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425" yWindow="495" windowWidth="19440" windowHeight="11760" tabRatio="805" activeTab="5"/>
  </bookViews>
  <sheets>
    <sheet name="MODE_OPERATOIRE" sheetId="7" r:id="rId1"/>
    <sheet name="renseignements" sheetId="3" state="hidden" r:id="rId2"/>
    <sheet name="données" sheetId="2" state="hidden" r:id="rId3"/>
    <sheet name="popinvest" sheetId="8" state="hidden" r:id="rId4"/>
    <sheet name="noninvest" sheetId="6" state="hidden" r:id="rId5"/>
    <sheet name="invest" sheetId="5" r:id="rId6"/>
    <sheet name="exploit" sheetId="4" r:id="rId7"/>
    <sheet name="POP Détail" sheetId="9" r:id="rId8"/>
    <sheet name="CAPEX Non-fact" sheetId="10" r:id="rId9"/>
    <sheet name="OPEX Non-fact" sheetId="13" r:id="rId10"/>
    <sheet name="POP CAPEX Non-fact" sheetId="15" r:id="rId11"/>
    <sheet name="POP OPEX Non-fact" sheetId="16" r:id="rId12"/>
  </sheets>
  <definedNames>
    <definedName name="_xlnm._FilterDatabase" localSheetId="8" hidden="1">'CAPEX Non-fact'!$A$1:$AC$501</definedName>
    <definedName name="_xlnm._FilterDatabase" localSheetId="2" hidden="1">données!$A$1:$AC$1</definedName>
    <definedName name="_xlnm._FilterDatabase" localSheetId="6" hidden="1">exploit!$A$1:$Q$56</definedName>
    <definedName name="_xlnm._FilterDatabase" localSheetId="5" hidden="1">invest!$A$1:$Q$61</definedName>
    <definedName name="_xlnm._FilterDatabase" localSheetId="4" hidden="1">noninvest!$A$1:$N$96</definedName>
    <definedName name="_xlnm._FilterDatabase" localSheetId="9" hidden="1">'OPEX Non-fact'!$A$1:$AA$1</definedName>
    <definedName name="_xlnm._FilterDatabase" localSheetId="10" hidden="1">'POP CAPEX Non-fact'!$A$1:$W$1</definedName>
    <definedName name="_xlnm._FilterDatabase" localSheetId="7" hidden="1">'POP Détail'!$A$1:$W$5001</definedName>
    <definedName name="_xlnm._FilterDatabase" localSheetId="11" hidden="1">'POP OPEX Non-fact'!$A$1:$W$1</definedName>
    <definedName name="_xlnm._FilterDatabase" localSheetId="3" hidden="1">popinvest!$A$1:$N$197</definedName>
    <definedName name="DATA1" localSheetId="8">#REF!</definedName>
    <definedName name="DATA1">#REF!</definedName>
    <definedName name="DATA10" localSheetId="8">#REF!</definedName>
    <definedName name="DATA10">#REF!</definedName>
    <definedName name="DATA11" localSheetId="8">#REF!</definedName>
    <definedName name="DATA11">#REF!</definedName>
    <definedName name="DATA12" localSheetId="8">#REF!</definedName>
    <definedName name="DATA12">#REF!</definedName>
    <definedName name="DATA1B">#REF!</definedName>
    <definedName name="DATA2" localSheetId="8">#REF!</definedName>
    <definedName name="DATA2">#REF!</definedName>
    <definedName name="DATA3" localSheetId="8">#REF!</definedName>
    <definedName name="DATA3">#REF!</definedName>
    <definedName name="DATA4" localSheetId="8">#REF!</definedName>
    <definedName name="DATA4">#REF!</definedName>
    <definedName name="DATA5" localSheetId="8">#REF!</definedName>
    <definedName name="DATA5">#REF!</definedName>
    <definedName name="DATA6" localSheetId="8">#REF!</definedName>
    <definedName name="DATA6">#REF!</definedName>
    <definedName name="DATA7" localSheetId="8">#REF!</definedName>
    <definedName name="DATA7">#REF!</definedName>
    <definedName name="DATA8" localSheetId="8">#REF!</definedName>
    <definedName name="DATA8">#REF!</definedName>
    <definedName name="DATA9" localSheetId="8">#REF!</definedName>
    <definedName name="DATA9">#REF!</definedName>
    <definedName name="mm">#REF!</definedName>
    <definedName name="POP" localSheetId="8">#REF!</definedName>
    <definedName name="POP">#REF!</definedName>
    <definedName name="POPCAPEX" localSheetId="8">#REF!</definedName>
    <definedName name="POPCAPEX">#REF!</definedName>
    <definedName name="PPPPPPPP" localSheetId="8">#REF!</definedName>
    <definedName name="PPPPPPPP">#REF!</definedName>
    <definedName name="TEST0" localSheetId="8">#REF!</definedName>
    <definedName name="TEST0">#REF!</definedName>
    <definedName name="TESTHKEY" localSheetId="8">#REF!</definedName>
    <definedName name="TESTHKEY">#REF!</definedName>
    <definedName name="TESTKEYS" localSheetId="8">#REF!</definedName>
    <definedName name="TESTKEYS">#REF!</definedName>
    <definedName name="TESTVKEY" localSheetId="8">#REF!</definedName>
    <definedName name="TESTVKEY">#REF!</definedName>
    <definedName name="_xlnm.Print_Area" localSheetId="4">noninvest!$A:$D</definedName>
  </definedNames>
  <calcPr calcId="125725"/>
</workbook>
</file>

<file path=xl/calcChain.xml><?xml version="1.0" encoding="utf-8"?>
<calcChain xmlns="http://schemas.openxmlformats.org/spreadsheetml/2006/main">
  <c r="X501" i="13"/>
  <c r="W501"/>
  <c r="V501"/>
  <c r="W500"/>
  <c r="V500"/>
  <c r="X500" s="1"/>
  <c r="X499"/>
  <c r="W499"/>
  <c r="V499"/>
  <c r="X498"/>
  <c r="W498"/>
  <c r="V498"/>
  <c r="W497"/>
  <c r="V497"/>
  <c r="X497" s="1"/>
  <c r="W496"/>
  <c r="V496"/>
  <c r="X496" s="1"/>
  <c r="X495"/>
  <c r="W495"/>
  <c r="V495"/>
  <c r="X494"/>
  <c r="W494"/>
  <c r="V494"/>
  <c r="W493"/>
  <c r="V493"/>
  <c r="X493" s="1"/>
  <c r="W492"/>
  <c r="V492"/>
  <c r="X492" s="1"/>
  <c r="W491"/>
  <c r="V491"/>
  <c r="X491" s="1"/>
  <c r="X490"/>
  <c r="W490"/>
  <c r="V490"/>
  <c r="X489"/>
  <c r="W489"/>
  <c r="V489"/>
  <c r="W488"/>
  <c r="V488"/>
  <c r="X488" s="1"/>
  <c r="W487"/>
  <c r="V487"/>
  <c r="X487" s="1"/>
  <c r="X486"/>
  <c r="W486"/>
  <c r="V486"/>
  <c r="X485"/>
  <c r="W485"/>
  <c r="V485"/>
  <c r="W484"/>
  <c r="V484"/>
  <c r="X484" s="1"/>
  <c r="X483"/>
  <c r="W483"/>
  <c r="V483"/>
  <c r="X482"/>
  <c r="W482"/>
  <c r="V482"/>
  <c r="W481"/>
  <c r="V481"/>
  <c r="X481" s="1"/>
  <c r="W480"/>
  <c r="V480"/>
  <c r="X480" s="1"/>
  <c r="X479"/>
  <c r="W479"/>
  <c r="V479"/>
  <c r="X478"/>
  <c r="W478"/>
  <c r="V478"/>
  <c r="W477"/>
  <c r="V477"/>
  <c r="X477" s="1"/>
  <c r="W476"/>
  <c r="V476"/>
  <c r="X476" s="1"/>
  <c r="W475"/>
  <c r="V475"/>
  <c r="X475" s="1"/>
  <c r="X474"/>
  <c r="W474"/>
  <c r="V474"/>
  <c r="X473"/>
  <c r="W473"/>
  <c r="V473"/>
  <c r="W472"/>
  <c r="V472"/>
  <c r="X472" s="1"/>
  <c r="W471"/>
  <c r="V471"/>
  <c r="X471" s="1"/>
  <c r="X470"/>
  <c r="W470"/>
  <c r="V470"/>
  <c r="X469"/>
  <c r="W469"/>
  <c r="V469"/>
  <c r="W468"/>
  <c r="V468"/>
  <c r="X468" s="1"/>
  <c r="X467"/>
  <c r="W467"/>
  <c r="V467"/>
  <c r="X466"/>
  <c r="W466"/>
  <c r="V466"/>
  <c r="W465"/>
  <c r="V465"/>
  <c r="X465" s="1"/>
  <c r="W464"/>
  <c r="V464"/>
  <c r="X464" s="1"/>
  <c r="X463"/>
  <c r="W463"/>
  <c r="V463"/>
  <c r="X462"/>
  <c r="W462"/>
  <c r="V462"/>
  <c r="W461"/>
  <c r="V461"/>
  <c r="X461" s="1"/>
  <c r="W460"/>
  <c r="V460"/>
  <c r="X460" s="1"/>
  <c r="W459"/>
  <c r="V459"/>
  <c r="X459" s="1"/>
  <c r="X458"/>
  <c r="W458"/>
  <c r="V458"/>
  <c r="X457"/>
  <c r="W457"/>
  <c r="V457"/>
  <c r="W456"/>
  <c r="V456"/>
  <c r="X456" s="1"/>
  <c r="W455"/>
  <c r="V455"/>
  <c r="X455" s="1"/>
  <c r="X454"/>
  <c r="W454"/>
  <c r="V454"/>
  <c r="X453"/>
  <c r="W453"/>
  <c r="V453"/>
  <c r="W452"/>
  <c r="V452"/>
  <c r="X452" s="1"/>
  <c r="X451"/>
  <c r="W451"/>
  <c r="V451"/>
  <c r="X450"/>
  <c r="W450"/>
  <c r="V450"/>
  <c r="W449"/>
  <c r="V449"/>
  <c r="X449" s="1"/>
  <c r="W448"/>
  <c r="V448"/>
  <c r="X448" s="1"/>
  <c r="X447"/>
  <c r="W447"/>
  <c r="V447"/>
  <c r="X446"/>
  <c r="W446"/>
  <c r="V446"/>
  <c r="W445"/>
  <c r="V445"/>
  <c r="X445" s="1"/>
  <c r="W444"/>
  <c r="V444"/>
  <c r="X444" s="1"/>
  <c r="W443"/>
  <c r="V443"/>
  <c r="X443" s="1"/>
  <c r="X442"/>
  <c r="W442"/>
  <c r="V442"/>
  <c r="X441"/>
  <c r="W441"/>
  <c r="V441"/>
  <c r="W440"/>
  <c r="V440"/>
  <c r="X440" s="1"/>
  <c r="W439"/>
  <c r="V439"/>
  <c r="X439" s="1"/>
  <c r="X438"/>
  <c r="W438"/>
  <c r="V438"/>
  <c r="X437"/>
  <c r="W437"/>
  <c r="V437"/>
  <c r="W436"/>
  <c r="V436"/>
  <c r="X436" s="1"/>
  <c r="X435"/>
  <c r="W435"/>
  <c r="V435"/>
  <c r="X434"/>
  <c r="W434"/>
  <c r="V434"/>
  <c r="W433"/>
  <c r="V433"/>
  <c r="X433" s="1"/>
  <c r="W432"/>
  <c r="V432"/>
  <c r="X432" s="1"/>
  <c r="X431"/>
  <c r="W431"/>
  <c r="V431"/>
  <c r="X430"/>
  <c r="W430"/>
  <c r="V430"/>
  <c r="W429"/>
  <c r="V429"/>
  <c r="X429" s="1"/>
  <c r="W428"/>
  <c r="V428"/>
  <c r="X428" s="1"/>
  <c r="W427"/>
  <c r="V427"/>
  <c r="X427" s="1"/>
  <c r="X426"/>
  <c r="W426"/>
  <c r="V426"/>
  <c r="X425"/>
  <c r="W425"/>
  <c r="V425"/>
  <c r="W424"/>
  <c r="V424"/>
  <c r="X424" s="1"/>
  <c r="W423"/>
  <c r="V423"/>
  <c r="X423" s="1"/>
  <c r="X422"/>
  <c r="W422"/>
  <c r="V422"/>
  <c r="X421"/>
  <c r="W421"/>
  <c r="V421"/>
  <c r="W420"/>
  <c r="V420"/>
  <c r="X420" s="1"/>
  <c r="X419"/>
  <c r="W419"/>
  <c r="V419"/>
  <c r="X418"/>
  <c r="W418"/>
  <c r="V418"/>
  <c r="W417"/>
  <c r="V417"/>
  <c r="X417" s="1"/>
  <c r="W416"/>
  <c r="V416"/>
  <c r="X416" s="1"/>
  <c r="X415"/>
  <c r="W415"/>
  <c r="V415"/>
  <c r="X414"/>
  <c r="W414"/>
  <c r="V414"/>
  <c r="W413"/>
  <c r="V413"/>
  <c r="X413" s="1"/>
  <c r="W412"/>
  <c r="V412"/>
  <c r="X412" s="1"/>
  <c r="W411"/>
  <c r="V411"/>
  <c r="X411" s="1"/>
  <c r="X410"/>
  <c r="W410"/>
  <c r="V410"/>
  <c r="X409"/>
  <c r="W409"/>
  <c r="V409"/>
  <c r="W408"/>
  <c r="V408"/>
  <c r="X408" s="1"/>
  <c r="W407"/>
  <c r="V407"/>
  <c r="X407" s="1"/>
  <c r="X406"/>
  <c r="W406"/>
  <c r="V406"/>
  <c r="X405"/>
  <c r="W405"/>
  <c r="V405"/>
  <c r="W404"/>
  <c r="V404"/>
  <c r="X404" s="1"/>
  <c r="X403"/>
  <c r="W403"/>
  <c r="V403"/>
  <c r="X402"/>
  <c r="W402"/>
  <c r="V402"/>
  <c r="W401"/>
  <c r="V401"/>
  <c r="X401" s="1"/>
  <c r="W400"/>
  <c r="V400"/>
  <c r="X400" s="1"/>
  <c r="X399"/>
  <c r="W399"/>
  <c r="V399"/>
  <c r="X398"/>
  <c r="W398"/>
  <c r="V398"/>
  <c r="W397"/>
  <c r="V397"/>
  <c r="X397" s="1"/>
  <c r="W396"/>
  <c r="V396"/>
  <c r="X396" s="1"/>
  <c r="W395"/>
  <c r="V395"/>
  <c r="X395" s="1"/>
  <c r="X394"/>
  <c r="W394"/>
  <c r="V394"/>
  <c r="X393"/>
  <c r="W393"/>
  <c r="V393"/>
  <c r="W392"/>
  <c r="V392"/>
  <c r="X392" s="1"/>
  <c r="W391"/>
  <c r="V391"/>
  <c r="X391" s="1"/>
  <c r="X390"/>
  <c r="W390"/>
  <c r="V390"/>
  <c r="X389"/>
  <c r="W389"/>
  <c r="V389"/>
  <c r="W388"/>
  <c r="V388"/>
  <c r="X388" s="1"/>
  <c r="X387"/>
  <c r="W387"/>
  <c r="V387"/>
  <c r="X386"/>
  <c r="W386"/>
  <c r="V386"/>
  <c r="W385"/>
  <c r="V385"/>
  <c r="X385" s="1"/>
  <c r="W384"/>
  <c r="V384"/>
  <c r="X384" s="1"/>
  <c r="X383"/>
  <c r="W383"/>
  <c r="V383"/>
  <c r="X382"/>
  <c r="W382"/>
  <c r="V382"/>
  <c r="W381"/>
  <c r="V381"/>
  <c r="X381" s="1"/>
  <c r="W380"/>
  <c r="V380"/>
  <c r="X380" s="1"/>
  <c r="W379"/>
  <c r="V379"/>
  <c r="X379" s="1"/>
  <c r="X378"/>
  <c r="W378"/>
  <c r="V378"/>
  <c r="X377"/>
  <c r="W377"/>
  <c r="V377"/>
  <c r="W376"/>
  <c r="V376"/>
  <c r="X376" s="1"/>
  <c r="W375"/>
  <c r="V375"/>
  <c r="X375" s="1"/>
  <c r="X374"/>
  <c r="W374"/>
  <c r="V374"/>
  <c r="X373"/>
  <c r="W373"/>
  <c r="V373"/>
  <c r="W372"/>
  <c r="V372"/>
  <c r="X372" s="1"/>
  <c r="X371"/>
  <c r="W371"/>
  <c r="V371"/>
  <c r="X370"/>
  <c r="W370"/>
  <c r="V370"/>
  <c r="W369"/>
  <c r="V369"/>
  <c r="X369" s="1"/>
  <c r="W368"/>
  <c r="V368"/>
  <c r="X368" s="1"/>
  <c r="X367"/>
  <c r="W367"/>
  <c r="V367"/>
  <c r="X366"/>
  <c r="W366"/>
  <c r="V366"/>
  <c r="W365"/>
  <c r="V365"/>
  <c r="X365" s="1"/>
  <c r="W364"/>
  <c r="V364"/>
  <c r="X364" s="1"/>
  <c r="W363"/>
  <c r="V363"/>
  <c r="X363" s="1"/>
  <c r="X362"/>
  <c r="W362"/>
  <c r="V362"/>
  <c r="X361"/>
  <c r="W361"/>
  <c r="V361"/>
  <c r="W360"/>
  <c r="V360"/>
  <c r="X360" s="1"/>
  <c r="W359"/>
  <c r="V359"/>
  <c r="X359" s="1"/>
  <c r="X358"/>
  <c r="W358"/>
  <c r="V358"/>
  <c r="X357"/>
  <c r="W357"/>
  <c r="V357"/>
  <c r="W356"/>
  <c r="V356"/>
  <c r="X356" s="1"/>
  <c r="X355"/>
  <c r="W355"/>
  <c r="V355"/>
  <c r="X354"/>
  <c r="W354"/>
  <c r="V354"/>
  <c r="W353"/>
  <c r="V353"/>
  <c r="X353" s="1"/>
  <c r="W352"/>
  <c r="V352"/>
  <c r="X352" s="1"/>
  <c r="X351"/>
  <c r="W351"/>
  <c r="V351"/>
  <c r="X350"/>
  <c r="W350"/>
  <c r="V350"/>
  <c r="W349"/>
  <c r="V349"/>
  <c r="X349" s="1"/>
  <c r="W348"/>
  <c r="V348"/>
  <c r="X348" s="1"/>
  <c r="W347"/>
  <c r="V347"/>
  <c r="X347" s="1"/>
  <c r="X346"/>
  <c r="W346"/>
  <c r="V346"/>
  <c r="X345"/>
  <c r="W345"/>
  <c r="V345"/>
  <c r="W344"/>
  <c r="V344"/>
  <c r="X344" s="1"/>
  <c r="W343"/>
  <c r="V343"/>
  <c r="X343" s="1"/>
  <c r="X342"/>
  <c r="W342"/>
  <c r="V342"/>
  <c r="X341"/>
  <c r="W341"/>
  <c r="V341"/>
  <c r="W340"/>
  <c r="V340"/>
  <c r="X340" s="1"/>
  <c r="X339"/>
  <c r="W339"/>
  <c r="V339"/>
  <c r="X338"/>
  <c r="W338"/>
  <c r="V338"/>
  <c r="W337"/>
  <c r="V337"/>
  <c r="X337" s="1"/>
  <c r="W336"/>
  <c r="V336"/>
  <c r="X336" s="1"/>
  <c r="X335"/>
  <c r="W335"/>
  <c r="V335"/>
  <c r="X334"/>
  <c r="W334"/>
  <c r="V334"/>
  <c r="W333"/>
  <c r="V333"/>
  <c r="X333" s="1"/>
  <c r="W332"/>
  <c r="V332"/>
  <c r="X332" s="1"/>
  <c r="W331"/>
  <c r="V331"/>
  <c r="X331" s="1"/>
  <c r="X330"/>
  <c r="W330"/>
  <c r="V330"/>
  <c r="X329"/>
  <c r="W329"/>
  <c r="V329"/>
  <c r="W328"/>
  <c r="V328"/>
  <c r="X328" s="1"/>
  <c r="W327"/>
  <c r="V327"/>
  <c r="X327" s="1"/>
  <c r="X326"/>
  <c r="W326"/>
  <c r="V326"/>
  <c r="X325"/>
  <c r="W325"/>
  <c r="V325"/>
  <c r="W324"/>
  <c r="V324"/>
  <c r="X324" s="1"/>
  <c r="X323"/>
  <c r="W323"/>
  <c r="V323"/>
  <c r="X322"/>
  <c r="W322"/>
  <c r="V322"/>
  <c r="W321"/>
  <c r="V321"/>
  <c r="X321" s="1"/>
  <c r="W320"/>
  <c r="V320"/>
  <c r="X320" s="1"/>
  <c r="X319"/>
  <c r="W319"/>
  <c r="V319"/>
  <c r="X318"/>
  <c r="W318"/>
  <c r="V318"/>
  <c r="W317"/>
  <c r="V317"/>
  <c r="X317" s="1"/>
  <c r="W316"/>
  <c r="V316"/>
  <c r="X316" s="1"/>
  <c r="W315"/>
  <c r="V315"/>
  <c r="X315" s="1"/>
  <c r="X314"/>
  <c r="W314"/>
  <c r="V314"/>
  <c r="X313"/>
  <c r="W313"/>
  <c r="V313"/>
  <c r="W312"/>
  <c r="V312"/>
  <c r="X312" s="1"/>
  <c r="W311"/>
  <c r="V311"/>
  <c r="X311" s="1"/>
  <c r="X310"/>
  <c r="W310"/>
  <c r="V310"/>
  <c r="X309"/>
  <c r="W309"/>
  <c r="V309"/>
  <c r="W308"/>
  <c r="V308"/>
  <c r="X308" s="1"/>
  <c r="X307"/>
  <c r="W307"/>
  <c r="V307"/>
  <c r="X306"/>
  <c r="W306"/>
  <c r="V306"/>
  <c r="W305"/>
  <c r="V305"/>
  <c r="X305" s="1"/>
  <c r="W304"/>
  <c r="V304"/>
  <c r="X304" s="1"/>
  <c r="X303"/>
  <c r="W303"/>
  <c r="V303"/>
  <c r="X302"/>
  <c r="W302"/>
  <c r="V302"/>
  <c r="W301"/>
  <c r="V301"/>
  <c r="X301" s="1"/>
  <c r="W300"/>
  <c r="V300"/>
  <c r="X300" s="1"/>
  <c r="W299"/>
  <c r="V299"/>
  <c r="X299" s="1"/>
  <c r="X298"/>
  <c r="W298"/>
  <c r="V298"/>
  <c r="X297"/>
  <c r="W297"/>
  <c r="V297"/>
  <c r="W296"/>
  <c r="V296"/>
  <c r="X296" s="1"/>
  <c r="W295"/>
  <c r="V295"/>
  <c r="X295" s="1"/>
  <c r="X294"/>
  <c r="W294"/>
  <c r="V294"/>
  <c r="X293"/>
  <c r="W293"/>
  <c r="V293"/>
  <c r="W292"/>
  <c r="V292"/>
  <c r="X292" s="1"/>
  <c r="X291"/>
  <c r="W291"/>
  <c r="V291"/>
  <c r="X290"/>
  <c r="W290"/>
  <c r="V290"/>
  <c r="W289"/>
  <c r="V289"/>
  <c r="X289" s="1"/>
  <c r="W288"/>
  <c r="V288"/>
  <c r="X288" s="1"/>
  <c r="X287"/>
  <c r="W287"/>
  <c r="V287"/>
  <c r="X286"/>
  <c r="W286"/>
  <c r="V286"/>
  <c r="W285"/>
  <c r="V285"/>
  <c r="X285" s="1"/>
  <c r="W284"/>
  <c r="V284"/>
  <c r="X284" s="1"/>
  <c r="W283"/>
  <c r="V283"/>
  <c r="X283" s="1"/>
  <c r="X282"/>
  <c r="W282"/>
  <c r="V282"/>
  <c r="X281"/>
  <c r="W281"/>
  <c r="V281"/>
  <c r="W280"/>
  <c r="V280"/>
  <c r="X280" s="1"/>
  <c r="W279"/>
  <c r="V279"/>
  <c r="X279" s="1"/>
  <c r="X278"/>
  <c r="W278"/>
  <c r="V278"/>
  <c r="X277"/>
  <c r="W277"/>
  <c r="V277"/>
  <c r="W276"/>
  <c r="V276"/>
  <c r="X276" s="1"/>
  <c r="X275"/>
  <c r="W275"/>
  <c r="V275"/>
  <c r="X274"/>
  <c r="W274"/>
  <c r="V274"/>
  <c r="W273"/>
  <c r="V273"/>
  <c r="X273" s="1"/>
  <c r="W272"/>
  <c r="V272"/>
  <c r="X272" s="1"/>
  <c r="X271"/>
  <c r="W271"/>
  <c r="V271"/>
  <c r="X270"/>
  <c r="W270"/>
  <c r="V270"/>
  <c r="W269"/>
  <c r="V269"/>
  <c r="X269" s="1"/>
  <c r="W268"/>
  <c r="V268"/>
  <c r="X268" s="1"/>
  <c r="W267"/>
  <c r="V267"/>
  <c r="X267" s="1"/>
  <c r="X266"/>
  <c r="W266"/>
  <c r="V266"/>
  <c r="X265"/>
  <c r="W265"/>
  <c r="V265"/>
  <c r="W264"/>
  <c r="V264"/>
  <c r="X264" s="1"/>
  <c r="W263"/>
  <c r="V263"/>
  <c r="X263" s="1"/>
  <c r="X262"/>
  <c r="W262"/>
  <c r="V262"/>
  <c r="X261"/>
  <c r="W261"/>
  <c r="V261"/>
  <c r="W260"/>
  <c r="V260"/>
  <c r="X260" s="1"/>
  <c r="X259"/>
  <c r="W259"/>
  <c r="V259"/>
  <c r="X258"/>
  <c r="W258"/>
  <c r="V258"/>
  <c r="W257"/>
  <c r="V257"/>
  <c r="X257" s="1"/>
  <c r="W256"/>
  <c r="V256"/>
  <c r="X256" s="1"/>
  <c r="X255"/>
  <c r="W255"/>
  <c r="V255"/>
  <c r="X254"/>
  <c r="W254"/>
  <c r="V254"/>
  <c r="W253"/>
  <c r="V253"/>
  <c r="X253" s="1"/>
  <c r="W252"/>
  <c r="V252"/>
  <c r="X252" s="1"/>
  <c r="W251"/>
  <c r="V251"/>
  <c r="X251" s="1"/>
  <c r="X250"/>
  <c r="W250"/>
  <c r="V250"/>
  <c r="X249"/>
  <c r="W249"/>
  <c r="V249"/>
  <c r="W248"/>
  <c r="V248"/>
  <c r="X248" s="1"/>
  <c r="W247"/>
  <c r="V247"/>
  <c r="X247" s="1"/>
  <c r="X246"/>
  <c r="W246"/>
  <c r="V246"/>
  <c r="X245"/>
  <c r="W245"/>
  <c r="V245"/>
  <c r="W244"/>
  <c r="V244"/>
  <c r="X244" s="1"/>
  <c r="X243"/>
  <c r="W243"/>
  <c r="V243"/>
  <c r="X242"/>
  <c r="W242"/>
  <c r="V242"/>
  <c r="W241"/>
  <c r="V241"/>
  <c r="X241" s="1"/>
  <c r="W240"/>
  <c r="V240"/>
  <c r="X240" s="1"/>
  <c r="X239"/>
  <c r="W239"/>
  <c r="V239"/>
  <c r="X238"/>
  <c r="W238"/>
  <c r="V238"/>
  <c r="W237"/>
  <c r="V237"/>
  <c r="X237" s="1"/>
  <c r="W236"/>
  <c r="V236"/>
  <c r="X236" s="1"/>
  <c r="W235"/>
  <c r="V235"/>
  <c r="X235" s="1"/>
  <c r="X234"/>
  <c r="W234"/>
  <c r="V234"/>
  <c r="X233"/>
  <c r="W233"/>
  <c r="V233"/>
  <c r="W232"/>
  <c r="V232"/>
  <c r="X232" s="1"/>
  <c r="W231"/>
  <c r="V231"/>
  <c r="X231" s="1"/>
  <c r="X230"/>
  <c r="W230"/>
  <c r="V230"/>
  <c r="X229"/>
  <c r="W229"/>
  <c r="V229"/>
  <c r="W228"/>
  <c r="V228"/>
  <c r="X228" s="1"/>
  <c r="X227"/>
  <c r="W227"/>
  <c r="V227"/>
  <c r="X226"/>
  <c r="W226"/>
  <c r="V226"/>
  <c r="W225"/>
  <c r="V225"/>
  <c r="X225" s="1"/>
  <c r="W224"/>
  <c r="V224"/>
  <c r="X224" s="1"/>
  <c r="X223"/>
  <c r="W223"/>
  <c r="V223"/>
  <c r="X222"/>
  <c r="W222"/>
  <c r="V222"/>
  <c r="W221"/>
  <c r="V221"/>
  <c r="X221" s="1"/>
  <c r="W220"/>
  <c r="V220"/>
  <c r="X220" s="1"/>
  <c r="W219"/>
  <c r="V219"/>
  <c r="X219" s="1"/>
  <c r="X218"/>
  <c r="W218"/>
  <c r="V218"/>
  <c r="X217"/>
  <c r="W217"/>
  <c r="V217"/>
  <c r="W216"/>
  <c r="V216"/>
  <c r="X216" s="1"/>
  <c r="W215"/>
  <c r="V215"/>
  <c r="X215" s="1"/>
  <c r="X214"/>
  <c r="W214"/>
  <c r="V214"/>
  <c r="X213"/>
  <c r="W213"/>
  <c r="V213"/>
  <c r="W212"/>
  <c r="V212"/>
  <c r="X212" s="1"/>
  <c r="X211"/>
  <c r="W211"/>
  <c r="V211"/>
  <c r="X210"/>
  <c r="W210"/>
  <c r="V210"/>
  <c r="W209"/>
  <c r="V209"/>
  <c r="X209" s="1"/>
  <c r="W208"/>
  <c r="V208"/>
  <c r="X208" s="1"/>
  <c r="X207"/>
  <c r="W207"/>
  <c r="V207"/>
  <c r="X206"/>
  <c r="W206"/>
  <c r="V206"/>
  <c r="W205"/>
  <c r="V205"/>
  <c r="X205" s="1"/>
  <c r="W204"/>
  <c r="V204"/>
  <c r="X204" s="1"/>
  <c r="W203"/>
  <c r="V203"/>
  <c r="X203" s="1"/>
  <c r="X202"/>
  <c r="W202"/>
  <c r="V202"/>
  <c r="X201"/>
  <c r="W201"/>
  <c r="V201"/>
  <c r="W200"/>
  <c r="V200"/>
  <c r="X200" s="1"/>
  <c r="W199"/>
  <c r="V199"/>
  <c r="X199" s="1"/>
  <c r="X198"/>
  <c r="W198"/>
  <c r="V198"/>
  <c r="X197"/>
  <c r="W197"/>
  <c r="V197"/>
  <c r="W196"/>
  <c r="V196"/>
  <c r="X196" s="1"/>
  <c r="X195"/>
  <c r="W195"/>
  <c r="V195"/>
  <c r="X194"/>
  <c r="W194"/>
  <c r="V194"/>
  <c r="W193"/>
  <c r="V193"/>
  <c r="X193" s="1"/>
  <c r="W192"/>
  <c r="V192"/>
  <c r="X192" s="1"/>
  <c r="X191"/>
  <c r="W191"/>
  <c r="V191"/>
  <c r="X190"/>
  <c r="W190"/>
  <c r="V190"/>
  <c r="W189"/>
  <c r="V189"/>
  <c r="X189" s="1"/>
  <c r="W188"/>
  <c r="V188"/>
  <c r="X188" s="1"/>
  <c r="W187"/>
  <c r="V187"/>
  <c r="X187" s="1"/>
  <c r="X186"/>
  <c r="W186"/>
  <c r="V186"/>
  <c r="X185"/>
  <c r="W185"/>
  <c r="V185"/>
  <c r="W184"/>
  <c r="V184"/>
  <c r="X184" s="1"/>
  <c r="W183"/>
  <c r="V183"/>
  <c r="X183" s="1"/>
  <c r="X182"/>
  <c r="W182"/>
  <c r="V182"/>
  <c r="X181"/>
  <c r="W181"/>
  <c r="V181"/>
  <c r="W180"/>
  <c r="V180"/>
  <c r="X180" s="1"/>
  <c r="X179"/>
  <c r="W179"/>
  <c r="V179"/>
  <c r="X178"/>
  <c r="W178"/>
  <c r="V178"/>
  <c r="W177"/>
  <c r="V177"/>
  <c r="X177" s="1"/>
  <c r="W176"/>
  <c r="V176"/>
  <c r="X176" s="1"/>
  <c r="X175"/>
  <c r="W175"/>
  <c r="V175"/>
  <c r="X174"/>
  <c r="W174"/>
  <c r="V174"/>
  <c r="W173"/>
  <c r="V173"/>
  <c r="X173" s="1"/>
  <c r="W172"/>
  <c r="V172"/>
  <c r="X172" s="1"/>
  <c r="W171"/>
  <c r="V171"/>
  <c r="X171" s="1"/>
  <c r="X170"/>
  <c r="W170"/>
  <c r="V170"/>
  <c r="X169"/>
  <c r="W169"/>
  <c r="V169"/>
  <c r="W168"/>
  <c r="V168"/>
  <c r="X168" s="1"/>
  <c r="W167"/>
  <c r="V167"/>
  <c r="X167" s="1"/>
  <c r="X166"/>
  <c r="W166"/>
  <c r="V166"/>
  <c r="X165"/>
  <c r="W165"/>
  <c r="V165"/>
  <c r="W164"/>
  <c r="V164"/>
  <c r="X164" s="1"/>
  <c r="X163"/>
  <c r="W163"/>
  <c r="V163"/>
  <c r="X162"/>
  <c r="W162"/>
  <c r="V162"/>
  <c r="W161"/>
  <c r="V161"/>
  <c r="X161" s="1"/>
  <c r="W160"/>
  <c r="V160"/>
  <c r="X160" s="1"/>
  <c r="X159"/>
  <c r="W159"/>
  <c r="V159"/>
  <c r="X158"/>
  <c r="W158"/>
  <c r="V158"/>
  <c r="W157"/>
  <c r="V157"/>
  <c r="X157" s="1"/>
  <c r="W156"/>
  <c r="V156"/>
  <c r="X156" s="1"/>
  <c r="W155"/>
  <c r="V155"/>
  <c r="X155" s="1"/>
  <c r="X154"/>
  <c r="W154"/>
  <c r="V154"/>
  <c r="X153"/>
  <c r="W153"/>
  <c r="V153"/>
  <c r="W152"/>
  <c r="V152"/>
  <c r="X152" s="1"/>
  <c r="W151"/>
  <c r="V151"/>
  <c r="X151" s="1"/>
  <c r="X150"/>
  <c r="W150"/>
  <c r="V150"/>
  <c r="X149"/>
  <c r="W149"/>
  <c r="V149"/>
  <c r="W148"/>
  <c r="V148"/>
  <c r="X148" s="1"/>
  <c r="X147"/>
  <c r="W147"/>
  <c r="V147"/>
  <c r="X146"/>
  <c r="W146"/>
  <c r="V146"/>
  <c r="W145"/>
  <c r="V145"/>
  <c r="X145" s="1"/>
  <c r="W144"/>
  <c r="V144"/>
  <c r="X144" s="1"/>
  <c r="X143"/>
  <c r="W143"/>
  <c r="V143"/>
  <c r="X142"/>
  <c r="W142"/>
  <c r="V142"/>
  <c r="W141"/>
  <c r="V141"/>
  <c r="X141" s="1"/>
  <c r="W140"/>
  <c r="V140"/>
  <c r="X140" s="1"/>
  <c r="W139"/>
  <c r="V139"/>
  <c r="X139" s="1"/>
  <c r="X138"/>
  <c r="W138"/>
  <c r="V138"/>
  <c r="X137"/>
  <c r="W137"/>
  <c r="V137"/>
  <c r="W136"/>
  <c r="V136"/>
  <c r="X136" s="1"/>
  <c r="W135"/>
  <c r="V135"/>
  <c r="X135" s="1"/>
  <c r="X134"/>
  <c r="W134"/>
  <c r="V134"/>
  <c r="X133"/>
  <c r="W133"/>
  <c r="V133"/>
  <c r="W132"/>
  <c r="V132"/>
  <c r="X132" s="1"/>
  <c r="X131"/>
  <c r="W131"/>
  <c r="V131"/>
  <c r="X130"/>
  <c r="W130"/>
  <c r="V130"/>
  <c r="W129"/>
  <c r="V129"/>
  <c r="X129" s="1"/>
  <c r="W128"/>
  <c r="V128"/>
  <c r="X128" s="1"/>
  <c r="X127"/>
  <c r="W127"/>
  <c r="V127"/>
  <c r="X126"/>
  <c r="W126"/>
  <c r="V126"/>
  <c r="W125"/>
  <c r="V125"/>
  <c r="X125" s="1"/>
  <c r="W124"/>
  <c r="V124"/>
  <c r="X124" s="1"/>
  <c r="W123"/>
  <c r="V123"/>
  <c r="X123" s="1"/>
  <c r="X122"/>
  <c r="W122"/>
  <c r="V122"/>
  <c r="X121"/>
  <c r="W121"/>
  <c r="V121"/>
  <c r="W120"/>
  <c r="V120"/>
  <c r="X120" s="1"/>
  <c r="W119"/>
  <c r="V119"/>
  <c r="X119" s="1"/>
  <c r="X118"/>
  <c r="W118"/>
  <c r="V118"/>
  <c r="X117"/>
  <c r="W117"/>
  <c r="V117"/>
  <c r="W116"/>
  <c r="V116"/>
  <c r="X116" s="1"/>
  <c r="X115"/>
  <c r="W115"/>
  <c r="V115"/>
  <c r="X114"/>
  <c r="W114"/>
  <c r="V114"/>
  <c r="W113"/>
  <c r="V113"/>
  <c r="X113" s="1"/>
  <c r="W112"/>
  <c r="V112"/>
  <c r="X112" s="1"/>
  <c r="X111"/>
  <c r="W111"/>
  <c r="V111"/>
  <c r="X110"/>
  <c r="W110"/>
  <c r="V110"/>
  <c r="W109"/>
  <c r="V109"/>
  <c r="X109" s="1"/>
  <c r="W108"/>
  <c r="V108"/>
  <c r="X108" s="1"/>
  <c r="W107"/>
  <c r="V107"/>
  <c r="X107" s="1"/>
  <c r="X106"/>
  <c r="W106"/>
  <c r="V106"/>
  <c r="X105"/>
  <c r="W105"/>
  <c r="V105"/>
  <c r="W104"/>
  <c r="V104"/>
  <c r="X104" s="1"/>
  <c r="W103"/>
  <c r="V103"/>
  <c r="X103" s="1"/>
  <c r="X102"/>
  <c r="W102"/>
  <c r="V102"/>
  <c r="X101"/>
  <c r="W101"/>
  <c r="V101"/>
  <c r="W100"/>
  <c r="V100"/>
  <c r="X100" s="1"/>
  <c r="X99"/>
  <c r="W99"/>
  <c r="V99"/>
  <c r="X98"/>
  <c r="W98"/>
  <c r="V98"/>
  <c r="W97"/>
  <c r="V97"/>
  <c r="X97" s="1"/>
  <c r="W96"/>
  <c r="V96"/>
  <c r="X96" s="1"/>
  <c r="X95"/>
  <c r="W95"/>
  <c r="V95"/>
  <c r="X94"/>
  <c r="W94"/>
  <c r="V94"/>
  <c r="W93"/>
  <c r="V93"/>
  <c r="X93" s="1"/>
  <c r="W92"/>
  <c r="V92"/>
  <c r="X92" s="1"/>
  <c r="W91"/>
  <c r="V91"/>
  <c r="X91" s="1"/>
  <c r="X90"/>
  <c r="W90"/>
  <c r="V90"/>
  <c r="X89"/>
  <c r="W89"/>
  <c r="V89"/>
  <c r="W88"/>
  <c r="V88"/>
  <c r="X88" s="1"/>
  <c r="W87"/>
  <c r="V87"/>
  <c r="X87" s="1"/>
  <c r="X86"/>
  <c r="W86"/>
  <c r="V86"/>
  <c r="X85"/>
  <c r="W85"/>
  <c r="V85"/>
  <c r="W84"/>
  <c r="V84"/>
  <c r="X84" s="1"/>
  <c r="X83"/>
  <c r="W83"/>
  <c r="V83"/>
  <c r="X82"/>
  <c r="W82"/>
  <c r="V82"/>
  <c r="W81"/>
  <c r="V81"/>
  <c r="X81" s="1"/>
  <c r="W80"/>
  <c r="V80"/>
  <c r="X80" s="1"/>
  <c r="X79"/>
  <c r="W79"/>
  <c r="V79"/>
  <c r="X78"/>
  <c r="W78"/>
  <c r="V78"/>
  <c r="W77"/>
  <c r="V77"/>
  <c r="X77" s="1"/>
  <c r="W76"/>
  <c r="V76"/>
  <c r="X76" s="1"/>
  <c r="W75"/>
  <c r="V75"/>
  <c r="X75" s="1"/>
  <c r="X74"/>
  <c r="W74"/>
  <c r="V74"/>
  <c r="X73"/>
  <c r="W73"/>
  <c r="V73"/>
  <c r="W72"/>
  <c r="V72"/>
  <c r="X72" s="1"/>
  <c r="W71"/>
  <c r="V71"/>
  <c r="X71" s="1"/>
  <c r="X70"/>
  <c r="W70"/>
  <c r="V70"/>
  <c r="X69"/>
  <c r="W69"/>
  <c r="V69"/>
  <c r="W68"/>
  <c r="V68"/>
  <c r="X68" s="1"/>
  <c r="X67"/>
  <c r="W67"/>
  <c r="V67"/>
  <c r="X66"/>
  <c r="W66"/>
  <c r="V66"/>
  <c r="W65"/>
  <c r="V65"/>
  <c r="X65" s="1"/>
  <c r="W64"/>
  <c r="V64"/>
  <c r="X64" s="1"/>
  <c r="X63"/>
  <c r="W63"/>
  <c r="V63"/>
  <c r="X62"/>
  <c r="W62"/>
  <c r="V62"/>
  <c r="W61"/>
  <c r="V61"/>
  <c r="X61" s="1"/>
  <c r="W60"/>
  <c r="V60"/>
  <c r="X60" s="1"/>
  <c r="W59"/>
  <c r="V59"/>
  <c r="X59" s="1"/>
  <c r="X58"/>
  <c r="W58"/>
  <c r="V58"/>
  <c r="X57"/>
  <c r="W57"/>
  <c r="V57"/>
  <c r="W56"/>
  <c r="V56"/>
  <c r="X56" s="1"/>
  <c r="W55"/>
  <c r="V55"/>
  <c r="X55" s="1"/>
  <c r="X54"/>
  <c r="W54"/>
  <c r="V54"/>
  <c r="X53"/>
  <c r="W53"/>
  <c r="V53"/>
  <c r="W52"/>
  <c r="V52"/>
  <c r="X52" s="1"/>
  <c r="X51"/>
  <c r="W51"/>
  <c r="V51"/>
  <c r="X50"/>
  <c r="W50"/>
  <c r="V50"/>
  <c r="W49"/>
  <c r="V49"/>
  <c r="X49" s="1"/>
  <c r="W48"/>
  <c r="V48"/>
  <c r="X48" s="1"/>
  <c r="X47"/>
  <c r="W47"/>
  <c r="V47"/>
  <c r="X46"/>
  <c r="W46"/>
  <c r="V46"/>
  <c r="W45"/>
  <c r="V45"/>
  <c r="X45" s="1"/>
  <c r="W44"/>
  <c r="V44"/>
  <c r="X44" s="1"/>
  <c r="W43"/>
  <c r="V43"/>
  <c r="X43" s="1"/>
  <c r="X42"/>
  <c r="W42"/>
  <c r="V42"/>
  <c r="X41"/>
  <c r="W41"/>
  <c r="V41"/>
  <c r="W40"/>
  <c r="V40"/>
  <c r="X40" s="1"/>
  <c r="W39"/>
  <c r="V39"/>
  <c r="X39" s="1"/>
  <c r="X38"/>
  <c r="W38"/>
  <c r="V38"/>
  <c r="X37"/>
  <c r="W37"/>
  <c r="V37"/>
  <c r="W36"/>
  <c r="V36"/>
  <c r="X36" s="1"/>
  <c r="X35"/>
  <c r="W35"/>
  <c r="V35"/>
  <c r="X34"/>
  <c r="W34"/>
  <c r="V34"/>
  <c r="W33"/>
  <c r="V33"/>
  <c r="X33" s="1"/>
  <c r="W32"/>
  <c r="V32"/>
  <c r="X32" s="1"/>
  <c r="X31"/>
  <c r="W31"/>
  <c r="V31"/>
  <c r="X30"/>
  <c r="W30"/>
  <c r="V30"/>
  <c r="W29"/>
  <c r="V29"/>
  <c r="X29" s="1"/>
  <c r="W28"/>
  <c r="V28"/>
  <c r="X28" s="1"/>
  <c r="W27"/>
  <c r="V27"/>
  <c r="X27" s="1"/>
  <c r="X26"/>
  <c r="W26"/>
  <c r="V26"/>
  <c r="X25"/>
  <c r="W25"/>
  <c r="V25"/>
  <c r="W24"/>
  <c r="V24"/>
  <c r="X24" s="1"/>
  <c r="W23"/>
  <c r="V23"/>
  <c r="X23" s="1"/>
  <c r="X22"/>
  <c r="W22"/>
  <c r="V22"/>
  <c r="X21"/>
  <c r="W21"/>
  <c r="V21"/>
  <c r="W20"/>
  <c r="V20"/>
  <c r="X20" s="1"/>
  <c r="X19"/>
  <c r="W19"/>
  <c r="V19"/>
  <c r="X18"/>
  <c r="W18"/>
  <c r="V18"/>
  <c r="W17"/>
  <c r="V17"/>
  <c r="X17" s="1"/>
  <c r="W16"/>
  <c r="V16"/>
  <c r="X16" s="1"/>
  <c r="X15"/>
  <c r="W15"/>
  <c r="V15"/>
  <c r="X14"/>
  <c r="W14"/>
  <c r="V14"/>
  <c r="W13"/>
  <c r="V13"/>
  <c r="X13" s="1"/>
  <c r="W12"/>
  <c r="V12"/>
  <c r="X12" s="1"/>
  <c r="W11"/>
  <c r="V11"/>
  <c r="X11" s="1"/>
  <c r="X10"/>
  <c r="W10"/>
  <c r="V10"/>
  <c r="X9"/>
  <c r="W9"/>
  <c r="V9"/>
  <c r="W8"/>
  <c r="V8"/>
  <c r="X8" s="1"/>
  <c r="W7"/>
  <c r="V7"/>
  <c r="X7" s="1"/>
  <c r="X6"/>
  <c r="W6"/>
  <c r="V6"/>
  <c r="X5"/>
  <c r="W5"/>
  <c r="V5"/>
  <c r="W4"/>
  <c r="V4"/>
  <c r="X4" s="1"/>
  <c r="E49" i="7" s="1"/>
  <c r="X3" i="13"/>
  <c r="W3"/>
  <c r="V3"/>
  <c r="X2"/>
  <c r="W2"/>
  <c r="V2"/>
  <c r="Y501" i="10"/>
  <c r="W501"/>
  <c r="Y500"/>
  <c r="W500"/>
  <c r="Y499"/>
  <c r="W499"/>
  <c r="X499" s="1"/>
  <c r="Y498"/>
  <c r="W498"/>
  <c r="X498" s="1"/>
  <c r="Y497"/>
  <c r="W497"/>
  <c r="Y496"/>
  <c r="W496"/>
  <c r="Y495"/>
  <c r="W495"/>
  <c r="Y494"/>
  <c r="W494"/>
  <c r="X494" s="1"/>
  <c r="Y493"/>
  <c r="W493"/>
  <c r="X493" s="1"/>
  <c r="Y492"/>
  <c r="W492"/>
  <c r="Y491"/>
  <c r="W491"/>
  <c r="Y490"/>
  <c r="W490"/>
  <c r="X490" s="1"/>
  <c r="Y489"/>
  <c r="W489"/>
  <c r="X489" s="1"/>
  <c r="Y488"/>
  <c r="W488"/>
  <c r="Z487"/>
  <c r="Y487"/>
  <c r="W487"/>
  <c r="X487" s="1"/>
  <c r="Y486"/>
  <c r="W486"/>
  <c r="X486" s="1"/>
  <c r="Y485"/>
  <c r="W485"/>
  <c r="Y484"/>
  <c r="W484"/>
  <c r="Y483"/>
  <c r="W483"/>
  <c r="X483" s="1"/>
  <c r="Y482"/>
  <c r="W482"/>
  <c r="X482" s="1"/>
  <c r="Y481"/>
  <c r="W481"/>
  <c r="Y480"/>
  <c r="W480"/>
  <c r="Y479"/>
  <c r="W479"/>
  <c r="Y478"/>
  <c r="W478"/>
  <c r="X478" s="1"/>
  <c r="Y477"/>
  <c r="W477"/>
  <c r="X477" s="1"/>
  <c r="Y476"/>
  <c r="W476"/>
  <c r="Y475"/>
  <c r="W475"/>
  <c r="Y474"/>
  <c r="W474"/>
  <c r="X474" s="1"/>
  <c r="Y473"/>
  <c r="W473"/>
  <c r="X473" s="1"/>
  <c r="Y472"/>
  <c r="W472"/>
  <c r="Y471"/>
  <c r="W471"/>
  <c r="X471" s="1"/>
  <c r="Y470"/>
  <c r="W470"/>
  <c r="X470" s="1"/>
  <c r="Y469"/>
  <c r="W469"/>
  <c r="Y468"/>
  <c r="W468"/>
  <c r="Y467"/>
  <c r="W467"/>
  <c r="X467" s="1"/>
  <c r="Z466"/>
  <c r="Y466"/>
  <c r="W466"/>
  <c r="X466" s="1"/>
  <c r="Y465"/>
  <c r="W465"/>
  <c r="Y464"/>
  <c r="W464"/>
  <c r="Y463"/>
  <c r="W463"/>
  <c r="Y462"/>
  <c r="W462"/>
  <c r="X462" s="1"/>
  <c r="Y461"/>
  <c r="W461"/>
  <c r="X461" s="1"/>
  <c r="Y460"/>
  <c r="W460"/>
  <c r="Y459"/>
  <c r="W459"/>
  <c r="Y458"/>
  <c r="W458"/>
  <c r="X458" s="1"/>
  <c r="Y457"/>
  <c r="W457"/>
  <c r="X457" s="1"/>
  <c r="Y456"/>
  <c r="W456"/>
  <c r="Y455"/>
  <c r="W455"/>
  <c r="X455" s="1"/>
  <c r="Y454"/>
  <c r="W454"/>
  <c r="X454" s="1"/>
  <c r="Y453"/>
  <c r="W453"/>
  <c r="Y452"/>
  <c r="W452"/>
  <c r="Y451"/>
  <c r="W451"/>
  <c r="X451" s="1"/>
  <c r="Y450"/>
  <c r="W450"/>
  <c r="X450" s="1"/>
  <c r="Y449"/>
  <c r="W449"/>
  <c r="Y448"/>
  <c r="W448"/>
  <c r="Y447"/>
  <c r="W447"/>
  <c r="Y446"/>
  <c r="W446"/>
  <c r="X446" s="1"/>
  <c r="Y445"/>
  <c r="W445"/>
  <c r="X445" s="1"/>
  <c r="Y444"/>
  <c r="W444"/>
  <c r="Y443"/>
  <c r="W443"/>
  <c r="Y442"/>
  <c r="W442"/>
  <c r="X442" s="1"/>
  <c r="Y441"/>
  <c r="W441"/>
  <c r="X441" s="1"/>
  <c r="Y440"/>
  <c r="W440"/>
  <c r="Y439"/>
  <c r="W439"/>
  <c r="X439" s="1"/>
  <c r="Y438"/>
  <c r="W438"/>
  <c r="X438" s="1"/>
  <c r="Y437"/>
  <c r="W437"/>
  <c r="Y436"/>
  <c r="W436"/>
  <c r="Y435"/>
  <c r="W435"/>
  <c r="X435" s="1"/>
  <c r="Y434"/>
  <c r="W434"/>
  <c r="X434" s="1"/>
  <c r="Y433"/>
  <c r="W433"/>
  <c r="Y432"/>
  <c r="W432"/>
  <c r="Y431"/>
  <c r="W431"/>
  <c r="Y430"/>
  <c r="W430"/>
  <c r="X430" s="1"/>
  <c r="Y429"/>
  <c r="W429"/>
  <c r="X429" s="1"/>
  <c r="Y428"/>
  <c r="W428"/>
  <c r="Y427"/>
  <c r="W427"/>
  <c r="Y426"/>
  <c r="W426"/>
  <c r="X426" s="1"/>
  <c r="Y425"/>
  <c r="W425"/>
  <c r="X425" s="1"/>
  <c r="Y424"/>
  <c r="W424"/>
  <c r="Z423"/>
  <c r="Y423"/>
  <c r="W423"/>
  <c r="X423" s="1"/>
  <c r="Y422"/>
  <c r="W422"/>
  <c r="X422" s="1"/>
  <c r="Y421"/>
  <c r="W421"/>
  <c r="Y420"/>
  <c r="W420"/>
  <c r="Y419"/>
  <c r="W419"/>
  <c r="X419" s="1"/>
  <c r="Y418"/>
  <c r="W418"/>
  <c r="X418" s="1"/>
  <c r="Y417"/>
  <c r="W417"/>
  <c r="Y416"/>
  <c r="W416"/>
  <c r="Y415"/>
  <c r="W415"/>
  <c r="Y414"/>
  <c r="W414"/>
  <c r="X414" s="1"/>
  <c r="Y413"/>
  <c r="W413"/>
  <c r="X413" s="1"/>
  <c r="Y412"/>
  <c r="W412"/>
  <c r="Y411"/>
  <c r="W411"/>
  <c r="Y410"/>
  <c r="W410"/>
  <c r="X410" s="1"/>
  <c r="Y409"/>
  <c r="W409"/>
  <c r="X409" s="1"/>
  <c r="Y408"/>
  <c r="W408"/>
  <c r="Y407"/>
  <c r="W407"/>
  <c r="X407" s="1"/>
  <c r="Y406"/>
  <c r="W406"/>
  <c r="X406" s="1"/>
  <c r="Y405"/>
  <c r="W405"/>
  <c r="Y404"/>
  <c r="W404"/>
  <c r="Y403"/>
  <c r="W403"/>
  <c r="X403" s="1"/>
  <c r="Z402"/>
  <c r="Y402"/>
  <c r="W402"/>
  <c r="X402" s="1"/>
  <c r="Y401"/>
  <c r="W401"/>
  <c r="Y400"/>
  <c r="W400"/>
  <c r="Y399"/>
  <c r="W399"/>
  <c r="Y398"/>
  <c r="W398"/>
  <c r="X398" s="1"/>
  <c r="Y397"/>
  <c r="W397"/>
  <c r="X397" s="1"/>
  <c r="Y396"/>
  <c r="W396"/>
  <c r="Y395"/>
  <c r="W395"/>
  <c r="Y394"/>
  <c r="W394"/>
  <c r="X394" s="1"/>
  <c r="Y393"/>
  <c r="W393"/>
  <c r="X393" s="1"/>
  <c r="Y392"/>
  <c r="W392"/>
  <c r="Y391"/>
  <c r="W391"/>
  <c r="X391" s="1"/>
  <c r="Y390"/>
  <c r="W390"/>
  <c r="X390" s="1"/>
  <c r="Y389"/>
  <c r="W389"/>
  <c r="Y388"/>
  <c r="W388"/>
  <c r="Y387"/>
  <c r="W387"/>
  <c r="X387" s="1"/>
  <c r="Y386"/>
  <c r="W386"/>
  <c r="X386" s="1"/>
  <c r="Y385"/>
  <c r="W385"/>
  <c r="Y384"/>
  <c r="W384"/>
  <c r="Y383"/>
  <c r="W383"/>
  <c r="Y382"/>
  <c r="W382"/>
  <c r="X382" s="1"/>
  <c r="Y381"/>
  <c r="W381"/>
  <c r="X381" s="1"/>
  <c r="Y380"/>
  <c r="W380"/>
  <c r="Y379"/>
  <c r="W379"/>
  <c r="Y378"/>
  <c r="W378"/>
  <c r="X378" s="1"/>
  <c r="Y377"/>
  <c r="W377"/>
  <c r="X377" s="1"/>
  <c r="Y376"/>
  <c r="W376"/>
  <c r="Y375"/>
  <c r="W375"/>
  <c r="X375" s="1"/>
  <c r="Y374"/>
  <c r="W374"/>
  <c r="X374" s="1"/>
  <c r="Y373"/>
  <c r="W373"/>
  <c r="Y372"/>
  <c r="W372"/>
  <c r="Y371"/>
  <c r="W371"/>
  <c r="X371" s="1"/>
  <c r="Y370"/>
  <c r="W370"/>
  <c r="X370" s="1"/>
  <c r="Y369"/>
  <c r="W369"/>
  <c r="Y368"/>
  <c r="W368"/>
  <c r="Y367"/>
  <c r="W367"/>
  <c r="Y366"/>
  <c r="W366"/>
  <c r="X366" s="1"/>
  <c r="Y365"/>
  <c r="W365"/>
  <c r="X365" s="1"/>
  <c r="Y364"/>
  <c r="W364"/>
  <c r="Y363"/>
  <c r="W363"/>
  <c r="Y362"/>
  <c r="W362"/>
  <c r="X362" s="1"/>
  <c r="Y361"/>
  <c r="W361"/>
  <c r="X361" s="1"/>
  <c r="Y360"/>
  <c r="W360"/>
  <c r="Z359"/>
  <c r="Y359"/>
  <c r="W359"/>
  <c r="X359" s="1"/>
  <c r="Y358"/>
  <c r="W358"/>
  <c r="X358" s="1"/>
  <c r="Y357"/>
  <c r="W357"/>
  <c r="Y356"/>
  <c r="W356"/>
  <c r="Y355"/>
  <c r="W355"/>
  <c r="X355" s="1"/>
  <c r="Y354"/>
  <c r="W354"/>
  <c r="X354" s="1"/>
  <c r="Y353"/>
  <c r="W353"/>
  <c r="Y352"/>
  <c r="W352"/>
  <c r="Y351"/>
  <c r="W351"/>
  <c r="Y350"/>
  <c r="W350"/>
  <c r="X350" s="1"/>
  <c r="Y349"/>
  <c r="W349"/>
  <c r="X349" s="1"/>
  <c r="Y348"/>
  <c r="W348"/>
  <c r="Y347"/>
  <c r="W347"/>
  <c r="Y346"/>
  <c r="W346"/>
  <c r="X346" s="1"/>
  <c r="Y345"/>
  <c r="W345"/>
  <c r="X345" s="1"/>
  <c r="Y344"/>
  <c r="W344"/>
  <c r="Y343"/>
  <c r="W343"/>
  <c r="X343" s="1"/>
  <c r="Y342"/>
  <c r="W342"/>
  <c r="X342" s="1"/>
  <c r="Y341"/>
  <c r="W341"/>
  <c r="Y340"/>
  <c r="W340"/>
  <c r="Y339"/>
  <c r="W339"/>
  <c r="X339" s="1"/>
  <c r="Z338"/>
  <c r="Y338"/>
  <c r="W338"/>
  <c r="X338" s="1"/>
  <c r="Y337"/>
  <c r="W337"/>
  <c r="Y336"/>
  <c r="W336"/>
  <c r="Y335"/>
  <c r="W335"/>
  <c r="Y334"/>
  <c r="W334"/>
  <c r="X334" s="1"/>
  <c r="Y333"/>
  <c r="W333"/>
  <c r="X333" s="1"/>
  <c r="Y332"/>
  <c r="W332"/>
  <c r="Y331"/>
  <c r="W331"/>
  <c r="Y330"/>
  <c r="W330"/>
  <c r="X330" s="1"/>
  <c r="Y329"/>
  <c r="W329"/>
  <c r="X329" s="1"/>
  <c r="Y328"/>
  <c r="W328"/>
  <c r="Y327"/>
  <c r="W327"/>
  <c r="X327" s="1"/>
  <c r="Y326"/>
  <c r="W326"/>
  <c r="X326" s="1"/>
  <c r="Y325"/>
  <c r="W325"/>
  <c r="Y324"/>
  <c r="W324"/>
  <c r="Y323"/>
  <c r="W323"/>
  <c r="X323" s="1"/>
  <c r="Y322"/>
  <c r="W322"/>
  <c r="X322" s="1"/>
  <c r="Y321"/>
  <c r="W321"/>
  <c r="Y320"/>
  <c r="W320"/>
  <c r="Y319"/>
  <c r="W319"/>
  <c r="Y318"/>
  <c r="W318"/>
  <c r="X318" s="1"/>
  <c r="Y317"/>
  <c r="W317"/>
  <c r="X317" s="1"/>
  <c r="Y316"/>
  <c r="W316"/>
  <c r="Y315"/>
  <c r="W315"/>
  <c r="Y314"/>
  <c r="W314"/>
  <c r="X314" s="1"/>
  <c r="Y313"/>
  <c r="W313"/>
  <c r="X313" s="1"/>
  <c r="Y312"/>
  <c r="W312"/>
  <c r="Y311"/>
  <c r="W311"/>
  <c r="X311" s="1"/>
  <c r="Y310"/>
  <c r="W310"/>
  <c r="X310" s="1"/>
  <c r="Y309"/>
  <c r="W309"/>
  <c r="Y308"/>
  <c r="W308"/>
  <c r="Y307"/>
  <c r="W307"/>
  <c r="X307" s="1"/>
  <c r="Y306"/>
  <c r="W306"/>
  <c r="X306" s="1"/>
  <c r="Y305"/>
  <c r="W305"/>
  <c r="Y304"/>
  <c r="W304"/>
  <c r="Y303"/>
  <c r="W303"/>
  <c r="Y302"/>
  <c r="W302"/>
  <c r="X302" s="1"/>
  <c r="Y301"/>
  <c r="W301"/>
  <c r="X301" s="1"/>
  <c r="Y300"/>
  <c r="W300"/>
  <c r="Y299"/>
  <c r="W299"/>
  <c r="Y298"/>
  <c r="W298"/>
  <c r="X298" s="1"/>
  <c r="Y297"/>
  <c r="W297"/>
  <c r="X297" s="1"/>
  <c r="Y296"/>
  <c r="W296"/>
  <c r="Z295"/>
  <c r="Y295"/>
  <c r="W295"/>
  <c r="X295" s="1"/>
  <c r="Y294"/>
  <c r="W294"/>
  <c r="X294" s="1"/>
  <c r="Y293"/>
  <c r="W293"/>
  <c r="Y292"/>
  <c r="W292"/>
  <c r="Y291"/>
  <c r="W291"/>
  <c r="X291" s="1"/>
  <c r="Y290"/>
  <c r="W290"/>
  <c r="X290" s="1"/>
  <c r="Y289"/>
  <c r="W289"/>
  <c r="Y288"/>
  <c r="W288"/>
  <c r="Y287"/>
  <c r="W287"/>
  <c r="Y286"/>
  <c r="W286"/>
  <c r="X286" s="1"/>
  <c r="Y285"/>
  <c r="W285"/>
  <c r="X285" s="1"/>
  <c r="Y284"/>
  <c r="W284"/>
  <c r="Y283"/>
  <c r="W283"/>
  <c r="Y282"/>
  <c r="W282"/>
  <c r="X282" s="1"/>
  <c r="Y281"/>
  <c r="W281"/>
  <c r="X281" s="1"/>
  <c r="Y280"/>
  <c r="W280"/>
  <c r="Y279"/>
  <c r="W279"/>
  <c r="X279" s="1"/>
  <c r="Y278"/>
  <c r="W278"/>
  <c r="X278" s="1"/>
  <c r="Y277"/>
  <c r="W277"/>
  <c r="Y276"/>
  <c r="W276"/>
  <c r="Y275"/>
  <c r="W275"/>
  <c r="X275" s="1"/>
  <c r="Z274"/>
  <c r="Y274"/>
  <c r="W274"/>
  <c r="X274" s="1"/>
  <c r="Y273"/>
  <c r="W273"/>
  <c r="Y272"/>
  <c r="W272"/>
  <c r="Y271"/>
  <c r="W271"/>
  <c r="Y270"/>
  <c r="W270"/>
  <c r="X270" s="1"/>
  <c r="Y269"/>
  <c r="W269"/>
  <c r="X269" s="1"/>
  <c r="Y268"/>
  <c r="W268"/>
  <c r="Y267"/>
  <c r="W267"/>
  <c r="Y266"/>
  <c r="W266"/>
  <c r="X266" s="1"/>
  <c r="Y265"/>
  <c r="W265"/>
  <c r="X265" s="1"/>
  <c r="Y264"/>
  <c r="W264"/>
  <c r="Y263"/>
  <c r="W263"/>
  <c r="X263" s="1"/>
  <c r="Y262"/>
  <c r="W262"/>
  <c r="X262" s="1"/>
  <c r="Y261"/>
  <c r="W261"/>
  <c r="Y260"/>
  <c r="W260"/>
  <c r="Y259"/>
  <c r="W259"/>
  <c r="X259" s="1"/>
  <c r="Y258"/>
  <c r="W258"/>
  <c r="X258" s="1"/>
  <c r="Y257"/>
  <c r="W257"/>
  <c r="Y256"/>
  <c r="W256"/>
  <c r="Y255"/>
  <c r="W255"/>
  <c r="Y254"/>
  <c r="W254"/>
  <c r="X254" s="1"/>
  <c r="Y253"/>
  <c r="W253"/>
  <c r="X253" s="1"/>
  <c r="Y252"/>
  <c r="W252"/>
  <c r="Y251"/>
  <c r="W251"/>
  <c r="Y250"/>
  <c r="W250"/>
  <c r="X250" s="1"/>
  <c r="Y249"/>
  <c r="W249"/>
  <c r="X249" s="1"/>
  <c r="Y248"/>
  <c r="W248"/>
  <c r="Y247"/>
  <c r="W247"/>
  <c r="X247" s="1"/>
  <c r="Y246"/>
  <c r="W246"/>
  <c r="X246" s="1"/>
  <c r="Y245"/>
  <c r="W245"/>
  <c r="Y244"/>
  <c r="W244"/>
  <c r="Y243"/>
  <c r="W243"/>
  <c r="X243" s="1"/>
  <c r="Y242"/>
  <c r="W242"/>
  <c r="X242" s="1"/>
  <c r="Y241"/>
  <c r="W241"/>
  <c r="Y240"/>
  <c r="W240"/>
  <c r="Y239"/>
  <c r="W239"/>
  <c r="Y238"/>
  <c r="W238"/>
  <c r="X238" s="1"/>
  <c r="Y237"/>
  <c r="W237"/>
  <c r="X237" s="1"/>
  <c r="Y236"/>
  <c r="W236"/>
  <c r="Y235"/>
  <c r="W235"/>
  <c r="Y234"/>
  <c r="W234"/>
  <c r="X234" s="1"/>
  <c r="Y233"/>
  <c r="W233"/>
  <c r="X233" s="1"/>
  <c r="Y232"/>
  <c r="W232"/>
  <c r="Z231"/>
  <c r="Y231"/>
  <c r="W231"/>
  <c r="X231" s="1"/>
  <c r="Y230"/>
  <c r="W230"/>
  <c r="X230" s="1"/>
  <c r="Y229"/>
  <c r="W229"/>
  <c r="Y228"/>
  <c r="W228"/>
  <c r="Y227"/>
  <c r="W227"/>
  <c r="X227" s="1"/>
  <c r="Y226"/>
  <c r="W226"/>
  <c r="X226" s="1"/>
  <c r="Y225"/>
  <c r="W225"/>
  <c r="Y224"/>
  <c r="W224"/>
  <c r="Y223"/>
  <c r="W223"/>
  <c r="Y222"/>
  <c r="W222"/>
  <c r="X222" s="1"/>
  <c r="Y221"/>
  <c r="W221"/>
  <c r="X221" s="1"/>
  <c r="Y220"/>
  <c r="W220"/>
  <c r="Y219"/>
  <c r="W219"/>
  <c r="Y218"/>
  <c r="W218"/>
  <c r="X218" s="1"/>
  <c r="Y217"/>
  <c r="W217"/>
  <c r="X217" s="1"/>
  <c r="Y216"/>
  <c r="W216"/>
  <c r="Y215"/>
  <c r="W215"/>
  <c r="X215" s="1"/>
  <c r="Y214"/>
  <c r="W214"/>
  <c r="X214" s="1"/>
  <c r="Y213"/>
  <c r="W213"/>
  <c r="Y212"/>
  <c r="W212"/>
  <c r="Y211"/>
  <c r="W211"/>
  <c r="X211" s="1"/>
  <c r="Z210"/>
  <c r="Y210"/>
  <c r="W210"/>
  <c r="X210" s="1"/>
  <c r="Y209"/>
  <c r="W209"/>
  <c r="Y208"/>
  <c r="W208"/>
  <c r="Y207"/>
  <c r="W207"/>
  <c r="Y206"/>
  <c r="W206"/>
  <c r="X206" s="1"/>
  <c r="Y205"/>
  <c r="W205"/>
  <c r="X205" s="1"/>
  <c r="Y204"/>
  <c r="W204"/>
  <c r="Y203"/>
  <c r="W203"/>
  <c r="Y202"/>
  <c r="W202"/>
  <c r="X202" s="1"/>
  <c r="Y201"/>
  <c r="W201"/>
  <c r="X201" s="1"/>
  <c r="Y200"/>
  <c r="W200"/>
  <c r="Y199"/>
  <c r="W199"/>
  <c r="X199" s="1"/>
  <c r="Y198"/>
  <c r="W198"/>
  <c r="X198" s="1"/>
  <c r="Y197"/>
  <c r="W197"/>
  <c r="Y196"/>
  <c r="W196"/>
  <c r="Y195"/>
  <c r="W195"/>
  <c r="X195" s="1"/>
  <c r="Y194"/>
  <c r="W194"/>
  <c r="X194" s="1"/>
  <c r="Y193"/>
  <c r="W193"/>
  <c r="Y192"/>
  <c r="W192"/>
  <c r="Y191"/>
  <c r="W191"/>
  <c r="Y190"/>
  <c r="W190"/>
  <c r="X190" s="1"/>
  <c r="Y189"/>
  <c r="W189"/>
  <c r="X189" s="1"/>
  <c r="Y188"/>
  <c r="W188"/>
  <c r="Y187"/>
  <c r="W187"/>
  <c r="Y186"/>
  <c r="W186"/>
  <c r="X186" s="1"/>
  <c r="Y185"/>
  <c r="W185"/>
  <c r="X185" s="1"/>
  <c r="Y184"/>
  <c r="W184"/>
  <c r="Y183"/>
  <c r="W183"/>
  <c r="X183" s="1"/>
  <c r="Y182"/>
  <c r="W182"/>
  <c r="X182" s="1"/>
  <c r="Y181"/>
  <c r="W181"/>
  <c r="Y180"/>
  <c r="W180"/>
  <c r="Y179"/>
  <c r="W179"/>
  <c r="X179" s="1"/>
  <c r="Y178"/>
  <c r="W178"/>
  <c r="X178" s="1"/>
  <c r="Y177"/>
  <c r="W177"/>
  <c r="Y176"/>
  <c r="W176"/>
  <c r="Y175"/>
  <c r="W175"/>
  <c r="Y174"/>
  <c r="W174"/>
  <c r="X174" s="1"/>
  <c r="Y173"/>
  <c r="W173"/>
  <c r="X173" s="1"/>
  <c r="Y172"/>
  <c r="W172"/>
  <c r="Y171"/>
  <c r="W171"/>
  <c r="Y170"/>
  <c r="W170"/>
  <c r="X170" s="1"/>
  <c r="Y169"/>
  <c r="W169"/>
  <c r="X169" s="1"/>
  <c r="Y168"/>
  <c r="W168"/>
  <c r="Z167"/>
  <c r="Y167"/>
  <c r="W167"/>
  <c r="X167" s="1"/>
  <c r="Y166"/>
  <c r="W166"/>
  <c r="X166" s="1"/>
  <c r="Y165"/>
  <c r="W165"/>
  <c r="Y164"/>
  <c r="W164"/>
  <c r="Y163"/>
  <c r="W163"/>
  <c r="X163" s="1"/>
  <c r="Y162"/>
  <c r="W162"/>
  <c r="X162" s="1"/>
  <c r="Y161"/>
  <c r="W161"/>
  <c r="Y160"/>
  <c r="W160"/>
  <c r="Y159"/>
  <c r="W159"/>
  <c r="Y158"/>
  <c r="W158"/>
  <c r="X158" s="1"/>
  <c r="Y157"/>
  <c r="W157"/>
  <c r="X157" s="1"/>
  <c r="Y156"/>
  <c r="W156"/>
  <c r="Y155"/>
  <c r="W155"/>
  <c r="Y154"/>
  <c r="W154"/>
  <c r="X154" s="1"/>
  <c r="Y153"/>
  <c r="W153"/>
  <c r="X153" s="1"/>
  <c r="Y152"/>
  <c r="W152"/>
  <c r="Y151"/>
  <c r="W151"/>
  <c r="X151" s="1"/>
  <c r="Y150"/>
  <c r="W150"/>
  <c r="X150" s="1"/>
  <c r="Y149"/>
  <c r="W149"/>
  <c r="Y148"/>
  <c r="W148"/>
  <c r="Y147"/>
  <c r="W147"/>
  <c r="X147" s="1"/>
  <c r="Z146"/>
  <c r="Y146"/>
  <c r="W146"/>
  <c r="X146" s="1"/>
  <c r="Y145"/>
  <c r="W145"/>
  <c r="Y144"/>
  <c r="W144"/>
  <c r="Y143"/>
  <c r="W143"/>
  <c r="Y142"/>
  <c r="W142"/>
  <c r="X142" s="1"/>
  <c r="Y141"/>
  <c r="W141"/>
  <c r="X141" s="1"/>
  <c r="Y140"/>
  <c r="W140"/>
  <c r="Y139"/>
  <c r="W139"/>
  <c r="Y138"/>
  <c r="W138"/>
  <c r="X138" s="1"/>
  <c r="Y137"/>
  <c r="W137"/>
  <c r="X137" s="1"/>
  <c r="Y136"/>
  <c r="W136"/>
  <c r="Y135"/>
  <c r="W135"/>
  <c r="X135" s="1"/>
  <c r="Y134"/>
  <c r="W134"/>
  <c r="X134" s="1"/>
  <c r="Y133"/>
  <c r="W133"/>
  <c r="Y132"/>
  <c r="W132"/>
  <c r="Y131"/>
  <c r="W131"/>
  <c r="X131" s="1"/>
  <c r="Y130"/>
  <c r="W130"/>
  <c r="X130" s="1"/>
  <c r="Y129"/>
  <c r="W129"/>
  <c r="Y128"/>
  <c r="W128"/>
  <c r="Y127"/>
  <c r="W127"/>
  <c r="Y126"/>
  <c r="W126"/>
  <c r="X126" s="1"/>
  <c r="Y125"/>
  <c r="W125"/>
  <c r="X125" s="1"/>
  <c r="Y124"/>
  <c r="W124"/>
  <c r="Y123"/>
  <c r="W123"/>
  <c r="Y122"/>
  <c r="W122"/>
  <c r="X122" s="1"/>
  <c r="Y121"/>
  <c r="W121"/>
  <c r="X121" s="1"/>
  <c r="Y120"/>
  <c r="W120"/>
  <c r="Y119"/>
  <c r="W119"/>
  <c r="X119" s="1"/>
  <c r="Y118"/>
  <c r="W118"/>
  <c r="X118" s="1"/>
  <c r="Y117"/>
  <c r="W117"/>
  <c r="Y116"/>
  <c r="W116"/>
  <c r="Y115"/>
  <c r="W115"/>
  <c r="X115" s="1"/>
  <c r="Y114"/>
  <c r="W114"/>
  <c r="X114" s="1"/>
  <c r="Y113"/>
  <c r="W113"/>
  <c r="Y112"/>
  <c r="W112"/>
  <c r="Y111"/>
  <c r="W111"/>
  <c r="Y110"/>
  <c r="W110"/>
  <c r="X110" s="1"/>
  <c r="Y109"/>
  <c r="W109"/>
  <c r="X109" s="1"/>
  <c r="Y108"/>
  <c r="W108"/>
  <c r="Y107"/>
  <c r="W107"/>
  <c r="Y106"/>
  <c r="W106"/>
  <c r="X106" s="1"/>
  <c r="Y105"/>
  <c r="W105"/>
  <c r="X105" s="1"/>
  <c r="Y104"/>
  <c r="W104"/>
  <c r="Z103"/>
  <c r="Y103"/>
  <c r="W103"/>
  <c r="X103" s="1"/>
  <c r="Y102"/>
  <c r="W102"/>
  <c r="X102" s="1"/>
  <c r="Y101"/>
  <c r="W101"/>
  <c r="Y100"/>
  <c r="W100"/>
  <c r="Y99"/>
  <c r="W99"/>
  <c r="X99" s="1"/>
  <c r="Y98"/>
  <c r="W98"/>
  <c r="X98" s="1"/>
  <c r="Y97"/>
  <c r="W97"/>
  <c r="Y96"/>
  <c r="W96"/>
  <c r="Y95"/>
  <c r="W95"/>
  <c r="Y94"/>
  <c r="W94"/>
  <c r="X94" s="1"/>
  <c r="Y93"/>
  <c r="W93"/>
  <c r="X93" s="1"/>
  <c r="Y92"/>
  <c r="W92"/>
  <c r="Y91"/>
  <c r="W91"/>
  <c r="Y90"/>
  <c r="W90"/>
  <c r="X90" s="1"/>
  <c r="Y89"/>
  <c r="W89"/>
  <c r="X89" s="1"/>
  <c r="Y88"/>
  <c r="W88"/>
  <c r="Y87"/>
  <c r="W87"/>
  <c r="X87" s="1"/>
  <c r="Y86"/>
  <c r="W86"/>
  <c r="X86" s="1"/>
  <c r="Y85"/>
  <c r="W85"/>
  <c r="Y84"/>
  <c r="W84"/>
  <c r="Y83"/>
  <c r="W83"/>
  <c r="X83" s="1"/>
  <c r="Y82"/>
  <c r="W82"/>
  <c r="X82" s="1"/>
  <c r="Y81"/>
  <c r="W81"/>
  <c r="Y80"/>
  <c r="W80"/>
  <c r="Y79"/>
  <c r="W79"/>
  <c r="Y78"/>
  <c r="W78"/>
  <c r="X78" s="1"/>
  <c r="Y77"/>
  <c r="W77"/>
  <c r="X77" s="1"/>
  <c r="Y76"/>
  <c r="W76"/>
  <c r="Y75"/>
  <c r="W75"/>
  <c r="Y74"/>
  <c r="W74"/>
  <c r="X74" s="1"/>
  <c r="Y73"/>
  <c r="W73"/>
  <c r="X73" s="1"/>
  <c r="Y72"/>
  <c r="W72"/>
  <c r="Y71"/>
  <c r="W71"/>
  <c r="X71" s="1"/>
  <c r="Y70"/>
  <c r="W70"/>
  <c r="X70" s="1"/>
  <c r="Y69"/>
  <c r="W69"/>
  <c r="Y68"/>
  <c r="W68"/>
  <c r="Y67"/>
  <c r="W67"/>
  <c r="X67" s="1"/>
  <c r="Y66"/>
  <c r="W66"/>
  <c r="X66" s="1"/>
  <c r="Y65"/>
  <c r="W65"/>
  <c r="Y64"/>
  <c r="W64"/>
  <c r="Y63"/>
  <c r="W63"/>
  <c r="Y62"/>
  <c r="W62"/>
  <c r="X62" s="1"/>
  <c r="Y61"/>
  <c r="W61"/>
  <c r="X61" s="1"/>
  <c r="Y60"/>
  <c r="W60"/>
  <c r="Y59"/>
  <c r="W59"/>
  <c r="Y58"/>
  <c r="W58"/>
  <c r="X58" s="1"/>
  <c r="Y57"/>
  <c r="W57"/>
  <c r="X57" s="1"/>
  <c r="Y56"/>
  <c r="W56"/>
  <c r="Y55"/>
  <c r="W55"/>
  <c r="X55" s="1"/>
  <c r="Y54"/>
  <c r="W54"/>
  <c r="X54" s="1"/>
  <c r="Y53"/>
  <c r="W53"/>
  <c r="Y52"/>
  <c r="W52"/>
  <c r="Y51"/>
  <c r="W51"/>
  <c r="X51" s="1"/>
  <c r="Y50"/>
  <c r="W50"/>
  <c r="X50" s="1"/>
  <c r="Y49"/>
  <c r="W49"/>
  <c r="Y48"/>
  <c r="W48"/>
  <c r="Y47"/>
  <c r="W47"/>
  <c r="Y46"/>
  <c r="W46"/>
  <c r="X46" s="1"/>
  <c r="Y45"/>
  <c r="W45"/>
  <c r="X45" s="1"/>
  <c r="Y44"/>
  <c r="W44"/>
  <c r="Y43"/>
  <c r="W43"/>
  <c r="Y42"/>
  <c r="W42"/>
  <c r="X42" s="1"/>
  <c r="Y41"/>
  <c r="W41"/>
  <c r="X41" s="1"/>
  <c r="Y40"/>
  <c r="W40"/>
  <c r="Z39"/>
  <c r="Y39"/>
  <c r="W39"/>
  <c r="X39" s="1"/>
  <c r="Y38"/>
  <c r="W38"/>
  <c r="X38" s="1"/>
  <c r="Y37"/>
  <c r="W37"/>
  <c r="Y36"/>
  <c r="W36"/>
  <c r="Y35"/>
  <c r="W35"/>
  <c r="X35" s="1"/>
  <c r="Y34"/>
  <c r="W34"/>
  <c r="X34" s="1"/>
  <c r="Y33"/>
  <c r="W33"/>
  <c r="Y32"/>
  <c r="W32"/>
  <c r="Y31"/>
  <c r="W31"/>
  <c r="Y30"/>
  <c r="W30"/>
  <c r="X30" s="1"/>
  <c r="Y29"/>
  <c r="W29"/>
  <c r="X29" s="1"/>
  <c r="Y28"/>
  <c r="W28"/>
  <c r="Y27"/>
  <c r="W27"/>
  <c r="Y26"/>
  <c r="W26"/>
  <c r="X26" s="1"/>
  <c r="Y25"/>
  <c r="W25"/>
  <c r="X25" s="1"/>
  <c r="Y24"/>
  <c r="W24"/>
  <c r="Y23"/>
  <c r="W23"/>
  <c r="X23" s="1"/>
  <c r="Y22"/>
  <c r="W22"/>
  <c r="X22" s="1"/>
  <c r="Y21"/>
  <c r="W21"/>
  <c r="Y20"/>
  <c r="W20"/>
  <c r="Y19"/>
  <c r="W19"/>
  <c r="X19" s="1"/>
  <c r="Y18"/>
  <c r="W18"/>
  <c r="X18" s="1"/>
  <c r="Y17"/>
  <c r="W17"/>
  <c r="Y16"/>
  <c r="W16"/>
  <c r="Y15"/>
  <c r="W15"/>
  <c r="Y14"/>
  <c r="W14"/>
  <c r="X14" s="1"/>
  <c r="Y13"/>
  <c r="W13"/>
  <c r="X13" s="1"/>
  <c r="Y12"/>
  <c r="W12"/>
  <c r="Y11"/>
  <c r="W11"/>
  <c r="Y10"/>
  <c r="W10"/>
  <c r="X10" s="1"/>
  <c r="Y9"/>
  <c r="W9"/>
  <c r="X9" s="1"/>
  <c r="W7"/>
  <c r="X7" s="1"/>
  <c r="W8"/>
  <c r="Z8" s="1"/>
  <c r="W3"/>
  <c r="X3" s="1"/>
  <c r="W6"/>
  <c r="X6" s="1"/>
  <c r="W5"/>
  <c r="Y5" s="1"/>
  <c r="W4"/>
  <c r="X4" s="1"/>
  <c r="W2"/>
  <c r="X2" s="1"/>
  <c r="O56" i="4"/>
  <c r="K56"/>
  <c r="L56" s="1"/>
  <c r="O55"/>
  <c r="K55"/>
  <c r="L55" s="1"/>
  <c r="O54"/>
  <c r="K54"/>
  <c r="L54" s="1"/>
  <c r="O53"/>
  <c r="K53"/>
  <c r="L53" s="1"/>
  <c r="O52"/>
  <c r="M52"/>
  <c r="K52"/>
  <c r="L52" s="1"/>
  <c r="O51"/>
  <c r="K51"/>
  <c r="L51" s="1"/>
  <c r="O50"/>
  <c r="K50"/>
  <c r="L50" s="1"/>
  <c r="O49"/>
  <c r="K49"/>
  <c r="L49" s="1"/>
  <c r="O48"/>
  <c r="M48"/>
  <c r="K48"/>
  <c r="L48" s="1"/>
  <c r="O47"/>
  <c r="K47"/>
  <c r="L47" s="1"/>
  <c r="O46"/>
  <c r="K46"/>
  <c r="L46" s="1"/>
  <c r="O45"/>
  <c r="K45"/>
  <c r="L45" s="1"/>
  <c r="O44"/>
  <c r="M44"/>
  <c r="K44"/>
  <c r="L44" s="1"/>
  <c r="O43"/>
  <c r="K43"/>
  <c r="L43" s="1"/>
  <c r="O42"/>
  <c r="K42"/>
  <c r="L42" s="1"/>
  <c r="O41"/>
  <c r="K41"/>
  <c r="L41" s="1"/>
  <c r="O40"/>
  <c r="K40"/>
  <c r="L40" s="1"/>
  <c r="O39"/>
  <c r="K39"/>
  <c r="L39" s="1"/>
  <c r="O38"/>
  <c r="K38"/>
  <c r="L38" s="1"/>
  <c r="O37"/>
  <c r="K37"/>
  <c r="L37" s="1"/>
  <c r="O36"/>
  <c r="M36"/>
  <c r="K36"/>
  <c r="L36" s="1"/>
  <c r="O35"/>
  <c r="K35"/>
  <c r="L35" s="1"/>
  <c r="O34"/>
  <c r="K34"/>
  <c r="L34" s="1"/>
  <c r="O33"/>
  <c r="K33"/>
  <c r="L33" s="1"/>
  <c r="O32"/>
  <c r="M32"/>
  <c r="K32"/>
  <c r="L32" s="1"/>
  <c r="O31"/>
  <c r="K31"/>
  <c r="L31" s="1"/>
  <c r="O30"/>
  <c r="K30"/>
  <c r="L30" s="1"/>
  <c r="O29"/>
  <c r="K29"/>
  <c r="L29" s="1"/>
  <c r="O28"/>
  <c r="M28"/>
  <c r="K28"/>
  <c r="L28" s="1"/>
  <c r="O27"/>
  <c r="K27"/>
  <c r="L27" s="1"/>
  <c r="O26"/>
  <c r="K26"/>
  <c r="L26" s="1"/>
  <c r="O25"/>
  <c r="K25"/>
  <c r="L25" s="1"/>
  <c r="O24"/>
  <c r="K24"/>
  <c r="L24" s="1"/>
  <c r="O23"/>
  <c r="K23"/>
  <c r="L23" s="1"/>
  <c r="O22"/>
  <c r="K22"/>
  <c r="L22" s="1"/>
  <c r="O21"/>
  <c r="K21"/>
  <c r="L21" s="1"/>
  <c r="O20"/>
  <c r="K20"/>
  <c r="L20" s="1"/>
  <c r="O19"/>
  <c r="K19"/>
  <c r="L19" s="1"/>
  <c r="O18"/>
  <c r="K18"/>
  <c r="L18" s="1"/>
  <c r="O17"/>
  <c r="K17"/>
  <c r="L17" s="1"/>
  <c r="K16"/>
  <c r="L16" s="1"/>
  <c r="O15"/>
  <c r="K15"/>
  <c r="L15" s="1"/>
  <c r="O14"/>
  <c r="K14"/>
  <c r="L14" s="1"/>
  <c r="O13"/>
  <c r="K13"/>
  <c r="L13" s="1"/>
  <c r="O12"/>
  <c r="K12"/>
  <c r="L12" s="1"/>
  <c r="O11"/>
  <c r="K11"/>
  <c r="L11" s="1"/>
  <c r="O10"/>
  <c r="K10"/>
  <c r="L10" s="1"/>
  <c r="O9"/>
  <c r="K9"/>
  <c r="L9" s="1"/>
  <c r="O8"/>
  <c r="K8"/>
  <c r="L8" s="1"/>
  <c r="O7"/>
  <c r="K7"/>
  <c r="L7" s="1"/>
  <c r="O6"/>
  <c r="K6"/>
  <c r="L6" s="1"/>
  <c r="O5"/>
  <c r="K5"/>
  <c r="L5" s="1"/>
  <c r="O4"/>
  <c r="K4"/>
  <c r="L4" s="1"/>
  <c r="O3"/>
  <c r="K3"/>
  <c r="L3" s="1"/>
  <c r="O2"/>
  <c r="K2"/>
  <c r="M2" s="1"/>
  <c r="H1"/>
  <c r="G1"/>
  <c r="F1"/>
  <c r="E1"/>
  <c r="D1"/>
  <c r="C1"/>
  <c r="B1"/>
  <c r="A1"/>
  <c r="O61" i="5"/>
  <c r="K61"/>
  <c r="L61" s="1"/>
  <c r="O60"/>
  <c r="K60"/>
  <c r="N60" s="1"/>
  <c r="O59"/>
  <c r="K59"/>
  <c r="L59" s="1"/>
  <c r="O58"/>
  <c r="K58"/>
  <c r="N58" s="1"/>
  <c r="O57"/>
  <c r="K57"/>
  <c r="L57" s="1"/>
  <c r="O56"/>
  <c r="K56"/>
  <c r="N56" s="1"/>
  <c r="O55"/>
  <c r="K55"/>
  <c r="L55" s="1"/>
  <c r="O54"/>
  <c r="K54"/>
  <c r="N54" s="1"/>
  <c r="O53"/>
  <c r="K53"/>
  <c r="L53" s="1"/>
  <c r="O52"/>
  <c r="K52"/>
  <c r="N52" s="1"/>
  <c r="O51"/>
  <c r="K51"/>
  <c r="L51" s="1"/>
  <c r="O50"/>
  <c r="K50"/>
  <c r="N50" s="1"/>
  <c r="O49"/>
  <c r="K49"/>
  <c r="L49" s="1"/>
  <c r="O48"/>
  <c r="K48"/>
  <c r="N48" s="1"/>
  <c r="O47"/>
  <c r="K47"/>
  <c r="L47" s="1"/>
  <c r="O46"/>
  <c r="K46"/>
  <c r="N46" s="1"/>
  <c r="O45"/>
  <c r="K45"/>
  <c r="L45" s="1"/>
  <c r="O44"/>
  <c r="K44"/>
  <c r="N44" s="1"/>
  <c r="O43"/>
  <c r="K43"/>
  <c r="L43" s="1"/>
  <c r="O42"/>
  <c r="K42"/>
  <c r="N42" s="1"/>
  <c r="O41"/>
  <c r="K41"/>
  <c r="L41" s="1"/>
  <c r="O40"/>
  <c r="K40"/>
  <c r="N40" s="1"/>
  <c r="O39"/>
  <c r="K39"/>
  <c r="L39" s="1"/>
  <c r="O38"/>
  <c r="K38"/>
  <c r="N38" s="1"/>
  <c r="O37"/>
  <c r="K37"/>
  <c r="L37" s="1"/>
  <c r="O36"/>
  <c r="K36"/>
  <c r="N36" s="1"/>
  <c r="O35"/>
  <c r="K35"/>
  <c r="L35" s="1"/>
  <c r="O34"/>
  <c r="M34"/>
  <c r="K34"/>
  <c r="N34" s="1"/>
  <c r="O33"/>
  <c r="K33"/>
  <c r="L33" s="1"/>
  <c r="O32"/>
  <c r="K32"/>
  <c r="N32" s="1"/>
  <c r="O31"/>
  <c r="K31"/>
  <c r="L31" s="1"/>
  <c r="O30"/>
  <c r="K30"/>
  <c r="N30" s="1"/>
  <c r="O29"/>
  <c r="K29"/>
  <c r="L29" s="1"/>
  <c r="O28"/>
  <c r="K28"/>
  <c r="N28" s="1"/>
  <c r="O27"/>
  <c r="K27"/>
  <c r="L27" s="1"/>
  <c r="O26"/>
  <c r="K26"/>
  <c r="N26" s="1"/>
  <c r="O25"/>
  <c r="K25"/>
  <c r="L25" s="1"/>
  <c r="O24"/>
  <c r="K24"/>
  <c r="N24" s="1"/>
  <c r="O23"/>
  <c r="K23"/>
  <c r="L23" s="1"/>
  <c r="O22"/>
  <c r="K22"/>
  <c r="N22" s="1"/>
  <c r="O21"/>
  <c r="K21"/>
  <c r="L21" s="1"/>
  <c r="O20"/>
  <c r="K20"/>
  <c r="N20" s="1"/>
  <c r="O19"/>
  <c r="K19"/>
  <c r="L19" s="1"/>
  <c r="O18"/>
  <c r="K18"/>
  <c r="N18" s="1"/>
  <c r="O17"/>
  <c r="K17"/>
  <c r="L17" s="1"/>
  <c r="O16"/>
  <c r="K16"/>
  <c r="N16" s="1"/>
  <c r="O15"/>
  <c r="K15"/>
  <c r="L15" s="1"/>
  <c r="O14"/>
  <c r="K14"/>
  <c r="N14" s="1"/>
  <c r="O13"/>
  <c r="K13"/>
  <c r="L13" s="1"/>
  <c r="O12"/>
  <c r="K12"/>
  <c r="N12" s="1"/>
  <c r="O11"/>
  <c r="K11"/>
  <c r="L11" s="1"/>
  <c r="O10"/>
  <c r="K10"/>
  <c r="N10" s="1"/>
  <c r="O9"/>
  <c r="K9"/>
  <c r="L9" s="1"/>
  <c r="O8"/>
  <c r="K8"/>
  <c r="N8" s="1"/>
  <c r="O7"/>
  <c r="K7"/>
  <c r="L7" s="1"/>
  <c r="O6"/>
  <c r="K6"/>
  <c r="N6" s="1"/>
  <c r="O5"/>
  <c r="K5"/>
  <c r="L5" s="1"/>
  <c r="O4"/>
  <c r="K4"/>
  <c r="N4" s="1"/>
  <c r="O3"/>
  <c r="K3"/>
  <c r="L3" s="1"/>
  <c r="O2"/>
  <c r="K2"/>
  <c r="N2" s="1"/>
  <c r="H1"/>
  <c r="G1"/>
  <c r="F1"/>
  <c r="E1"/>
  <c r="D1"/>
  <c r="C1"/>
  <c r="B1"/>
  <c r="A1"/>
  <c r="L2" i="6"/>
  <c r="N1"/>
  <c r="L2" i="8"/>
  <c r="N1"/>
  <c r="J292" i="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I273"/>
  <c r="J273" s="1"/>
  <c r="I272"/>
  <c r="J272" s="1"/>
  <c r="I271"/>
  <c r="J271" s="1"/>
  <c r="J270"/>
  <c r="I270"/>
  <c r="I269"/>
  <c r="J269" s="1"/>
  <c r="J268"/>
  <c r="I268"/>
  <c r="I267"/>
  <c r="J267" s="1"/>
  <c r="J266"/>
  <c r="I266"/>
  <c r="I265"/>
  <c r="J265" s="1"/>
  <c r="I264"/>
  <c r="J264" s="1"/>
  <c r="I263"/>
  <c r="J263" s="1"/>
  <c r="J262"/>
  <c r="I262"/>
  <c r="I261"/>
  <c r="J261" s="1"/>
  <c r="J260"/>
  <c r="I260"/>
  <c r="I259"/>
  <c r="J259" s="1"/>
  <c r="J258"/>
  <c r="I258"/>
  <c r="I257"/>
  <c r="J257" s="1"/>
  <c r="I256"/>
  <c r="J256" s="1"/>
  <c r="I255"/>
  <c r="J255" s="1"/>
  <c r="J254"/>
  <c r="I254"/>
  <c r="I253"/>
  <c r="J253" s="1"/>
  <c r="J252"/>
  <c r="I252"/>
  <c r="I251"/>
  <c r="J251" s="1"/>
  <c r="J250"/>
  <c r="I250"/>
  <c r="I249"/>
  <c r="J249" s="1"/>
  <c r="I248"/>
  <c r="J248" s="1"/>
  <c r="I247"/>
  <c r="J247" s="1"/>
  <c r="J246"/>
  <c r="I246"/>
  <c r="I245"/>
  <c r="J245" s="1"/>
  <c r="J244"/>
  <c r="I244"/>
  <c r="I243"/>
  <c r="J243" s="1"/>
  <c r="J242"/>
  <c r="I242"/>
  <c r="I241"/>
  <c r="J241" s="1"/>
  <c r="I240"/>
  <c r="J240" s="1"/>
  <c r="I239"/>
  <c r="J239" s="1"/>
  <c r="J238"/>
  <c r="I238"/>
  <c r="I237"/>
  <c r="J237" s="1"/>
  <c r="J236"/>
  <c r="I236"/>
  <c r="I235"/>
  <c r="J235" s="1"/>
  <c r="J234"/>
  <c r="I234"/>
  <c r="I233"/>
  <c r="J233" s="1"/>
  <c r="I232"/>
  <c r="J232" s="1"/>
  <c r="I231"/>
  <c r="J231" s="1"/>
  <c r="J230"/>
  <c r="I230"/>
  <c r="I229"/>
  <c r="J229" s="1"/>
  <c r="J228"/>
  <c r="I228"/>
  <c r="I227"/>
  <c r="J227" s="1"/>
  <c r="J226"/>
  <c r="I226"/>
  <c r="I225"/>
  <c r="J225" s="1"/>
  <c r="I224"/>
  <c r="J224" s="1"/>
  <c r="I223"/>
  <c r="J223" s="1"/>
  <c r="J222"/>
  <c r="I222"/>
  <c r="I221"/>
  <c r="J221" s="1"/>
  <c r="J220"/>
  <c r="I220"/>
  <c r="I219"/>
  <c r="J219" s="1"/>
  <c r="J218"/>
  <c r="I218"/>
  <c r="I217"/>
  <c r="J217" s="1"/>
  <c r="I216"/>
  <c r="J216" s="1"/>
  <c r="I215"/>
  <c r="J215" s="1"/>
  <c r="J214"/>
  <c r="I214"/>
  <c r="I213"/>
  <c r="J213" s="1"/>
  <c r="J212"/>
  <c r="I212"/>
  <c r="I211"/>
  <c r="J211" s="1"/>
  <c r="J210"/>
  <c r="I210"/>
  <c r="I209"/>
  <c r="J209" s="1"/>
  <c r="I208"/>
  <c r="J208" s="1"/>
  <c r="I207"/>
  <c r="J207" s="1"/>
  <c r="J206"/>
  <c r="I206"/>
  <c r="I205"/>
  <c r="J205" s="1"/>
  <c r="J204"/>
  <c r="I204"/>
  <c r="I203"/>
  <c r="J203" s="1"/>
  <c r="J202"/>
  <c r="I202"/>
  <c r="I201"/>
  <c r="J201" s="1"/>
  <c r="I200"/>
  <c r="J200" s="1"/>
  <c r="I199"/>
  <c r="J199" s="1"/>
  <c r="J198"/>
  <c r="I198"/>
  <c r="I197"/>
  <c r="J197" s="1"/>
  <c r="J196"/>
  <c r="I196"/>
  <c r="I195"/>
  <c r="J195" s="1"/>
  <c r="J194"/>
  <c r="I194"/>
  <c r="I193"/>
  <c r="J193" s="1"/>
  <c r="I192"/>
  <c r="J192" s="1"/>
  <c r="I191"/>
  <c r="J191" s="1"/>
  <c r="J190"/>
  <c r="I190"/>
  <c r="I189"/>
  <c r="J189" s="1"/>
  <c r="J188"/>
  <c r="I188"/>
  <c r="I187"/>
  <c r="J187" s="1"/>
  <c r="J186"/>
  <c r="I186"/>
  <c r="I185"/>
  <c r="J185" s="1"/>
  <c r="I184"/>
  <c r="J184" s="1"/>
  <c r="I183"/>
  <c r="J183" s="1"/>
  <c r="J182"/>
  <c r="I182"/>
  <c r="I181"/>
  <c r="J181" s="1"/>
  <c r="J180"/>
  <c r="I180"/>
  <c r="I179"/>
  <c r="J179" s="1"/>
  <c r="J178"/>
  <c r="I178"/>
  <c r="I177"/>
  <c r="J177" s="1"/>
  <c r="I176"/>
  <c r="J176" s="1"/>
  <c r="I175"/>
  <c r="J175" s="1"/>
  <c r="J174"/>
  <c r="I174"/>
  <c r="I173"/>
  <c r="J173" s="1"/>
  <c r="J172"/>
  <c r="I172"/>
  <c r="I171"/>
  <c r="J171" s="1"/>
  <c r="J170"/>
  <c r="I170"/>
  <c r="I169"/>
  <c r="J169" s="1"/>
  <c r="I168"/>
  <c r="J168" s="1"/>
  <c r="I167"/>
  <c r="J167" s="1"/>
  <c r="J166"/>
  <c r="I166"/>
  <c r="I165"/>
  <c r="J165" s="1"/>
  <c r="J164"/>
  <c r="I164"/>
  <c r="I163"/>
  <c r="J163" s="1"/>
  <c r="J162"/>
  <c r="I162"/>
  <c r="I161"/>
  <c r="J161" s="1"/>
  <c r="I160"/>
  <c r="J160" s="1"/>
  <c r="I159"/>
  <c r="J159" s="1"/>
  <c r="J158"/>
  <c r="I158"/>
  <c r="I157"/>
  <c r="J157" s="1"/>
  <c r="J156"/>
  <c r="I156"/>
  <c r="I155"/>
  <c r="J155" s="1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T1"/>
  <c r="E13" i="3"/>
  <c r="E9"/>
  <c r="K1" i="8" s="1"/>
  <c r="N3" s="1"/>
  <c r="E8" i="3"/>
  <c r="E14" s="1"/>
  <c r="E6"/>
  <c r="E3"/>
  <c r="E2"/>
  <c r="B1"/>
  <c r="B56" i="7"/>
  <c r="F56" s="1"/>
  <c r="B49"/>
  <c r="C49" s="1"/>
  <c r="A49"/>
  <c r="F42"/>
  <c r="B42"/>
  <c r="B36"/>
  <c r="J36" s="1"/>
  <c r="B29"/>
  <c r="F29" s="1"/>
  <c r="I22"/>
  <c r="I21"/>
  <c r="K1"/>
  <c r="M15" i="5" l="1"/>
  <c r="M55"/>
  <c r="M43"/>
  <c r="M24" i="4"/>
  <c r="M40"/>
  <c r="M56"/>
  <c r="M39" i="5"/>
  <c r="M50"/>
  <c r="M59"/>
  <c r="M23"/>
  <c r="M27"/>
  <c r="Z50" i="10"/>
  <c r="Z114"/>
  <c r="Z178"/>
  <c r="Z242"/>
  <c r="Z306"/>
  <c r="Z370"/>
  <c r="Z434"/>
  <c r="Z498"/>
  <c r="Z71"/>
  <c r="Z135"/>
  <c r="Z199"/>
  <c r="Z263"/>
  <c r="Z327"/>
  <c r="Z455"/>
  <c r="Z391"/>
  <c r="Z18"/>
  <c r="Z82"/>
  <c r="L10" i="5"/>
  <c r="M10"/>
  <c r="M19"/>
  <c r="M26"/>
  <c r="M31"/>
  <c r="M51"/>
  <c r="M58"/>
  <c r="L26"/>
  <c r="L42"/>
  <c r="M35"/>
  <c r="M42"/>
  <c r="M47"/>
  <c r="L58"/>
  <c r="Z2" i="10"/>
  <c r="Z23"/>
  <c r="Z55"/>
  <c r="Z87"/>
  <c r="Z119"/>
  <c r="Z151"/>
  <c r="Z183"/>
  <c r="Z215"/>
  <c r="Z247"/>
  <c r="Z279"/>
  <c r="Z311"/>
  <c r="Z343"/>
  <c r="Z375"/>
  <c r="Z407"/>
  <c r="Z439"/>
  <c r="Z471"/>
  <c r="Y2"/>
  <c r="Z34"/>
  <c r="Z66"/>
  <c r="Z98"/>
  <c r="Z130"/>
  <c r="Z162"/>
  <c r="Z194"/>
  <c r="Z226"/>
  <c r="Z258"/>
  <c r="Z290"/>
  <c r="Z322"/>
  <c r="Z354"/>
  <c r="Z386"/>
  <c r="Z418"/>
  <c r="Z450"/>
  <c r="Z482"/>
  <c r="M20" i="4"/>
  <c r="M2" i="5"/>
  <c r="M3"/>
  <c r="M7"/>
  <c r="I49" i="7"/>
  <c r="M11" i="5"/>
  <c r="M18"/>
  <c r="M21" i="4"/>
  <c r="M29"/>
  <c r="M37"/>
  <c r="M45"/>
  <c r="M53"/>
  <c r="M17"/>
  <c r="M25"/>
  <c r="M33"/>
  <c r="M41"/>
  <c r="M49"/>
  <c r="L52" i="5"/>
  <c r="L36"/>
  <c r="L20"/>
  <c r="L4"/>
  <c r="L60"/>
  <c r="L44"/>
  <c r="L28"/>
  <c r="L12"/>
  <c r="M6"/>
  <c r="M14"/>
  <c r="M22"/>
  <c r="M30"/>
  <c r="M38"/>
  <c r="M46"/>
  <c r="M54"/>
  <c r="L50"/>
  <c r="L34"/>
  <c r="L18"/>
  <c r="Z3" i="10"/>
  <c r="Z10"/>
  <c r="Z26"/>
  <c r="Z42"/>
  <c r="Z58"/>
  <c r="Z74"/>
  <c r="Z90"/>
  <c r="Z106"/>
  <c r="Z122"/>
  <c r="Z138"/>
  <c r="Z154"/>
  <c r="Z170"/>
  <c r="Z186"/>
  <c r="Z202"/>
  <c r="Z218"/>
  <c r="Z234"/>
  <c r="Z250"/>
  <c r="Z266"/>
  <c r="Z282"/>
  <c r="Z298"/>
  <c r="Z314"/>
  <c r="Z330"/>
  <c r="Z346"/>
  <c r="Z362"/>
  <c r="Z378"/>
  <c r="Z394"/>
  <c r="Z410"/>
  <c r="Z426"/>
  <c r="Z442"/>
  <c r="Z458"/>
  <c r="Z474"/>
  <c r="Z490"/>
  <c r="Z13"/>
  <c r="Z29"/>
  <c r="Z45"/>
  <c r="Z61"/>
  <c r="Z77"/>
  <c r="Z93"/>
  <c r="Z109"/>
  <c r="Z125"/>
  <c r="Z141"/>
  <c r="Z157"/>
  <c r="Z173"/>
  <c r="Z189"/>
  <c r="Z205"/>
  <c r="Z221"/>
  <c r="Z237"/>
  <c r="Z253"/>
  <c r="Z269"/>
  <c r="Z285"/>
  <c r="Z301"/>
  <c r="Z317"/>
  <c r="Z333"/>
  <c r="Z349"/>
  <c r="Z365"/>
  <c r="Z381"/>
  <c r="Z397"/>
  <c r="Z413"/>
  <c r="Z429"/>
  <c r="Z445"/>
  <c r="Z461"/>
  <c r="Z477"/>
  <c r="Z493"/>
  <c r="Z28"/>
  <c r="X28"/>
  <c r="Z31"/>
  <c r="X31"/>
  <c r="Z33"/>
  <c r="X33"/>
  <c r="Z36"/>
  <c r="X36"/>
  <c r="Z44"/>
  <c r="X44"/>
  <c r="Z47"/>
  <c r="X47"/>
  <c r="Z49"/>
  <c r="X49"/>
  <c r="Z52"/>
  <c r="X52"/>
  <c r="Z60"/>
  <c r="X60"/>
  <c r="Z63"/>
  <c r="X63"/>
  <c r="Z65"/>
  <c r="X65"/>
  <c r="Z68"/>
  <c r="X68"/>
  <c r="Z76"/>
  <c r="X76"/>
  <c r="Z79"/>
  <c r="X79"/>
  <c r="Z81"/>
  <c r="X81"/>
  <c r="Z84"/>
  <c r="X84"/>
  <c r="Z92"/>
  <c r="X92"/>
  <c r="Z95"/>
  <c r="X95"/>
  <c r="Z97"/>
  <c r="X97"/>
  <c r="Z100"/>
  <c r="X100"/>
  <c r="Z108"/>
  <c r="X108"/>
  <c r="Z111"/>
  <c r="X111"/>
  <c r="Z113"/>
  <c r="X113"/>
  <c r="Z116"/>
  <c r="X116"/>
  <c r="Z124"/>
  <c r="X124"/>
  <c r="Z127"/>
  <c r="X127"/>
  <c r="Z129"/>
  <c r="X129"/>
  <c r="Z132"/>
  <c r="X132"/>
  <c r="Z140"/>
  <c r="X140"/>
  <c r="Z143"/>
  <c r="X143"/>
  <c r="Z145"/>
  <c r="X145"/>
  <c r="Z148"/>
  <c r="X148"/>
  <c r="Z156"/>
  <c r="X156"/>
  <c r="Z159"/>
  <c r="X159"/>
  <c r="Z11"/>
  <c r="X11"/>
  <c r="Z16"/>
  <c r="X16"/>
  <c r="Z21"/>
  <c r="X21"/>
  <c r="Z24"/>
  <c r="X24"/>
  <c r="Z27"/>
  <c r="X27"/>
  <c r="Z32"/>
  <c r="X32"/>
  <c r="Z37"/>
  <c r="X37"/>
  <c r="Z40"/>
  <c r="X40"/>
  <c r="Z43"/>
  <c r="X43"/>
  <c r="Z48"/>
  <c r="X48"/>
  <c r="Z53"/>
  <c r="X53"/>
  <c r="Z56"/>
  <c r="X56"/>
  <c r="Z59"/>
  <c r="X59"/>
  <c r="Z64"/>
  <c r="X64"/>
  <c r="Z69"/>
  <c r="X69"/>
  <c r="Z72"/>
  <c r="X72"/>
  <c r="Z75"/>
  <c r="X75"/>
  <c r="Z80"/>
  <c r="X80"/>
  <c r="Z85"/>
  <c r="X85"/>
  <c r="Z88"/>
  <c r="X88"/>
  <c r="Z91"/>
  <c r="X91"/>
  <c r="Z96"/>
  <c r="X96"/>
  <c r="Z101"/>
  <c r="X101"/>
  <c r="Z104"/>
  <c r="X104"/>
  <c r="Z107"/>
  <c r="X107"/>
  <c r="Z112"/>
  <c r="X112"/>
  <c r="Z117"/>
  <c r="X117"/>
  <c r="Z120"/>
  <c r="X120"/>
  <c r="Z123"/>
  <c r="X123"/>
  <c r="Y8"/>
  <c r="X8"/>
  <c r="Z9"/>
  <c r="Z22"/>
  <c r="Z25"/>
  <c r="Z38"/>
  <c r="Z41"/>
  <c r="Z54"/>
  <c r="Z57"/>
  <c r="Z70"/>
  <c r="Z73"/>
  <c r="Z86"/>
  <c r="Z89"/>
  <c r="Z102"/>
  <c r="Z105"/>
  <c r="Z118"/>
  <c r="Z121"/>
  <c r="Z164"/>
  <c r="X164"/>
  <c r="Z172"/>
  <c r="X172"/>
  <c r="Z175"/>
  <c r="X175"/>
  <c r="Z177"/>
  <c r="X177"/>
  <c r="Z180"/>
  <c r="X180"/>
  <c r="Z188"/>
  <c r="X188"/>
  <c r="Z191"/>
  <c r="X191"/>
  <c r="Z193"/>
  <c r="X193"/>
  <c r="Z196"/>
  <c r="X196"/>
  <c r="Z204"/>
  <c r="X204"/>
  <c r="Z207"/>
  <c r="X207"/>
  <c r="Z209"/>
  <c r="X209"/>
  <c r="Z212"/>
  <c r="X212"/>
  <c r="Z220"/>
  <c r="X220"/>
  <c r="Z223"/>
  <c r="X223"/>
  <c r="Z225"/>
  <c r="X225"/>
  <c r="Z228"/>
  <c r="X228"/>
  <c r="Z236"/>
  <c r="X236"/>
  <c r="Z239"/>
  <c r="X239"/>
  <c r="Z241"/>
  <c r="X241"/>
  <c r="Z244"/>
  <c r="X244"/>
  <c r="Z252"/>
  <c r="X252"/>
  <c r="Z255"/>
  <c r="X255"/>
  <c r="Z257"/>
  <c r="X257"/>
  <c r="Z260"/>
  <c r="X260"/>
  <c r="Z268"/>
  <c r="X268"/>
  <c r="Z271"/>
  <c r="X271"/>
  <c r="Z273"/>
  <c r="X273"/>
  <c r="Z276"/>
  <c r="X276"/>
  <c r="Z284"/>
  <c r="X284"/>
  <c r="Z287"/>
  <c r="X287"/>
  <c r="Z289"/>
  <c r="X289"/>
  <c r="Z292"/>
  <c r="X292"/>
  <c r="Z300"/>
  <c r="X300"/>
  <c r="Z303"/>
  <c r="X303"/>
  <c r="Z305"/>
  <c r="X305"/>
  <c r="Z308"/>
  <c r="X308"/>
  <c r="Z316"/>
  <c r="X316"/>
  <c r="Z319"/>
  <c r="X319"/>
  <c r="Z321"/>
  <c r="X321"/>
  <c r="Z324"/>
  <c r="X324"/>
  <c r="Z332"/>
  <c r="X332"/>
  <c r="Z335"/>
  <c r="X335"/>
  <c r="Z337"/>
  <c r="X337"/>
  <c r="Z340"/>
  <c r="X340"/>
  <c r="Z348"/>
  <c r="X348"/>
  <c r="Z351"/>
  <c r="X351"/>
  <c r="Z353"/>
  <c r="X353"/>
  <c r="Z356"/>
  <c r="X356"/>
  <c r="Z364"/>
  <c r="X364"/>
  <c r="Z367"/>
  <c r="X367"/>
  <c r="Z369"/>
  <c r="X369"/>
  <c r="Z372"/>
  <c r="X372"/>
  <c r="Z380"/>
  <c r="X380"/>
  <c r="Z383"/>
  <c r="X383"/>
  <c r="Z385"/>
  <c r="X385"/>
  <c r="Z388"/>
  <c r="X388"/>
  <c r="Z396"/>
  <c r="X396"/>
  <c r="Z399"/>
  <c r="X399"/>
  <c r="Z401"/>
  <c r="X401"/>
  <c r="Z404"/>
  <c r="X404"/>
  <c r="Z412"/>
  <c r="X412"/>
  <c r="Z415"/>
  <c r="X415"/>
  <c r="Z417"/>
  <c r="X417"/>
  <c r="Z420"/>
  <c r="X420"/>
  <c r="Z428"/>
  <c r="X428"/>
  <c r="Z431"/>
  <c r="X431"/>
  <c r="Z433"/>
  <c r="X433"/>
  <c r="Z436"/>
  <c r="X436"/>
  <c r="Z444"/>
  <c r="X444"/>
  <c r="Z447"/>
  <c r="X447"/>
  <c r="Z449"/>
  <c r="X449"/>
  <c r="Z452"/>
  <c r="X452"/>
  <c r="Z12"/>
  <c r="X12"/>
  <c r="Z15"/>
  <c r="X15"/>
  <c r="Z17"/>
  <c r="X17"/>
  <c r="Z20"/>
  <c r="X20"/>
  <c r="Z161"/>
  <c r="X161"/>
  <c r="Z460"/>
  <c r="X460"/>
  <c r="Z463"/>
  <c r="X463"/>
  <c r="Z465"/>
  <c r="X465"/>
  <c r="Z468"/>
  <c r="X468"/>
  <c r="Z476"/>
  <c r="X476"/>
  <c r="Z479"/>
  <c r="X479"/>
  <c r="Z481"/>
  <c r="X481"/>
  <c r="Z484"/>
  <c r="X484"/>
  <c r="Z492"/>
  <c r="X492"/>
  <c r="Z495"/>
  <c r="X495"/>
  <c r="Z497"/>
  <c r="X497"/>
  <c r="Z500"/>
  <c r="X500"/>
  <c r="Z5"/>
  <c r="X5"/>
  <c r="Y3"/>
  <c r="Z14"/>
  <c r="Z19"/>
  <c r="Z30"/>
  <c r="Z35"/>
  <c r="Z46"/>
  <c r="Z51"/>
  <c r="Z62"/>
  <c r="Z67"/>
  <c r="Z78"/>
  <c r="Z83"/>
  <c r="Z94"/>
  <c r="Z99"/>
  <c r="Z110"/>
  <c r="Z115"/>
  <c r="Z126"/>
  <c r="Z131"/>
  <c r="Z142"/>
  <c r="Z147"/>
  <c r="Z158"/>
  <c r="Z163"/>
  <c r="Z174"/>
  <c r="Z179"/>
  <c r="Z190"/>
  <c r="Z195"/>
  <c r="Z206"/>
  <c r="Z211"/>
  <c r="Z222"/>
  <c r="Z227"/>
  <c r="Z238"/>
  <c r="Z243"/>
  <c r="Z254"/>
  <c r="Z259"/>
  <c r="Z270"/>
  <c r="Z275"/>
  <c r="Z286"/>
  <c r="Z291"/>
  <c r="Z302"/>
  <c r="Z307"/>
  <c r="Z318"/>
  <c r="Z323"/>
  <c r="Z334"/>
  <c r="Z339"/>
  <c r="Z350"/>
  <c r="Z355"/>
  <c r="Z366"/>
  <c r="Z371"/>
  <c r="Z382"/>
  <c r="Z387"/>
  <c r="Z398"/>
  <c r="Z403"/>
  <c r="Z414"/>
  <c r="Z419"/>
  <c r="Z430"/>
  <c r="Z435"/>
  <c r="Z446"/>
  <c r="Z451"/>
  <c r="Z462"/>
  <c r="Z467"/>
  <c r="Z478"/>
  <c r="Z483"/>
  <c r="Z494"/>
  <c r="Z499"/>
  <c r="Z128"/>
  <c r="X128"/>
  <c r="Z133"/>
  <c r="X133"/>
  <c r="Z136"/>
  <c r="X136"/>
  <c r="Z139"/>
  <c r="X139"/>
  <c r="Z144"/>
  <c r="X144"/>
  <c r="Z149"/>
  <c r="X149"/>
  <c r="Z152"/>
  <c r="X152"/>
  <c r="Z155"/>
  <c r="X155"/>
  <c r="Z160"/>
  <c r="X160"/>
  <c r="Z165"/>
  <c r="X165"/>
  <c r="Z168"/>
  <c r="X168"/>
  <c r="Z171"/>
  <c r="X171"/>
  <c r="Z176"/>
  <c r="X176"/>
  <c r="Z181"/>
  <c r="X181"/>
  <c r="Z184"/>
  <c r="X184"/>
  <c r="Z187"/>
  <c r="X187"/>
  <c r="Z192"/>
  <c r="X192"/>
  <c r="Z197"/>
  <c r="X197"/>
  <c r="Z200"/>
  <c r="X200"/>
  <c r="Z203"/>
  <c r="X203"/>
  <c r="Z208"/>
  <c r="X208"/>
  <c r="Z213"/>
  <c r="X213"/>
  <c r="Z216"/>
  <c r="X216"/>
  <c r="Z219"/>
  <c r="X219"/>
  <c r="Z224"/>
  <c r="X224"/>
  <c r="Z229"/>
  <c r="X229"/>
  <c r="Z232"/>
  <c r="X232"/>
  <c r="Z235"/>
  <c r="X235"/>
  <c r="Z240"/>
  <c r="X240"/>
  <c r="Z245"/>
  <c r="X245"/>
  <c r="Z248"/>
  <c r="X248"/>
  <c r="Z251"/>
  <c r="X251"/>
  <c r="Z256"/>
  <c r="X256"/>
  <c r="Z261"/>
  <c r="X261"/>
  <c r="Z264"/>
  <c r="X264"/>
  <c r="Z267"/>
  <c r="X267"/>
  <c r="Z272"/>
  <c r="X272"/>
  <c r="Z277"/>
  <c r="X277"/>
  <c r="Z280"/>
  <c r="X280"/>
  <c r="Z283"/>
  <c r="X283"/>
  <c r="Z288"/>
  <c r="X288"/>
  <c r="Z293"/>
  <c r="X293"/>
  <c r="Z296"/>
  <c r="X296"/>
  <c r="Z299"/>
  <c r="X299"/>
  <c r="Z304"/>
  <c r="X304"/>
  <c r="Z309"/>
  <c r="X309"/>
  <c r="Z312"/>
  <c r="X312"/>
  <c r="Z315"/>
  <c r="X315"/>
  <c r="Z320"/>
  <c r="X320"/>
  <c r="Z325"/>
  <c r="X325"/>
  <c r="Z328"/>
  <c r="X328"/>
  <c r="Z331"/>
  <c r="X331"/>
  <c r="Z336"/>
  <c r="X336"/>
  <c r="Z341"/>
  <c r="X341"/>
  <c r="Z344"/>
  <c r="X344"/>
  <c r="Z347"/>
  <c r="X347"/>
  <c r="Z352"/>
  <c r="X352"/>
  <c r="Z357"/>
  <c r="X357"/>
  <c r="Z360"/>
  <c r="X360"/>
  <c r="Z363"/>
  <c r="X363"/>
  <c r="Z368"/>
  <c r="X368"/>
  <c r="Z373"/>
  <c r="X373"/>
  <c r="Z376"/>
  <c r="X376"/>
  <c r="Z379"/>
  <c r="X379"/>
  <c r="Z384"/>
  <c r="X384"/>
  <c r="Z389"/>
  <c r="X389"/>
  <c r="Z392"/>
  <c r="X392"/>
  <c r="Z395"/>
  <c r="X395"/>
  <c r="Z400"/>
  <c r="X400"/>
  <c r="Z405"/>
  <c r="X405"/>
  <c r="Z408"/>
  <c r="X408"/>
  <c r="Z411"/>
  <c r="X411"/>
  <c r="Z416"/>
  <c r="X416"/>
  <c r="Z421"/>
  <c r="X421"/>
  <c r="Z424"/>
  <c r="X424"/>
  <c r="Z427"/>
  <c r="X427"/>
  <c r="Z432"/>
  <c r="X432"/>
  <c r="Z437"/>
  <c r="X437"/>
  <c r="Z440"/>
  <c r="X440"/>
  <c r="Z443"/>
  <c r="X443"/>
  <c r="Z448"/>
  <c r="X448"/>
  <c r="Z453"/>
  <c r="X453"/>
  <c r="Z456"/>
  <c r="X456"/>
  <c r="Z459"/>
  <c r="X459"/>
  <c r="Z464"/>
  <c r="X464"/>
  <c r="Z469"/>
  <c r="X469"/>
  <c r="Z472"/>
  <c r="X472"/>
  <c r="Z475"/>
  <c r="X475"/>
  <c r="Z480"/>
  <c r="X480"/>
  <c r="Z485"/>
  <c r="X485"/>
  <c r="Z488"/>
  <c r="X488"/>
  <c r="Z491"/>
  <c r="X491"/>
  <c r="Z496"/>
  <c r="X496"/>
  <c r="Z501"/>
  <c r="X501"/>
  <c r="Z134"/>
  <c r="Z137"/>
  <c r="Z150"/>
  <c r="Z153"/>
  <c r="Z166"/>
  <c r="Z169"/>
  <c r="Z182"/>
  <c r="Z185"/>
  <c r="Z198"/>
  <c r="Z201"/>
  <c r="Z214"/>
  <c r="Z217"/>
  <c r="Z230"/>
  <c r="Z233"/>
  <c r="Z246"/>
  <c r="Z249"/>
  <c r="Z262"/>
  <c r="Z265"/>
  <c r="Z278"/>
  <c r="Z281"/>
  <c r="Z294"/>
  <c r="Z297"/>
  <c r="Z310"/>
  <c r="Z313"/>
  <c r="Z326"/>
  <c r="Z329"/>
  <c r="Z342"/>
  <c r="Z345"/>
  <c r="Z358"/>
  <c r="Z361"/>
  <c r="Z374"/>
  <c r="Z377"/>
  <c r="Z390"/>
  <c r="Z393"/>
  <c r="Z406"/>
  <c r="Z409"/>
  <c r="Z422"/>
  <c r="Z425"/>
  <c r="Z438"/>
  <c r="Z441"/>
  <c r="Z454"/>
  <c r="Z457"/>
  <c r="Z470"/>
  <c r="Z473"/>
  <c r="Z486"/>
  <c r="Z489"/>
  <c r="A42" i="7"/>
  <c r="C42" s="1"/>
  <c r="M18" i="4"/>
  <c r="M22"/>
  <c r="M26"/>
  <c r="M30"/>
  <c r="M34"/>
  <c r="M38"/>
  <c r="M42"/>
  <c r="M46"/>
  <c r="M50"/>
  <c r="M54"/>
  <c r="M19"/>
  <c r="M23"/>
  <c r="M27"/>
  <c r="M31"/>
  <c r="M35"/>
  <c r="M39"/>
  <c r="M43"/>
  <c r="M47"/>
  <c r="M51"/>
  <c r="M55"/>
  <c r="N2"/>
  <c r="N3"/>
  <c r="N4"/>
  <c r="N5"/>
  <c r="N6"/>
  <c r="N7"/>
  <c r="N8"/>
  <c r="N9"/>
  <c r="N10"/>
  <c r="N11"/>
  <c r="N12"/>
  <c r="N13"/>
  <c r="N14"/>
  <c r="N15"/>
  <c r="N16"/>
  <c r="L2"/>
  <c r="M3"/>
  <c r="M4"/>
  <c r="M5"/>
  <c r="M6"/>
  <c r="M7"/>
  <c r="M8"/>
  <c r="M9"/>
  <c r="M10"/>
  <c r="M11"/>
  <c r="M12"/>
  <c r="M13"/>
  <c r="M14"/>
  <c r="M15"/>
  <c r="M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M4" i="5"/>
  <c r="M8"/>
  <c r="M12"/>
  <c r="M16"/>
  <c r="M20"/>
  <c r="M24"/>
  <c r="M28"/>
  <c r="M32"/>
  <c r="M36"/>
  <c r="M40"/>
  <c r="M44"/>
  <c r="M48"/>
  <c r="M52"/>
  <c r="M56"/>
  <c r="M60"/>
  <c r="L2"/>
  <c r="L54"/>
  <c r="L46"/>
  <c r="L38"/>
  <c r="L30"/>
  <c r="L22"/>
  <c r="L14"/>
  <c r="L6"/>
  <c r="E42" i="7"/>
  <c r="G42" s="1"/>
  <c r="M5" i="5"/>
  <c r="M9"/>
  <c r="M13"/>
  <c r="M17"/>
  <c r="M21"/>
  <c r="M25"/>
  <c r="M29"/>
  <c r="M33"/>
  <c r="M37"/>
  <c r="M41"/>
  <c r="M45"/>
  <c r="M49"/>
  <c r="M53"/>
  <c r="M57"/>
  <c r="M61"/>
  <c r="L56"/>
  <c r="L48"/>
  <c r="L40"/>
  <c r="L32"/>
  <c r="L24"/>
  <c r="L16"/>
  <c r="L8"/>
  <c r="N3"/>
  <c r="N5"/>
  <c r="N7"/>
  <c r="N9"/>
  <c r="N11"/>
  <c r="N13"/>
  <c r="N15"/>
  <c r="N17"/>
  <c r="N19"/>
  <c r="N21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J56" i="7"/>
  <c r="J42"/>
  <c r="J49"/>
  <c r="K49" s="1"/>
  <c r="F49"/>
  <c r="G49" s="1"/>
  <c r="E10" i="3"/>
  <c r="J29" i="7"/>
  <c r="L3" i="8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Y4" i="10"/>
  <c r="Z4"/>
  <c r="Y6"/>
  <c r="Z6"/>
  <c r="Z7"/>
  <c r="Y7"/>
  <c r="D22" i="7"/>
  <c r="F8" i="3"/>
  <c r="E12" s="1"/>
  <c r="F36" i="7"/>
  <c r="E11" i="3"/>
  <c r="A36" i="7" l="1"/>
  <c r="C36" s="1"/>
  <c r="E56"/>
  <c r="G56" s="1"/>
  <c r="I42"/>
  <c r="K42" s="1"/>
  <c r="A29"/>
  <c r="C29" s="1"/>
  <c r="E29"/>
  <c r="E36"/>
  <c r="K1" i="6"/>
  <c r="D21" i="7"/>
  <c r="A56"/>
  <c r="C56" s="1"/>
  <c r="I36" l="1"/>
  <c r="K36" s="1"/>
  <c r="G29"/>
  <c r="I29"/>
  <c r="K29" s="1"/>
  <c r="G36"/>
  <c r="N3" i="6"/>
  <c r="L3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I56" i="7"/>
  <c r="K56" s="1"/>
</calcChain>
</file>

<file path=xl/comments1.xml><?xml version="1.0" encoding="utf-8"?>
<comments xmlns="http://schemas.openxmlformats.org/spreadsheetml/2006/main">
  <authors>
    <author>ksa1of</author>
  </authors>
  <commentList>
    <comment ref="H17" authorId="0">
      <text>
        <r>
          <rPr>
            <b/>
            <sz val="8"/>
            <color indexed="81"/>
            <rFont val="Tahoma"/>
            <family val="2"/>
          </rPr>
          <t xml:space="preserve">La taille de l'échantillon est identique pour toutes les unités
</t>
        </r>
        <r>
          <rPr>
            <b/>
            <sz val="8"/>
            <color indexed="10"/>
            <rFont val="Tahoma"/>
            <family val="2"/>
          </rPr>
          <t xml:space="preserve">N.B </t>
        </r>
        <r>
          <rPr>
            <b/>
            <sz val="8"/>
            <color indexed="81"/>
            <rFont val="Tahoma"/>
            <family val="2"/>
          </rPr>
          <t xml:space="preserve">: la taille indiquée ci-contre s'entend par nature de dépense (exploitation et investissment). L'échantillon total est donc égal à ce chiffre x 2.
</t>
        </r>
      </text>
    </comment>
  </commentList>
</comments>
</file>

<file path=xl/sharedStrings.xml><?xml version="1.0" encoding="utf-8"?>
<sst xmlns="http://schemas.openxmlformats.org/spreadsheetml/2006/main" count="30297" uniqueCount="2484">
  <si>
    <t>Nom fourn.auteur facture</t>
  </si>
  <si>
    <t>nombre d'enregistrements</t>
  </si>
  <si>
    <t>seuil de sélection des élements clés</t>
  </si>
  <si>
    <t>Nombre d'élements clés</t>
  </si>
  <si>
    <t>Valeur total des éléments clés</t>
  </si>
  <si>
    <t>Couverture par les élements clés (%)</t>
  </si>
  <si>
    <t>Valeur de la population moins les élements clés</t>
  </si>
  <si>
    <t>Taille requise de l'échantillon</t>
  </si>
  <si>
    <t>nombre total d'élements à tester</t>
  </si>
  <si>
    <t>Nom du fichier de requète</t>
  </si>
  <si>
    <t>Nom de la feuille Excel</t>
  </si>
  <si>
    <t xml:space="preserve">Montant total </t>
  </si>
  <si>
    <t>nombre d'éléments non clés</t>
  </si>
  <si>
    <t xml:space="preserve">Nom du fichier </t>
  </si>
  <si>
    <t xml:space="preserve">1 - </t>
  </si>
  <si>
    <t xml:space="preserve">2 - </t>
  </si>
  <si>
    <t xml:space="preserve">3 - </t>
  </si>
  <si>
    <t xml:space="preserve">4 - </t>
  </si>
  <si>
    <t xml:space="preserve">5 - </t>
  </si>
  <si>
    <t xml:space="preserve">6 - </t>
  </si>
  <si>
    <t>l'extension .xls)</t>
  </si>
  <si>
    <t>: en colonne A</t>
  </si>
  <si>
    <t>: en colonne B</t>
  </si>
  <si>
    <t>: en colonne C</t>
  </si>
  <si>
    <t>: en colonne D</t>
  </si>
  <si>
    <t>: en colonne E</t>
  </si>
  <si>
    <t>: en colonne F</t>
  </si>
  <si>
    <t>: en colonne G</t>
  </si>
  <si>
    <t>: en colonne H</t>
  </si>
  <si>
    <t>Vérifier le nom de la feuille de ce fichier sur laquelle sont reportées (avec les titres en ligne 1) les colonnes :</t>
  </si>
  <si>
    <t>Montant des anomalies  / Montant total des factures sélectionnées</t>
  </si>
  <si>
    <t xml:space="preserve">   (ne pas oublier l'extension .xls)</t>
  </si>
  <si>
    <t>Ouvrir le fichier contenant la population et nommé :</t>
  </si>
  <si>
    <t>Préalable requis à l'utilisation de ce fichier : avoir constitué la "population" selon les indications décrites dans le fichier "F_A30_Modop".</t>
  </si>
  <si>
    <t xml:space="preserve">7 - </t>
  </si>
  <si>
    <t xml:space="preserve">Pop totale en montant pour l'exploitation (à reporter dans la fiche de synthèse Access) : </t>
  </si>
  <si>
    <t xml:space="preserve">Pop totale en montant pour l'investissement (à reporter dans la fiche de synthèse Access) :  </t>
  </si>
  <si>
    <t>Observations</t>
  </si>
  <si>
    <t>Lancer l'importation des données en cliquant sur le bouton "Importation" ci-contre :</t>
  </si>
  <si>
    <t>Lancer l'échantillonnage en cliquant sur le bouton "Echantillonage" ci-contre :</t>
  </si>
  <si>
    <t>Collecter les informations dans les colonnes bleues des onglets "invest" et "exploit", selon les instructions données dans le fichier F_A30_Modop.doc</t>
  </si>
  <si>
    <t>Nombre total d'éléments contrôlés</t>
  </si>
  <si>
    <t>Nbre d'éléments sans justificatifs/nbre total contrôlé</t>
  </si>
  <si>
    <t>Conformité justificatif (1 = justificatif absent ou incomplet) ; 0 : justificatif exploitable)</t>
  </si>
  <si>
    <t>Indicateur F_A30_3 : % d'éléments de dépenses d'exploitation et d'investissement sans justificatifs valides</t>
  </si>
  <si>
    <r>
      <t>Taille de l'échantillon</t>
    </r>
    <r>
      <rPr>
        <sz val="12"/>
        <rFont val="Arial"/>
        <family val="2"/>
      </rPr>
      <t xml:space="preserve"> :</t>
    </r>
  </si>
  <si>
    <t>Préciser le type de justificatif</t>
  </si>
  <si>
    <t>F_A30_1 Exploitation</t>
  </si>
  <si>
    <t>F_A30_2 Investissement</t>
  </si>
  <si>
    <t>F_A30_3   % Elements SEPEX sans justificatifs valides (absents ou incomplets)</t>
  </si>
  <si>
    <t>N° commande</t>
  </si>
  <si>
    <t>Date du document justificatif</t>
  </si>
  <si>
    <t>Nom &amp; N° de L'UNITE</t>
  </si>
  <si>
    <t>1424</t>
  </si>
  <si>
    <t>1444</t>
  </si>
  <si>
    <t>1464</t>
  </si>
  <si>
    <t>1465</t>
  </si>
  <si>
    <t>1494</t>
  </si>
  <si>
    <t>1496</t>
  </si>
  <si>
    <t>1497</t>
  </si>
  <si>
    <t>Montant des anomalies 
(numérateur en Euros)</t>
  </si>
  <si>
    <t>Montant total des factures sélectionnées
(dénominateur en Euros)</t>
  </si>
  <si>
    <t>Montant total des factures sélectionnées
(dénominateur en Euros )</t>
  </si>
  <si>
    <r>
      <t xml:space="preserve">Dépenses d'exploitation </t>
    </r>
    <r>
      <rPr>
        <u/>
        <sz val="10"/>
        <rFont val="Arial"/>
        <family val="2"/>
      </rPr>
      <t>sans justificatifs valides</t>
    </r>
  </si>
  <si>
    <r>
      <t xml:space="preserve">Dépenses d'investissement </t>
    </r>
    <r>
      <rPr>
        <u/>
        <sz val="10"/>
        <rFont val="Arial"/>
        <family val="2"/>
      </rPr>
      <t>sans justificatifs valides</t>
    </r>
  </si>
  <si>
    <t>Les fichiers F_A30_Echant.xlsm et F_A30_Pop.xlsx doivent être impérativement enregistrés dans le même répertoire ou sous répertoire, et être tous les deux ouverts sous Excel avant de lancer l'importation.</t>
  </si>
  <si>
    <t>F_A30_Pop.xlsx</t>
  </si>
  <si>
    <t>Feuil1</t>
  </si>
  <si>
    <t>F_A30_Echant.xlsm</t>
  </si>
  <si>
    <t>Date comptable reception</t>
  </si>
  <si>
    <t>CCS</t>
  </si>
  <si>
    <t>DR Languedoc Roussillon</t>
  </si>
  <si>
    <t>DR Côte d'Azur</t>
  </si>
  <si>
    <t>DR Provence Alpes du Sud</t>
  </si>
  <si>
    <t>DR Pyrénées Landes</t>
  </si>
  <si>
    <t>DR Aquitaine Nord</t>
  </si>
  <si>
    <t>DR Nord Midi-Pyrénées</t>
  </si>
  <si>
    <t>DR Midi-Pyrénées Sud</t>
  </si>
  <si>
    <t>DR Bretagne</t>
  </si>
  <si>
    <t>DR Pays de la Loire</t>
  </si>
  <si>
    <t>DR Poitou Charente</t>
  </si>
  <si>
    <t>DR Centre</t>
  </si>
  <si>
    <t>DR Limousin</t>
  </si>
  <si>
    <t>DR Auvergne</t>
  </si>
  <si>
    <t>UO Informatique</t>
  </si>
  <si>
    <t>UO Serval</t>
  </si>
  <si>
    <t>PV réception contradictoire</t>
  </si>
  <si>
    <t>Bon de livraison</t>
  </si>
  <si>
    <t>Relevé d'heures</t>
  </si>
  <si>
    <t>Rapport d'intervention</t>
  </si>
  <si>
    <t>Note d'Honoraires</t>
  </si>
  <si>
    <t>1ère page du rapport d'expertise</t>
  </si>
  <si>
    <t>Facture flux court</t>
  </si>
  <si>
    <t>Autre non recevable</t>
  </si>
  <si>
    <t>Autre recevable</t>
  </si>
  <si>
    <t>Nombre d'élements sans justificatifs valide</t>
  </si>
  <si>
    <t xml:space="preserve">Nombre d'élements sans justificatifs valide
</t>
  </si>
  <si>
    <t>Nbre d'éléments sans justificatif valide / Nbre total contrôlé</t>
  </si>
  <si>
    <t>Date Echantillon</t>
  </si>
  <si>
    <t>F_A30 - Contrôle Séparation des dépenses à mi-année</t>
  </si>
  <si>
    <r>
      <t>Minoration</t>
    </r>
    <r>
      <rPr>
        <b/>
        <sz val="10"/>
        <rFont val="Arial"/>
        <family val="2"/>
      </rPr>
      <t xml:space="preserve"> de provisions de dépenses d'exploitation 
 à FIN JUIN en </t>
    </r>
    <r>
      <rPr>
        <b/>
        <u/>
        <sz val="10"/>
        <rFont val="Arial"/>
        <family val="2"/>
      </rPr>
      <t>Montant</t>
    </r>
  </si>
  <si>
    <r>
      <t xml:space="preserve">Majoration </t>
    </r>
    <r>
      <rPr>
        <b/>
        <sz val="10"/>
        <rFont val="Arial"/>
        <family val="2"/>
      </rPr>
      <t xml:space="preserve">de provisions de dépenses d'exploitation à FIN JUIN en </t>
    </r>
    <r>
      <rPr>
        <b/>
        <u/>
        <sz val="10"/>
        <rFont val="Arial"/>
        <family val="2"/>
      </rPr>
      <t>Montant</t>
    </r>
  </si>
  <si>
    <r>
      <t>Minoration</t>
    </r>
    <r>
      <rPr>
        <b/>
        <sz val="10"/>
        <rFont val="Arial"/>
        <family val="2"/>
      </rPr>
      <t xml:space="preserve"> de provisions de dépenses d'investissement
à FIN JUIN  en </t>
    </r>
    <r>
      <rPr>
        <b/>
        <u/>
        <sz val="10"/>
        <rFont val="Arial"/>
        <family val="2"/>
      </rPr>
      <t>Montant</t>
    </r>
  </si>
  <si>
    <r>
      <t xml:space="preserve">Majoration </t>
    </r>
    <r>
      <rPr>
        <b/>
        <sz val="10"/>
        <rFont val="Arial"/>
        <family val="2"/>
      </rPr>
      <t xml:space="preserve">de provisions de dépenses d'investissement  à FIN JUIN  en </t>
    </r>
    <r>
      <rPr>
        <b/>
        <u/>
        <sz val="10"/>
        <rFont val="Arial"/>
        <family val="2"/>
      </rPr>
      <t>Montant</t>
    </r>
  </si>
  <si>
    <t>Montant provisions omises  à FIN JUIN</t>
  </si>
  <si>
    <t>Montant provisionné à tort à FIN JUIN</t>
  </si>
  <si>
    <t>Contrat (pour les prestations répétitives au forfait)</t>
  </si>
  <si>
    <t>Attestation ou relevé de présence</t>
  </si>
  <si>
    <t>Compte OPEX/CAPEX</t>
  </si>
  <si>
    <t>Type piece</t>
  </si>
  <si>
    <t>Montant reception</t>
  </si>
  <si>
    <t>N° piece FI de reception</t>
  </si>
  <si>
    <t>Piece FI de Réception</t>
  </si>
  <si>
    <t xml:space="preserve">Date comptable de la réception
(via FBL3N dans PGI)
</t>
  </si>
  <si>
    <t>Echantillon OPEX ou CAPEX</t>
  </si>
  <si>
    <t>Region</t>
  </si>
  <si>
    <t>Unite</t>
  </si>
  <si>
    <t>Societe</t>
  </si>
  <si>
    <t>Grpe Acheteur</t>
  </si>
  <si>
    <t>Nom receptionnaire</t>
  </si>
  <si>
    <t>NNI réceptionnaire</t>
  </si>
  <si>
    <t>Imputation</t>
  </si>
  <si>
    <t>Piece reception MM</t>
  </si>
  <si>
    <t>Piece FI</t>
  </si>
  <si>
    <t>Commande</t>
  </si>
  <si>
    <t>Poste</t>
  </si>
  <si>
    <t>Montant Reception</t>
  </si>
  <si>
    <t>Date comptable Reception</t>
  </si>
  <si>
    <t>N° Fournisseur</t>
  </si>
  <si>
    <t>Nom Fournisseur</t>
  </si>
  <si>
    <t>Compte imputation</t>
  </si>
  <si>
    <t>Mvt</t>
  </si>
  <si>
    <t>OPEX / CAPEX</t>
  </si>
  <si>
    <t>Sup au seuil</t>
  </si>
  <si>
    <r>
      <t>Minoration</t>
    </r>
    <r>
      <rPr>
        <b/>
        <sz val="10"/>
        <rFont val="Arial"/>
        <family val="2"/>
      </rPr>
      <t xml:space="preserve"> de provisions de dépenses OPEX
à FIN JUIN  en </t>
    </r>
    <r>
      <rPr>
        <b/>
        <u/>
        <sz val="10"/>
        <rFont val="Arial"/>
        <family val="2"/>
      </rPr>
      <t>Montant</t>
    </r>
  </si>
  <si>
    <r>
      <t xml:space="preserve">Majoration </t>
    </r>
    <r>
      <rPr>
        <b/>
        <sz val="10"/>
        <rFont val="Arial"/>
        <family val="2"/>
      </rPr>
      <t xml:space="preserve">de provisions de dépenses OPEX
à FIN JUIN  en </t>
    </r>
    <r>
      <rPr>
        <b/>
        <u/>
        <sz val="10"/>
        <rFont val="Arial"/>
        <family val="2"/>
      </rPr>
      <t>Montant</t>
    </r>
  </si>
  <si>
    <t>Montant total des réceptions sélectionnées
(dénominateur en Euros)</t>
  </si>
  <si>
    <t>Montant des anomalies  / Montant total des réceptions sélectionnées</t>
  </si>
  <si>
    <t>Montant total des réceptions sélectionnées
(dénominateur en Euros )</t>
  </si>
  <si>
    <r>
      <t>Minoration</t>
    </r>
    <r>
      <rPr>
        <b/>
        <sz val="10"/>
        <rFont val="Arial"/>
        <family val="2"/>
      </rPr>
      <t xml:space="preserve"> de provisions de dépenses CAPEX
à FIN JUIN  en </t>
    </r>
    <r>
      <rPr>
        <b/>
        <u/>
        <sz val="10"/>
        <rFont val="Arial"/>
        <family val="2"/>
      </rPr>
      <t>Montant</t>
    </r>
  </si>
  <si>
    <r>
      <t xml:space="preserve">Majoration </t>
    </r>
    <r>
      <rPr>
        <b/>
        <sz val="10"/>
        <rFont val="Arial"/>
        <family val="2"/>
      </rPr>
      <t xml:space="preserve">de provisions de dépenses CAPEX
à FIN JUIN  en </t>
    </r>
    <r>
      <rPr>
        <b/>
        <u/>
        <sz val="10"/>
        <rFont val="Arial"/>
        <family val="2"/>
      </rPr>
      <t>Montant</t>
    </r>
  </si>
  <si>
    <t>Division</t>
  </si>
  <si>
    <t>OPEX-CAPEX</t>
  </si>
  <si>
    <t>Nom fournisseur</t>
  </si>
  <si>
    <t>N° Doc réception</t>
  </si>
  <si>
    <t>Mnt doc recept en DI</t>
  </si>
  <si>
    <t>Mnt fact doc ref en DI</t>
  </si>
  <si>
    <t>Reste a facturer doc ref</t>
  </si>
  <si>
    <t xml:space="preserve">Date comptable de la réception
</t>
  </si>
  <si>
    <t>Sté</t>
  </si>
  <si>
    <t>Div</t>
  </si>
  <si>
    <t>CCS Cmde</t>
  </si>
  <si>
    <t>Poste Cmde</t>
  </si>
  <si>
    <t>Fournisseur</t>
  </si>
  <si>
    <t>Doc réception</t>
  </si>
  <si>
    <t>Doc recep ref</t>
  </si>
  <si>
    <t>Receptionné par</t>
  </si>
  <si>
    <t xml:space="preserve">Pop totale en montant pour réception OPEX non-facturées (à reporter dans la fiche de synthèse Access) : </t>
  </si>
  <si>
    <t xml:space="preserve">Pop totale en montant pour réception CAPEX non-facturées (à reporter dans la fiche de synthèse Access) : </t>
  </si>
  <si>
    <t>F_A30_5 Anomalie SEPEX (en VA) sur réception OPEX de mai et juin sans facture au 30/09/2014</t>
  </si>
  <si>
    <t>F_A30_6 Anomalie SEPEX (en VA) sur réception CAPEX de mai et juin sans facture au 30/09/2014</t>
  </si>
  <si>
    <t>Mnt poste reception</t>
  </si>
  <si>
    <t>Mnt facture poste</t>
  </si>
  <si>
    <t>Reste a facturer poste</t>
  </si>
  <si>
    <t>DR Paris</t>
  </si>
  <si>
    <t>1307</t>
  </si>
  <si>
    <t>DR Ile de France Ouest</t>
  </si>
  <si>
    <t>DR Ile de France Est</t>
  </si>
  <si>
    <t>DR Nord Pas de Calais</t>
  </si>
  <si>
    <t>1334</t>
  </si>
  <si>
    <t>DR Normandie</t>
  </si>
  <si>
    <t>1336</t>
  </si>
  <si>
    <t>DR Picardie</t>
  </si>
  <si>
    <t>1335</t>
  </si>
  <si>
    <t>DR Champagne Ardenne</t>
  </si>
  <si>
    <t>1366</t>
  </si>
  <si>
    <t>DR Lorraine</t>
  </si>
  <si>
    <t>1365</t>
  </si>
  <si>
    <t>DR Alsace FC</t>
  </si>
  <si>
    <t>DR Bourgogne</t>
  </si>
  <si>
    <t>1397</t>
  </si>
  <si>
    <t>DR Alpes</t>
  </si>
  <si>
    <t>1395</t>
  </si>
  <si>
    <t>DR Sillon Rodanien</t>
  </si>
  <si>
    <t>NNI Createur Cmde</t>
  </si>
  <si>
    <t>Nom Createur Commande</t>
  </si>
  <si>
    <t>NNI Valideur Cmde</t>
  </si>
  <si>
    <t>Nom Valideur Commande</t>
  </si>
  <si>
    <t>0810 AD</t>
  </si>
  <si>
    <t>0810 DF</t>
  </si>
  <si>
    <t>0810 DSI</t>
  </si>
  <si>
    <t>0810 DT</t>
  </si>
  <si>
    <t>TdeF Autres Directions</t>
  </si>
  <si>
    <t>TdeF DF</t>
  </si>
  <si>
    <t>TdeF DSI</t>
  </si>
  <si>
    <t>TdeF DT</t>
  </si>
  <si>
    <t>UO Formation</t>
  </si>
  <si>
    <t>0860</t>
  </si>
  <si>
    <t>Relevé contradictoire de travaux</t>
  </si>
  <si>
    <t>Réception de travaux contradictoire</t>
  </si>
  <si>
    <t>Mail échange avec le fournisseur pour élagage avec fichier Excel</t>
  </si>
  <si>
    <t>mail d’échange lors de l’acceptation des travaux ou prestations entre le fournisseur et ERDF</t>
  </si>
  <si>
    <t>Indicateur F_A30_1  : Montant en VA des anomalies de cut-off à FIN JUIN sur OPEX / Mt total des éléments contrôlés (minoration + majoration)</t>
  </si>
  <si>
    <t>Indicateur F_A30_5  : Montant en VA des anomalies de cut-off à FIN JUIN sur réceptions OPEX de mai et juin non facturées au 30 septembre / Mt total des éléments contrôlés</t>
  </si>
  <si>
    <t>Indicateur F_A30_2 : Montant en VA des anomalies de cut-off à FIN JUIN sur CAPEX / Mt total des éléments contrôlés (minoration + majoration)</t>
  </si>
  <si>
    <t>Indicateur F_A30_6  : Montant en VA des anomalies de cut-off à FIN JUIN sur réceptions CAPEX de mai et juin non facturées au 30 septembre / Mt total des éléments contrôlés</t>
  </si>
  <si>
    <t>04-RAB</t>
  </si>
  <si>
    <t>1396-DR Sillon Rhodanien</t>
  </si>
  <si>
    <t>0324</t>
  </si>
  <si>
    <t>GLD</t>
  </si>
  <si>
    <t>K3249VA</t>
  </si>
  <si>
    <t>ALAIN GAY</t>
  </si>
  <si>
    <t>C30208</t>
  </si>
  <si>
    <t>E324/136267/I0202</t>
  </si>
  <si>
    <t>1007287794</t>
  </si>
  <si>
    <t>4100041962</t>
  </si>
  <si>
    <t>5501312691</t>
  </si>
  <si>
    <t>410017</t>
  </si>
  <si>
    <t>SOCATER</t>
  </si>
  <si>
    <t>611184</t>
  </si>
  <si>
    <t>WE</t>
  </si>
  <si>
    <t/>
  </si>
  <si>
    <t>231999</t>
  </si>
  <si>
    <t>OUI</t>
  </si>
  <si>
    <t>1007287796</t>
  </si>
  <si>
    <t>E324/136267/I0303</t>
  </si>
  <si>
    <t>1007287799</t>
  </si>
  <si>
    <t>1007287805</t>
  </si>
  <si>
    <t>1007287808</t>
  </si>
  <si>
    <t>1007287811</t>
  </si>
  <si>
    <t>1007287840</t>
  </si>
  <si>
    <t>KC243VA</t>
  </si>
  <si>
    <t>EC24/094279/I0201</t>
  </si>
  <si>
    <t>1007498820</t>
  </si>
  <si>
    <t>4100058110</t>
  </si>
  <si>
    <t>6330001636</t>
  </si>
  <si>
    <t>612231</t>
  </si>
  <si>
    <t>SOFIREL</t>
  </si>
  <si>
    <t>EC24/094279/I0202</t>
  </si>
  <si>
    <t>EC24/094279/I0203</t>
  </si>
  <si>
    <t>GCG</t>
  </si>
  <si>
    <t>K3242HR</t>
  </si>
  <si>
    <t>ALAIN ROUSTAND</t>
  </si>
  <si>
    <t>G87607</t>
  </si>
  <si>
    <t>E324/147711/I0201</t>
  </si>
  <si>
    <t>1007221117</t>
  </si>
  <si>
    <t>4100037581</t>
  </si>
  <si>
    <t>5501097179</t>
  </si>
  <si>
    <t>573038</t>
  </si>
  <si>
    <t>SAS BRIERE</t>
  </si>
  <si>
    <t>611185</t>
  </si>
  <si>
    <t>K3249RB</t>
  </si>
  <si>
    <t>1007221127</t>
  </si>
  <si>
    <t>1007221139</t>
  </si>
  <si>
    <t>1007221142</t>
  </si>
  <si>
    <t>E324/140407/I0201</t>
  </si>
  <si>
    <t>1007261853</t>
  </si>
  <si>
    <t>4100040017</t>
  </si>
  <si>
    <t>5501353515</t>
  </si>
  <si>
    <t>390145</t>
  </si>
  <si>
    <t>J GRENOT</t>
  </si>
  <si>
    <t>1007261880</t>
  </si>
  <si>
    <t>M54</t>
  </si>
  <si>
    <t>KC243LA</t>
  </si>
  <si>
    <t>ALAIN SOARES</t>
  </si>
  <si>
    <t>C57830</t>
  </si>
  <si>
    <t>EC24/004463/I0202</t>
  </si>
  <si>
    <t>1007283347</t>
  </si>
  <si>
    <t>4100041675</t>
  </si>
  <si>
    <t>5501332973</t>
  </si>
  <si>
    <t>305083</t>
  </si>
  <si>
    <t>ETS L LAPIZE DE SALLEE</t>
  </si>
  <si>
    <t>EC24/004464/I0201</t>
  </si>
  <si>
    <t>M49</t>
  </si>
  <si>
    <t>KC243H2</t>
  </si>
  <si>
    <t>Alexandre FOUILLET</t>
  </si>
  <si>
    <t>A25073</t>
  </si>
  <si>
    <t>EC24/003248/I0201</t>
  </si>
  <si>
    <t>1007237698</t>
  </si>
  <si>
    <t>4100038196</t>
  </si>
  <si>
    <t>5530002230</t>
  </si>
  <si>
    <t>315800</t>
  </si>
  <si>
    <t>SOBECA</t>
  </si>
  <si>
    <t>EC24/003248/I0202</t>
  </si>
  <si>
    <t>EC24/003248/I0203</t>
  </si>
  <si>
    <t>GLB</t>
  </si>
  <si>
    <t>K3249HB</t>
  </si>
  <si>
    <t>Alexandre PILLOUD</t>
  </si>
  <si>
    <t>G48035</t>
  </si>
  <si>
    <t>E324/101579/I0203</t>
  </si>
  <si>
    <t>1007400871</t>
  </si>
  <si>
    <t>4100050855</t>
  </si>
  <si>
    <t>6300022309</t>
  </si>
  <si>
    <t>648679</t>
  </si>
  <si>
    <t>VENISSYMO</t>
  </si>
  <si>
    <t>E324/146529/I0202</t>
  </si>
  <si>
    <t>1007416450</t>
  </si>
  <si>
    <t>4100052110</t>
  </si>
  <si>
    <t>6330000640</t>
  </si>
  <si>
    <t>573815</t>
  </si>
  <si>
    <t>LA CONSTRUCTION LYONNAISE - LCL</t>
  </si>
  <si>
    <t>E324/146529/I0203</t>
  </si>
  <si>
    <t>E324/135702/I0202</t>
  </si>
  <si>
    <t>1007429495</t>
  </si>
  <si>
    <t>4100053015</t>
  </si>
  <si>
    <t>6300022927</t>
  </si>
  <si>
    <t>523177</t>
  </si>
  <si>
    <t>URBA CONCEPT</t>
  </si>
  <si>
    <t>E324/135702/I0203</t>
  </si>
  <si>
    <t>E324/096169/I0205</t>
  </si>
  <si>
    <t>1007444243</t>
  </si>
  <si>
    <t>4100054017</t>
  </si>
  <si>
    <t>6330000384</t>
  </si>
  <si>
    <t>635690</t>
  </si>
  <si>
    <t>SCI VENISSIEUX MOULIN A VENT</t>
  </si>
  <si>
    <t>GLA</t>
  </si>
  <si>
    <t>Alexis CARUELLE</t>
  </si>
  <si>
    <t>B26471</t>
  </si>
  <si>
    <t>E324/113475/I0202</t>
  </si>
  <si>
    <t>1007388848</t>
  </si>
  <si>
    <t>4100050405</t>
  </si>
  <si>
    <t>6330000866</t>
  </si>
  <si>
    <t>652535</t>
  </si>
  <si>
    <t>SCCV LES TERRASSES DU VALENTIN</t>
  </si>
  <si>
    <t>GLE</t>
  </si>
  <si>
    <t>K3249HF</t>
  </si>
  <si>
    <t>Amaury TATON</t>
  </si>
  <si>
    <t>D51174</t>
  </si>
  <si>
    <t>E324/118493/I0201</t>
  </si>
  <si>
    <t>1007467284</t>
  </si>
  <si>
    <t>4100055904</t>
  </si>
  <si>
    <t>5530036456</t>
  </si>
  <si>
    <t>535498</t>
  </si>
  <si>
    <t>MECI GESTION PROJETS D'INGENIERIE</t>
  </si>
  <si>
    <t>E324/118493/I0202</t>
  </si>
  <si>
    <t>E324/118493/I0203</t>
  </si>
  <si>
    <t>E324/118493/I0204</t>
  </si>
  <si>
    <t>E324/118493/I0206</t>
  </si>
  <si>
    <t>M55</t>
  </si>
  <si>
    <t>KC243H0</t>
  </si>
  <si>
    <t>Benedetto Pistilli</t>
  </si>
  <si>
    <t>B42707</t>
  </si>
  <si>
    <t>EC24/135835/E0201</t>
  </si>
  <si>
    <t>5116573027</t>
  </si>
  <si>
    <t>2500030480</t>
  </si>
  <si>
    <t>4000121868</t>
  </si>
  <si>
    <t>355309</t>
  </si>
  <si>
    <t>COMMUNAUTE URBAINE DE LYON</t>
  </si>
  <si>
    <t>615535</t>
  </si>
  <si>
    <t>RE</t>
  </si>
  <si>
    <t>606999</t>
  </si>
  <si>
    <t>5116578789</t>
  </si>
  <si>
    <t>2500030788</t>
  </si>
  <si>
    <t>4000121903</t>
  </si>
  <si>
    <t>5116630620</t>
  </si>
  <si>
    <t>2500033243</t>
  </si>
  <si>
    <t>4030000139</t>
  </si>
  <si>
    <t>5116630675</t>
  </si>
  <si>
    <t>2500033263</t>
  </si>
  <si>
    <t>4030000313</t>
  </si>
  <si>
    <t>5116735316</t>
  </si>
  <si>
    <t>2500038139</t>
  </si>
  <si>
    <t>4030001687</t>
  </si>
  <si>
    <t>K3242H0</t>
  </si>
  <si>
    <t>E324/135835/E0201</t>
  </si>
  <si>
    <t>5116735358</t>
  </si>
  <si>
    <t>2500038142</t>
  </si>
  <si>
    <t>4030002019</t>
  </si>
  <si>
    <t>K3249HD</t>
  </si>
  <si>
    <t>Benjamin BERNOS</t>
  </si>
  <si>
    <t>A04849</t>
  </si>
  <si>
    <t>E324/101896/I0205</t>
  </si>
  <si>
    <t>1007295724</t>
  </si>
  <si>
    <t>4100042674</t>
  </si>
  <si>
    <t>6300019430</t>
  </si>
  <si>
    <t>641883</t>
  </si>
  <si>
    <t>SNC LES ALLEES DU FORT A BRON 69</t>
  </si>
  <si>
    <t>K3242H2</t>
  </si>
  <si>
    <t>Benjamin PLANCHE</t>
  </si>
  <si>
    <t>BP116E5N</t>
  </si>
  <si>
    <t>E324/041483/I0201</t>
  </si>
  <si>
    <t>1007490694</t>
  </si>
  <si>
    <t>4100062887</t>
  </si>
  <si>
    <t>5501046285</t>
  </si>
  <si>
    <t>GGI</t>
  </si>
  <si>
    <t>KC240GO</t>
  </si>
  <si>
    <t>Bernard LEVET</t>
  </si>
  <si>
    <t>C19307</t>
  </si>
  <si>
    <t>AC24P2IIE01</t>
  </si>
  <si>
    <t>5116572672</t>
  </si>
  <si>
    <t>2500030472</t>
  </si>
  <si>
    <t>4000122033</t>
  </si>
  <si>
    <t>458658</t>
  </si>
  <si>
    <t>ELECTRICITE DE FRANCE</t>
  </si>
  <si>
    <t>625610</t>
  </si>
  <si>
    <t>KC241EL</t>
  </si>
  <si>
    <t>KC241EN</t>
  </si>
  <si>
    <t>KC241EP</t>
  </si>
  <si>
    <t>KC241EQ</t>
  </si>
  <si>
    <t>KC241ER</t>
  </si>
  <si>
    <t>KC241EZ</t>
  </si>
  <si>
    <t>KC241FA</t>
  </si>
  <si>
    <t>KC241FB</t>
  </si>
  <si>
    <t>KC241FC</t>
  </si>
  <si>
    <t>KC241FD</t>
  </si>
  <si>
    <t>KC241FK</t>
  </si>
  <si>
    <t>KC241FM</t>
  </si>
  <si>
    <t>KC241FO</t>
  </si>
  <si>
    <t>KC241FR</t>
  </si>
  <si>
    <t>KC241FT</t>
  </si>
  <si>
    <t>KC241FV</t>
  </si>
  <si>
    <t>KC241FX</t>
  </si>
  <si>
    <t>KC241FZ</t>
  </si>
  <si>
    <t>KC241GA</t>
  </si>
  <si>
    <t>KC241GB</t>
  </si>
  <si>
    <t>KC241GD</t>
  </si>
  <si>
    <t>KC241GK</t>
  </si>
  <si>
    <t>KC241GL</t>
  </si>
  <si>
    <t>KC241GU</t>
  </si>
  <si>
    <t>KC241HD</t>
  </si>
  <si>
    <t>KC241HE</t>
  </si>
  <si>
    <t>KC241HF</t>
  </si>
  <si>
    <t>KC241HH</t>
  </si>
  <si>
    <t>KC242G5</t>
  </si>
  <si>
    <t>KC242H6</t>
  </si>
  <si>
    <t>KC243FU</t>
  </si>
  <si>
    <t>KC243FW</t>
  </si>
  <si>
    <t>KC243FX</t>
  </si>
  <si>
    <t>KC243GJ</t>
  </si>
  <si>
    <t>KC243GK</t>
  </si>
  <si>
    <t>KC243GQ</t>
  </si>
  <si>
    <t>KC243HB</t>
  </si>
  <si>
    <t>KC243HD</t>
  </si>
  <si>
    <t>KC243RA</t>
  </si>
  <si>
    <t>KC243RB</t>
  </si>
  <si>
    <t>KC243TA</t>
  </si>
  <si>
    <t>KC243TB</t>
  </si>
  <si>
    <t>KC243TC</t>
  </si>
  <si>
    <t>KC244E1</t>
  </si>
  <si>
    <t>KC244E4</t>
  </si>
  <si>
    <t>KC244E5</t>
  </si>
  <si>
    <t>KC244E6</t>
  </si>
  <si>
    <t>KC244GM</t>
  </si>
  <si>
    <t>KC245MA</t>
  </si>
  <si>
    <t>KC245UA</t>
  </si>
  <si>
    <t>KC245WA</t>
  </si>
  <si>
    <t>KC240EX</t>
  </si>
  <si>
    <t>5116686271</t>
  </si>
  <si>
    <t>2500035900</t>
  </si>
  <si>
    <t>4030001281</t>
  </si>
  <si>
    <t>KC241GT</t>
  </si>
  <si>
    <t>KC242HX</t>
  </si>
  <si>
    <t>KC244FE</t>
  </si>
  <si>
    <t>5116850554</t>
  </si>
  <si>
    <t>2500044887</t>
  </si>
  <si>
    <t>4030002705</t>
  </si>
  <si>
    <t>KC241HJ</t>
  </si>
  <si>
    <t>M50</t>
  </si>
  <si>
    <t>BERNARD PONSON</t>
  </si>
  <si>
    <t>D77807</t>
  </si>
  <si>
    <t>EC24/Z00015/I-D30303-1R</t>
  </si>
  <si>
    <t>1007132027</t>
  </si>
  <si>
    <t>4100044692</t>
  </si>
  <si>
    <t>5501272775</t>
  </si>
  <si>
    <t>424677</t>
  </si>
  <si>
    <t>SPIE SUD EST</t>
  </si>
  <si>
    <t>M41</t>
  </si>
  <si>
    <t>BRICE DE CEGLIE</t>
  </si>
  <si>
    <t>I71644</t>
  </si>
  <si>
    <t>EC24/004578/E0203</t>
  </si>
  <si>
    <t>5004404091</t>
  </si>
  <si>
    <t>4100044126</t>
  </si>
  <si>
    <t>4300371792</t>
  </si>
  <si>
    <t>534800</t>
  </si>
  <si>
    <t>BANCEL</t>
  </si>
  <si>
    <t>615533</t>
  </si>
  <si>
    <t>101</t>
  </si>
  <si>
    <t>BRIGITTE GAILLARD</t>
  </si>
  <si>
    <t>E32407</t>
  </si>
  <si>
    <t>5116692913</t>
  </si>
  <si>
    <t>2500036101</t>
  </si>
  <si>
    <t>4030001275</t>
  </si>
  <si>
    <t>E324/146065/E0201</t>
  </si>
  <si>
    <t>5116692915</t>
  </si>
  <si>
    <t>2500036102</t>
  </si>
  <si>
    <t>4030001269</t>
  </si>
  <si>
    <t>5116692929</t>
  </si>
  <si>
    <t>2500036106</t>
  </si>
  <si>
    <t>4030001044</t>
  </si>
  <si>
    <t>5116692932</t>
  </si>
  <si>
    <t>2500036110</t>
  </si>
  <si>
    <t>4030001267</t>
  </si>
  <si>
    <t>5116796053</t>
  </si>
  <si>
    <t>2500041868</t>
  </si>
  <si>
    <t>4030002517</t>
  </si>
  <si>
    <t>5116844578</t>
  </si>
  <si>
    <t>2500044402</t>
  </si>
  <si>
    <t>4030002513</t>
  </si>
  <si>
    <t>5116856909</t>
  </si>
  <si>
    <t>2500045175</t>
  </si>
  <si>
    <t>4030002515</t>
  </si>
  <si>
    <t>BRUNO BOURNAS</t>
  </si>
  <si>
    <t>B82107</t>
  </si>
  <si>
    <t>5116610419</t>
  </si>
  <si>
    <t>2500032321</t>
  </si>
  <si>
    <t>4030000472</t>
  </si>
  <si>
    <t>5116630676</t>
  </si>
  <si>
    <t>2500033264</t>
  </si>
  <si>
    <t>4030000129</t>
  </si>
  <si>
    <t>435161</t>
  </si>
  <si>
    <t>SACER SUD-EST</t>
  </si>
  <si>
    <t>5116844579</t>
  </si>
  <si>
    <t>2500044403</t>
  </si>
  <si>
    <t>4030002326</t>
  </si>
  <si>
    <t>5116873155</t>
  </si>
  <si>
    <t>2500046083</t>
  </si>
  <si>
    <t>4030003557</t>
  </si>
  <si>
    <t>GFP</t>
  </si>
  <si>
    <t>K3243GJ</t>
  </si>
  <si>
    <t>Céline ZAPLANA</t>
  </si>
  <si>
    <t>F94171</t>
  </si>
  <si>
    <t>E324/Z00015/I-D30303-2U</t>
  </si>
  <si>
    <t>1007116521</t>
  </si>
  <si>
    <t>4100061378</t>
  </si>
  <si>
    <t>5501094490</t>
  </si>
  <si>
    <t>E324/Z00017/I-D30302-2U</t>
  </si>
  <si>
    <t>1007321192</t>
  </si>
  <si>
    <t>E324/Z00017/I-D30303-1R</t>
  </si>
  <si>
    <t>1007536975</t>
  </si>
  <si>
    <t>E324/Z00015/I-D30303-1R</t>
  </si>
  <si>
    <t>1007537004</t>
  </si>
  <si>
    <t>1007537122</t>
  </si>
  <si>
    <t>E324/Z00015/I-D30302-2U</t>
  </si>
  <si>
    <t>1007537453</t>
  </si>
  <si>
    <t>1007538298</t>
  </si>
  <si>
    <t>Chloé LAGREOU</t>
  </si>
  <si>
    <t>CL0DC27N</t>
  </si>
  <si>
    <t>E324/124835/I0203</t>
  </si>
  <si>
    <t>1007512886</t>
  </si>
  <si>
    <t>4100059129</t>
  </si>
  <si>
    <t>6330001671</t>
  </si>
  <si>
    <t>588386</t>
  </si>
  <si>
    <t>AMETIS RHONE ALPES AUVERGNE</t>
  </si>
  <si>
    <t>E324/124835/I0204</t>
  </si>
  <si>
    <t>E324/124835/I0205</t>
  </si>
  <si>
    <t>E324/124835/I0206</t>
  </si>
  <si>
    <t>GLC</t>
  </si>
  <si>
    <t>K3249TA</t>
  </si>
  <si>
    <t>CHRISTIAN DET</t>
  </si>
  <si>
    <t>H98407</t>
  </si>
  <si>
    <t>E324/149726/I0201</t>
  </si>
  <si>
    <t>1007370713</t>
  </si>
  <si>
    <t>4100049342</t>
  </si>
  <si>
    <t>6300023066</t>
  </si>
  <si>
    <t>644411</t>
  </si>
  <si>
    <t>VALLON DU PINAY</t>
  </si>
  <si>
    <t>E324/149726/I0202</t>
  </si>
  <si>
    <t>E324/117967/I0204</t>
  </si>
  <si>
    <t>1007406099</t>
  </si>
  <si>
    <t>4100052451</t>
  </si>
  <si>
    <t>6300023054</t>
  </si>
  <si>
    <t>625389</t>
  </si>
  <si>
    <t>COMMUNE DE LA RICAMARIE</t>
  </si>
  <si>
    <t>E324/117967/I0205</t>
  </si>
  <si>
    <t>E324/132846/I0203</t>
  </si>
  <si>
    <t>1007406104</t>
  </si>
  <si>
    <t>4100052452</t>
  </si>
  <si>
    <t>6300023058</t>
  </si>
  <si>
    <t>E324/132846/I0204</t>
  </si>
  <si>
    <t>CHRISTIAN FONTERET</t>
  </si>
  <si>
    <t>G91507</t>
  </si>
  <si>
    <t>E324/113534/I0203</t>
  </si>
  <si>
    <t>1007341582</t>
  </si>
  <si>
    <t>4100046984</t>
  </si>
  <si>
    <t>6300018970</t>
  </si>
  <si>
    <t>629794</t>
  </si>
  <si>
    <t>SATHONAY REVELATION</t>
  </si>
  <si>
    <t>CHRISTINE FOULLEY</t>
  </si>
  <si>
    <t>F55704</t>
  </si>
  <si>
    <t>EC24/Z00020/I-D30302-3R</t>
  </si>
  <si>
    <t>1007286058</t>
  </si>
  <si>
    <t>4100042587</t>
  </si>
  <si>
    <t>5501272835</t>
  </si>
  <si>
    <t>426005</t>
  </si>
  <si>
    <t>BOUYGUES ENERGIES &amp; SERVICES</t>
  </si>
  <si>
    <t>EC24/Z00017/I-D30302-1U</t>
  </si>
  <si>
    <t>1007295530</t>
  </si>
  <si>
    <t>1007295649</t>
  </si>
  <si>
    <t>1007295742</t>
  </si>
  <si>
    <t>EC24/Z00017/I-D30303-2R</t>
  </si>
  <si>
    <t>1007321355</t>
  </si>
  <si>
    <t>EC24/Z00017/I-D30301-1R</t>
  </si>
  <si>
    <t>1007321512</t>
  </si>
  <si>
    <t>EC24/Z00017/I-D30303-1R</t>
  </si>
  <si>
    <t>1007326464</t>
  </si>
  <si>
    <t>4100047978</t>
  </si>
  <si>
    <t>5501272321</t>
  </si>
  <si>
    <t>1007335408</t>
  </si>
  <si>
    <t>4100047938</t>
  </si>
  <si>
    <t>5501276269</t>
  </si>
  <si>
    <t>421464</t>
  </si>
  <si>
    <t>ENT D EQUIPEMENT ET DE RESEAUX PUBL</t>
  </si>
  <si>
    <t>1007346861</t>
  </si>
  <si>
    <t>1007358746</t>
  </si>
  <si>
    <t>EC24/Z00017/I-D30302-1R</t>
  </si>
  <si>
    <t>1007359194</t>
  </si>
  <si>
    <t>1007359360</t>
  </si>
  <si>
    <t>CHRISTOPHE MORIN</t>
  </si>
  <si>
    <t>F50872</t>
  </si>
  <si>
    <t>1007217650</t>
  </si>
  <si>
    <t>E324/Z00015/I-D30302-1R</t>
  </si>
  <si>
    <t>1007438862</t>
  </si>
  <si>
    <t>4100057143</t>
  </si>
  <si>
    <t>5501094315</t>
  </si>
  <si>
    <t>434681</t>
  </si>
  <si>
    <t>LACOURTABLAISE TP</t>
  </si>
  <si>
    <t>1007444073</t>
  </si>
  <si>
    <t>E324/Z00015/I-D30302-3U</t>
  </si>
  <si>
    <t>1007450916</t>
  </si>
  <si>
    <t>1007457238</t>
  </si>
  <si>
    <t>1007457243</t>
  </si>
  <si>
    <t>1007457248</t>
  </si>
  <si>
    <t>1007457253</t>
  </si>
  <si>
    <t>1007461091</t>
  </si>
  <si>
    <t>1007461126</t>
  </si>
  <si>
    <t>1007462128</t>
  </si>
  <si>
    <t>1007462606</t>
  </si>
  <si>
    <t>1007466295</t>
  </si>
  <si>
    <t>1007476879</t>
  </si>
  <si>
    <t>E324/Z00017/I-D30303-3R</t>
  </si>
  <si>
    <t>1007476916</t>
  </si>
  <si>
    <t>1007477494</t>
  </si>
  <si>
    <t>1007479217</t>
  </si>
  <si>
    <t>E324/Z00015/I-D30302-1U</t>
  </si>
  <si>
    <t>1007520778</t>
  </si>
  <si>
    <t>1007521838</t>
  </si>
  <si>
    <t>1007521842</t>
  </si>
  <si>
    <t>1007521868</t>
  </si>
  <si>
    <t>1007521881</t>
  </si>
  <si>
    <t>1007521897</t>
  </si>
  <si>
    <t>E324/Z00015/I-D30303-2R</t>
  </si>
  <si>
    <t>1007521946</t>
  </si>
  <si>
    <t>1007521970</t>
  </si>
  <si>
    <t>1007522021</t>
  </si>
  <si>
    <t>1007522032</t>
  </si>
  <si>
    <t>1007522044</t>
  </si>
  <si>
    <t>1007522049</t>
  </si>
  <si>
    <t>E324/Z00017/I-D30303-1U</t>
  </si>
  <si>
    <t>1007527100</t>
  </si>
  <si>
    <t>1007527112</t>
  </si>
  <si>
    <t>1007528706</t>
  </si>
  <si>
    <t>1007528734</t>
  </si>
  <si>
    <t>1007529156</t>
  </si>
  <si>
    <t>1007529181</t>
  </si>
  <si>
    <t>1007538336</t>
  </si>
  <si>
    <t>1007538365</t>
  </si>
  <si>
    <t>1007539246</t>
  </si>
  <si>
    <t>1007539356</t>
  </si>
  <si>
    <t>1007541871</t>
  </si>
  <si>
    <t>1007542082</t>
  </si>
  <si>
    <t>M51</t>
  </si>
  <si>
    <t>CHRISTOPHE PALHIER</t>
  </si>
  <si>
    <t>I21930</t>
  </si>
  <si>
    <t>E324/116272/I0202</t>
  </si>
  <si>
    <t>1007378487</t>
  </si>
  <si>
    <t>4100050467</t>
  </si>
  <si>
    <t>6330000435</t>
  </si>
  <si>
    <t>602218</t>
  </si>
  <si>
    <t>ENTREPRISE BESSENAY S.A</t>
  </si>
  <si>
    <t>M26</t>
  </si>
  <si>
    <t>CLAUDINE DELHOME</t>
  </si>
  <si>
    <t>E11244</t>
  </si>
  <si>
    <t>EC24/003983/E0202</t>
  </si>
  <si>
    <t>1007247208</t>
  </si>
  <si>
    <t>4100039699</t>
  </si>
  <si>
    <t>5501353358</t>
  </si>
  <si>
    <t>421940</t>
  </si>
  <si>
    <t>RAMPA ENERGIE COMMUNICATIONS</t>
  </si>
  <si>
    <t>Clément FAURE</t>
  </si>
  <si>
    <t>A02072</t>
  </si>
  <si>
    <t>E324/115339/I0202</t>
  </si>
  <si>
    <t>1007417968</t>
  </si>
  <si>
    <t>4100052154</t>
  </si>
  <si>
    <t>6330000446</t>
  </si>
  <si>
    <t>651706</t>
  </si>
  <si>
    <t>LION PROMOTION SARL</t>
  </si>
  <si>
    <t>E324/093908/I0204</t>
  </si>
  <si>
    <t>1007509172</t>
  </si>
  <si>
    <t>4100059424</t>
  </si>
  <si>
    <t>6330001556</t>
  </si>
  <si>
    <t>654089</t>
  </si>
  <si>
    <t>VILOGIA PRIVILEGE</t>
  </si>
  <si>
    <t>GCF</t>
  </si>
  <si>
    <t>CYRIL TRIJASSON</t>
  </si>
  <si>
    <t>A04831</t>
  </si>
  <si>
    <t>AC24P2CKE01</t>
  </si>
  <si>
    <t>5004456687</t>
  </si>
  <si>
    <t>4100051982</t>
  </si>
  <si>
    <t>4300368672</t>
  </si>
  <si>
    <t>565199</t>
  </si>
  <si>
    <t>SCHNEIDER ELECTRIC E</t>
  </si>
  <si>
    <t>606820</t>
  </si>
  <si>
    <t>YBB</t>
  </si>
  <si>
    <t>KC24BRI</t>
  </si>
  <si>
    <t>DAUPH_FP3530</t>
  </si>
  <si>
    <t>EC24/011100/I0201</t>
  </si>
  <si>
    <t>5004404342</t>
  </si>
  <si>
    <t>4100044140</t>
  </si>
  <si>
    <t>9011080484</t>
  </si>
  <si>
    <t>636483</t>
  </si>
  <si>
    <t>REXEL FRANCE</t>
  </si>
  <si>
    <t>611183</t>
  </si>
  <si>
    <t>EC24/011300/I0202</t>
  </si>
  <si>
    <t>M27</t>
  </si>
  <si>
    <t>DAVID DUFOUR</t>
  </si>
  <si>
    <t>G30729</t>
  </si>
  <si>
    <t>AC24P2BWE01</t>
  </si>
  <si>
    <t>5004359616</t>
  </si>
  <si>
    <t>4100037578</t>
  </si>
  <si>
    <t>5330000148</t>
  </si>
  <si>
    <t>374573</t>
  </si>
  <si>
    <t>YVES PORTAL</t>
  </si>
  <si>
    <t>EC24/003766/E0201</t>
  </si>
  <si>
    <t>EC24/003996/E0206</t>
  </si>
  <si>
    <t>5004378986</t>
  </si>
  <si>
    <t>4100040308</t>
  </si>
  <si>
    <t>5330000245</t>
  </si>
  <si>
    <t>432920</t>
  </si>
  <si>
    <t>LA JARDINIERE ESPACE</t>
  </si>
  <si>
    <t>4100040451</t>
  </si>
  <si>
    <t>5004380422</t>
  </si>
  <si>
    <t>4100040461</t>
  </si>
  <si>
    <t>5004456198</t>
  </si>
  <si>
    <t>4100051940</t>
  </si>
  <si>
    <t>5330002840</t>
  </si>
  <si>
    <t>5004475541</t>
  </si>
  <si>
    <t>4100054592</t>
  </si>
  <si>
    <t>5330004642</t>
  </si>
  <si>
    <t>denis  COROMPT</t>
  </si>
  <si>
    <t>E20829</t>
  </si>
  <si>
    <t>E324/130796/I0202</t>
  </si>
  <si>
    <t>1007255389</t>
  </si>
  <si>
    <t>4100042466</t>
  </si>
  <si>
    <t>6300021155</t>
  </si>
  <si>
    <t>542558</t>
  </si>
  <si>
    <t>AVIC DEVELOPPEMENT</t>
  </si>
  <si>
    <t>E324/130796/I0203</t>
  </si>
  <si>
    <t>E324/130796/I0204</t>
  </si>
  <si>
    <t>E324/104027/I0203</t>
  </si>
  <si>
    <t>1007310582</t>
  </si>
  <si>
    <t>4100043881</t>
  </si>
  <si>
    <t>6330000025</t>
  </si>
  <si>
    <t>639437</t>
  </si>
  <si>
    <t>LE CARRE D'OR</t>
  </si>
  <si>
    <t>E324/104027/I0204</t>
  </si>
  <si>
    <t>E324/137095/I0201</t>
  </si>
  <si>
    <t>1007442743</t>
  </si>
  <si>
    <t>4100054112</t>
  </si>
  <si>
    <t>5530007919</t>
  </si>
  <si>
    <t>E324/137095/I0202</t>
  </si>
  <si>
    <t>E324/137095/I0203</t>
  </si>
  <si>
    <t>E324/137095/I0204</t>
  </si>
  <si>
    <t>DIDIER DOLMAZON</t>
  </si>
  <si>
    <t>D79106</t>
  </si>
  <si>
    <t>E324/119849/I0201</t>
  </si>
  <si>
    <t>1007259299</t>
  </si>
  <si>
    <t>4100040375</t>
  </si>
  <si>
    <t>5501146278</t>
  </si>
  <si>
    <t>E324/108194/I0201</t>
  </si>
  <si>
    <t>1007360171</t>
  </si>
  <si>
    <t>4100048009</t>
  </si>
  <si>
    <t>5501228607</t>
  </si>
  <si>
    <t>468704</t>
  </si>
  <si>
    <t>EIFFAGE ENERGIE RHONE ALPES</t>
  </si>
  <si>
    <t>M52</t>
  </si>
  <si>
    <t>K3249HC</t>
  </si>
  <si>
    <t>Emmanuel REVEYRAND</t>
  </si>
  <si>
    <t>C89630</t>
  </si>
  <si>
    <t>E324/102486/I0203</t>
  </si>
  <si>
    <t>1007337157</t>
  </si>
  <si>
    <t>4100046993</t>
  </si>
  <si>
    <t>6330000747</t>
  </si>
  <si>
    <t>643899</t>
  </si>
  <si>
    <t>E.H.D. ENTREPRENDRE</t>
  </si>
  <si>
    <t>Eric DE-CARLO</t>
  </si>
  <si>
    <t>H81707</t>
  </si>
  <si>
    <t>E324/097686/I0207</t>
  </si>
  <si>
    <t>1007202159</t>
  </si>
  <si>
    <t>4100038472</t>
  </si>
  <si>
    <t>6300023194</t>
  </si>
  <si>
    <t>575684</t>
  </si>
  <si>
    <t>SA COOP PRODUC D'HLM AIN HABITAT</t>
  </si>
  <si>
    <t>E324/127622/I0202</t>
  </si>
  <si>
    <t>1007360195</t>
  </si>
  <si>
    <t>4100048620</t>
  </si>
  <si>
    <t>6300011662</t>
  </si>
  <si>
    <t>618988</t>
  </si>
  <si>
    <t>FILIATION PAILLET 2</t>
  </si>
  <si>
    <t>E324/127622/I0203</t>
  </si>
  <si>
    <t>E324/127622/I0204</t>
  </si>
  <si>
    <t>K3249RA</t>
  </si>
  <si>
    <t>ERIC FOREL</t>
  </si>
  <si>
    <t>E47328</t>
  </si>
  <si>
    <t>E324/124678/I0203</t>
  </si>
  <si>
    <t>1007389304</t>
  </si>
  <si>
    <t>4100050394</t>
  </si>
  <si>
    <t>6300018600</t>
  </si>
  <si>
    <t>532097</t>
  </si>
  <si>
    <t>HABITAT DAUPHINOIS</t>
  </si>
  <si>
    <t>ERIC ROZIER</t>
  </si>
  <si>
    <t>C01029</t>
  </si>
  <si>
    <t>E324/115392/I0201</t>
  </si>
  <si>
    <t>1007252063</t>
  </si>
  <si>
    <t>4100039218</t>
  </si>
  <si>
    <t>6300021398</t>
  </si>
  <si>
    <t>584312</t>
  </si>
  <si>
    <t>ARVE LOTISSEMENTS</t>
  </si>
  <si>
    <t>E324/115392/I0202</t>
  </si>
  <si>
    <t>KC243H3</t>
  </si>
  <si>
    <t>ERIC SEIGNOBOS</t>
  </si>
  <si>
    <t>C97309</t>
  </si>
  <si>
    <t>EC24/001497/I0201</t>
  </si>
  <si>
    <t>1007353435</t>
  </si>
  <si>
    <t>4100047789</t>
  </si>
  <si>
    <t>5501350900</t>
  </si>
  <si>
    <t>303709</t>
  </si>
  <si>
    <t>CHAVINIER</t>
  </si>
  <si>
    <t>E324/089926/I0201</t>
  </si>
  <si>
    <t>1007435423</t>
  </si>
  <si>
    <t>4100054258</t>
  </si>
  <si>
    <t>5501119283</t>
  </si>
  <si>
    <t>303772</t>
  </si>
  <si>
    <t>ARDECHOISE ELECTRIQUE INDUSTRIELLE</t>
  </si>
  <si>
    <t>E324/119629/I0203</t>
  </si>
  <si>
    <t>1007435496</t>
  </si>
  <si>
    <t>1007435518</t>
  </si>
  <si>
    <t>1007435554</t>
  </si>
  <si>
    <t>E324/119629/I0202</t>
  </si>
  <si>
    <t>1007435578</t>
  </si>
  <si>
    <t>1007435601</t>
  </si>
  <si>
    <t>1007435619</t>
  </si>
  <si>
    <t>1007435677</t>
  </si>
  <si>
    <t>1007435692</t>
  </si>
  <si>
    <t>1007435706</t>
  </si>
  <si>
    <t>1007435719</t>
  </si>
  <si>
    <t>EC24/008674/I0201</t>
  </si>
  <si>
    <t>1007449845</t>
  </si>
  <si>
    <t>4100056976</t>
  </si>
  <si>
    <t>5501354161</t>
  </si>
  <si>
    <t>1007499881</t>
  </si>
  <si>
    <t>4100058528</t>
  </si>
  <si>
    <t>1007499884</t>
  </si>
  <si>
    <t>1007499888</t>
  </si>
  <si>
    <t>1007499892</t>
  </si>
  <si>
    <t>KC241GV</t>
  </si>
  <si>
    <t>EVELYNE RAVIT</t>
  </si>
  <si>
    <t>A57407</t>
  </si>
  <si>
    <t>EC24/003996/E0201</t>
  </si>
  <si>
    <t>1007209374</t>
  </si>
  <si>
    <t>4100036255</t>
  </si>
  <si>
    <t>5501355614</t>
  </si>
  <si>
    <t>472151</t>
  </si>
  <si>
    <t>FORCLUM DROME ARDECHE</t>
  </si>
  <si>
    <t>FABRICE MAFUALA</t>
  </si>
  <si>
    <t>A47756</t>
  </si>
  <si>
    <t>E324/139936/I0201</t>
  </si>
  <si>
    <t>1007196765</t>
  </si>
  <si>
    <t>4100035560</t>
  </si>
  <si>
    <t>5501348298</t>
  </si>
  <si>
    <t>1007196786</t>
  </si>
  <si>
    <t>1007196798</t>
  </si>
  <si>
    <t>1007196805</t>
  </si>
  <si>
    <t>1007196813</t>
  </si>
  <si>
    <t>1007196822</t>
  </si>
  <si>
    <t>1007196826</t>
  </si>
  <si>
    <t>1007196834</t>
  </si>
  <si>
    <t>1007196841</t>
  </si>
  <si>
    <t>1007196889</t>
  </si>
  <si>
    <t>1007196905</t>
  </si>
  <si>
    <t>1007196941</t>
  </si>
  <si>
    <t>1007196946</t>
  </si>
  <si>
    <t>1007196976</t>
  </si>
  <si>
    <t>FLORENT LEBRETTE</t>
  </si>
  <si>
    <t>A37573</t>
  </si>
  <si>
    <t>EC24/004578/E0201</t>
  </si>
  <si>
    <t>5004341610</t>
  </si>
  <si>
    <t>4100035164</t>
  </si>
  <si>
    <t>5300220113</t>
  </si>
  <si>
    <t>519867</t>
  </si>
  <si>
    <t>615315</t>
  </si>
  <si>
    <t>AUY</t>
  </si>
  <si>
    <t>K3242H6</t>
  </si>
  <si>
    <t>E324/126000/I0201</t>
  </si>
  <si>
    <t>5004410835</t>
  </si>
  <si>
    <t>4100044997</t>
  </si>
  <si>
    <t>5910130575</t>
  </si>
  <si>
    <t>317247</t>
  </si>
  <si>
    <t>CLEMESSY SA</t>
  </si>
  <si>
    <t>E324/126000/I0204</t>
  </si>
  <si>
    <t>E324/126000/I0205</t>
  </si>
  <si>
    <t>Florian GIACOBETTI</t>
  </si>
  <si>
    <t>E25356</t>
  </si>
  <si>
    <t>E324/096019/I0203</t>
  </si>
  <si>
    <t>1007430005</t>
  </si>
  <si>
    <t>4100054890</t>
  </si>
  <si>
    <t>6330001259</t>
  </si>
  <si>
    <t>634059</t>
  </si>
  <si>
    <t>CASA ROSA</t>
  </si>
  <si>
    <t>Florian PIQUET</t>
  </si>
  <si>
    <t>F79970</t>
  </si>
  <si>
    <t>E324/147315/I0202</t>
  </si>
  <si>
    <t>1007291570</t>
  </si>
  <si>
    <t>4100042450</t>
  </si>
  <si>
    <t>5530008404</t>
  </si>
  <si>
    <t>1007291572</t>
  </si>
  <si>
    <t>E324/147315/I0203</t>
  </si>
  <si>
    <t>1007291577</t>
  </si>
  <si>
    <t>1007291583</t>
  </si>
  <si>
    <t>E324/131525/I0201</t>
  </si>
  <si>
    <t>1007363360</t>
  </si>
  <si>
    <t>4100048387</t>
  </si>
  <si>
    <t>5501291518</t>
  </si>
  <si>
    <t>E324/131525/I0202</t>
  </si>
  <si>
    <t>1007363368</t>
  </si>
  <si>
    <t>E324/131525/I0203</t>
  </si>
  <si>
    <t>1007363380</t>
  </si>
  <si>
    <t>1007365226</t>
  </si>
  <si>
    <t>1007365228</t>
  </si>
  <si>
    <t>1007365231</t>
  </si>
  <si>
    <t>E324/131525/I0207</t>
  </si>
  <si>
    <t>1007538194</t>
  </si>
  <si>
    <t>4100061230</t>
  </si>
  <si>
    <t>1007538196</t>
  </si>
  <si>
    <t>1007538198</t>
  </si>
  <si>
    <t>E324/131525/I0206</t>
  </si>
  <si>
    <t>1007538206</t>
  </si>
  <si>
    <t>1007538208</t>
  </si>
  <si>
    <t>FRANCK BOUSQUET</t>
  </si>
  <si>
    <t>I28406</t>
  </si>
  <si>
    <t>E324/103831/I0213</t>
  </si>
  <si>
    <t>1007217758</t>
  </si>
  <si>
    <t>4100037698</t>
  </si>
  <si>
    <t>5501164228</t>
  </si>
  <si>
    <t>1007217763</t>
  </si>
  <si>
    <t>1007217765</t>
  </si>
  <si>
    <t>E324/103831/I0214</t>
  </si>
  <si>
    <t>1007217769</t>
  </si>
  <si>
    <t>1007217770</t>
  </si>
  <si>
    <t>1007217773</t>
  </si>
  <si>
    <t>1007217775</t>
  </si>
  <si>
    <t>1007217777</t>
  </si>
  <si>
    <t>1007217779</t>
  </si>
  <si>
    <t>1007413615</t>
  </si>
  <si>
    <t>4100052160</t>
  </si>
  <si>
    <t>1007413664</t>
  </si>
  <si>
    <t>1007413685</t>
  </si>
  <si>
    <t>1007413692</t>
  </si>
  <si>
    <t>1007413706</t>
  </si>
  <si>
    <t>1007413729</t>
  </si>
  <si>
    <t>1007413742</t>
  </si>
  <si>
    <t>1007413757</t>
  </si>
  <si>
    <t>E324/103831/I0205</t>
  </si>
  <si>
    <t>1007413763</t>
  </si>
  <si>
    <t>GEORGES GUISCHET</t>
  </si>
  <si>
    <t>G39007</t>
  </si>
  <si>
    <t>E324/148885/I0201</t>
  </si>
  <si>
    <t>1007296558</t>
  </si>
  <si>
    <t>4100043477</t>
  </si>
  <si>
    <t>5501335251</t>
  </si>
  <si>
    <t>1007296562</t>
  </si>
  <si>
    <t>1007296567</t>
  </si>
  <si>
    <t>GERARD ROUBY</t>
  </si>
  <si>
    <t>B42207</t>
  </si>
  <si>
    <t>E324/100519/I0201</t>
  </si>
  <si>
    <t>1007175173</t>
  </si>
  <si>
    <t>4100034879</t>
  </si>
  <si>
    <t>5501310814</t>
  </si>
  <si>
    <t>E324/134133/I0201</t>
  </si>
  <si>
    <t>E324/122765/I0202</t>
  </si>
  <si>
    <t>1007189243</t>
  </si>
  <si>
    <t>4100034880</t>
  </si>
  <si>
    <t>5501352554</t>
  </si>
  <si>
    <t>1007189245</t>
  </si>
  <si>
    <t>E324/144005/I0201</t>
  </si>
  <si>
    <t>1007190937</t>
  </si>
  <si>
    <t>4100035215</t>
  </si>
  <si>
    <t>5501327051</t>
  </si>
  <si>
    <t>385960</t>
  </si>
  <si>
    <t>SERPOLLET</t>
  </si>
  <si>
    <t>1007292951</t>
  </si>
  <si>
    <t>4100042354</t>
  </si>
  <si>
    <t>1007293223</t>
  </si>
  <si>
    <t>1007522500</t>
  </si>
  <si>
    <t>4100059727</t>
  </si>
  <si>
    <t>1007522716</t>
  </si>
  <si>
    <t>4100059728</t>
  </si>
  <si>
    <t>EC24/003243/I0201</t>
  </si>
  <si>
    <t>1007541144</t>
  </si>
  <si>
    <t>4100061135</t>
  </si>
  <si>
    <t>5501333248</t>
  </si>
  <si>
    <t>K3249LA</t>
  </si>
  <si>
    <t>GUILLAUME VILLEVIEILLE</t>
  </si>
  <si>
    <t>G93357</t>
  </si>
  <si>
    <t>E324/149352/I0204</t>
  </si>
  <si>
    <t>1007199327</t>
  </si>
  <si>
    <t>4100035432</t>
  </si>
  <si>
    <t>6300022194</t>
  </si>
  <si>
    <t>645175</t>
  </si>
  <si>
    <t>S.A.F.I.R.</t>
  </si>
  <si>
    <t>E324/149352/I0205</t>
  </si>
  <si>
    <t>E324/149352/I0206</t>
  </si>
  <si>
    <t>HENRI GRECO</t>
  </si>
  <si>
    <t>H44507</t>
  </si>
  <si>
    <t>E324/144264/I0203</t>
  </si>
  <si>
    <t>1007289631</t>
  </si>
  <si>
    <t>4100048142</t>
  </si>
  <si>
    <t>6300022618</t>
  </si>
  <si>
    <t>648500</t>
  </si>
  <si>
    <t>SI2F</t>
  </si>
  <si>
    <t>K3249TB</t>
  </si>
  <si>
    <t>HERVE BAYON</t>
  </si>
  <si>
    <t>F19907</t>
  </si>
  <si>
    <t>E324/132220/I0201</t>
  </si>
  <si>
    <t>1007206639</t>
  </si>
  <si>
    <t>4100036031</t>
  </si>
  <si>
    <t>6300023014</t>
  </si>
  <si>
    <t>411931</t>
  </si>
  <si>
    <t>BATIR ET LOGER SA D' H L M</t>
  </si>
  <si>
    <t>E324/132220/I0202</t>
  </si>
  <si>
    <t>E324/132220/I0203</t>
  </si>
  <si>
    <t>4100039398</t>
  </si>
  <si>
    <t>1007345990</t>
  </si>
  <si>
    <t>4100048468</t>
  </si>
  <si>
    <t>6330000280</t>
  </si>
  <si>
    <t>613007</t>
  </si>
  <si>
    <t>LES CONSTRUCTIONS LIGERIENNES</t>
  </si>
  <si>
    <t>KA24BRI</t>
  </si>
  <si>
    <t>JEAN BAPTISTE THEDEVUIDE</t>
  </si>
  <si>
    <t>B93855</t>
  </si>
  <si>
    <t>EA24/002020/I001</t>
  </si>
  <si>
    <t>1007380800</t>
  </si>
  <si>
    <t>4100049541</t>
  </si>
  <si>
    <t>5501305330</t>
  </si>
  <si>
    <t>575598</t>
  </si>
  <si>
    <t>PART ELEC</t>
  </si>
  <si>
    <t>JEAN CLAUDE BLANC</t>
  </si>
  <si>
    <t>B26730</t>
  </si>
  <si>
    <t>E324/152396/I0203</t>
  </si>
  <si>
    <t>1007534974</t>
  </si>
  <si>
    <t>4100062007</t>
  </si>
  <si>
    <t>6300021279</t>
  </si>
  <si>
    <t>641925</t>
  </si>
  <si>
    <t>CARRE FONCIER</t>
  </si>
  <si>
    <t>Jean François VEYRARD</t>
  </si>
  <si>
    <t>A57839</t>
  </si>
  <si>
    <t>EC24/004571/I0202</t>
  </si>
  <si>
    <t>1007351876</t>
  </si>
  <si>
    <t>4100052353</t>
  </si>
  <si>
    <t>6330000664</t>
  </si>
  <si>
    <t>609727</t>
  </si>
  <si>
    <t>FREDERIC GUILLOT IMMOBILIER</t>
  </si>
  <si>
    <t>EC24/004571/I0203</t>
  </si>
  <si>
    <t>EC24/004571/I0204</t>
  </si>
  <si>
    <t>EC24/004571/I0205</t>
  </si>
  <si>
    <t>K3242H1</t>
  </si>
  <si>
    <t>JEAN LOUIS GENTET</t>
  </si>
  <si>
    <t>A10708</t>
  </si>
  <si>
    <t>E324/111613/I0201</t>
  </si>
  <si>
    <t>1007314546</t>
  </si>
  <si>
    <t>4100044063</t>
  </si>
  <si>
    <t>5501331155</t>
  </si>
  <si>
    <t>JEAN-CLAUDE BREUIL</t>
  </si>
  <si>
    <t>J79428</t>
  </si>
  <si>
    <t>E324/076374/I0207</t>
  </si>
  <si>
    <t>1007380649</t>
  </si>
  <si>
    <t>4100049515</t>
  </si>
  <si>
    <t>5530024610</t>
  </si>
  <si>
    <t>E324/076379/I0201</t>
  </si>
  <si>
    <t>1007380691</t>
  </si>
  <si>
    <t>E324/076390/I0201</t>
  </si>
  <si>
    <t>1007380708</t>
  </si>
  <si>
    <t>AUM</t>
  </si>
  <si>
    <t>E324/133233/I0201</t>
  </si>
  <si>
    <t>5004376326</t>
  </si>
  <si>
    <t>4100039892</t>
  </si>
  <si>
    <t>4300372879</t>
  </si>
  <si>
    <t>354800</t>
  </si>
  <si>
    <t>ENTREPRISE COIRO</t>
  </si>
  <si>
    <t>JEAN-FRANCOIS MERLE</t>
  </si>
  <si>
    <t>G66528</t>
  </si>
  <si>
    <t>5116720416</t>
  </si>
  <si>
    <t>2500037377</t>
  </si>
  <si>
    <t>4030000980</t>
  </si>
  <si>
    <t>EC24/078026/E0201</t>
  </si>
  <si>
    <t>5116735227</t>
  </si>
  <si>
    <t>2500038138</t>
  </si>
  <si>
    <t>4030001984</t>
  </si>
  <si>
    <t>435039</t>
  </si>
  <si>
    <t>AXIMA</t>
  </si>
  <si>
    <t>K3249HA</t>
  </si>
  <si>
    <t>JEAN-JACQUES PRAS</t>
  </si>
  <si>
    <t>F35030</t>
  </si>
  <si>
    <t>E324/123067/I0201</t>
  </si>
  <si>
    <t>1007333605</t>
  </si>
  <si>
    <t>4100045341</t>
  </si>
  <si>
    <t>5501235840</t>
  </si>
  <si>
    <t>E324/123067/I0203</t>
  </si>
  <si>
    <t>1007333688</t>
  </si>
  <si>
    <t>1007333690</t>
  </si>
  <si>
    <t>1007333692</t>
  </si>
  <si>
    <t>E324/123067/I0204</t>
  </si>
  <si>
    <t>1007333695</t>
  </si>
  <si>
    <t>E324/123067/I0202</t>
  </si>
  <si>
    <t>1007333699</t>
  </si>
  <si>
    <t>1007333703</t>
  </si>
  <si>
    <t>1007333706</t>
  </si>
  <si>
    <t>1007333712</t>
  </si>
  <si>
    <t>1007333779</t>
  </si>
  <si>
    <t>1007333787</t>
  </si>
  <si>
    <t>1007333792</t>
  </si>
  <si>
    <t>Jean-Louis PEIXOTO</t>
  </si>
  <si>
    <t>H24055</t>
  </si>
  <si>
    <t>E324/097363/I0203</t>
  </si>
  <si>
    <t>1007184453</t>
  </si>
  <si>
    <t>4100034772</t>
  </si>
  <si>
    <t>6300020214</t>
  </si>
  <si>
    <t>604305</t>
  </si>
  <si>
    <t>RHONE SAONE HABITAT</t>
  </si>
  <si>
    <t>E324/114538/I0206</t>
  </si>
  <si>
    <t>1007363423</t>
  </si>
  <si>
    <t>4100048029</t>
  </si>
  <si>
    <t>6300020673</t>
  </si>
  <si>
    <t>644855</t>
  </si>
  <si>
    <t>ESTUDIANTINES-BERTHELOT-LYON</t>
  </si>
  <si>
    <t>JEAN-MICHEL GUILLAUMET</t>
  </si>
  <si>
    <t>I02407</t>
  </si>
  <si>
    <t>5116734979</t>
  </si>
  <si>
    <t>2500038137</t>
  </si>
  <si>
    <t>4030001093</t>
  </si>
  <si>
    <t>418908</t>
  </si>
  <si>
    <t>MGB TRAVAUX PUBLICS</t>
  </si>
  <si>
    <t>Jérémie Vecchi</t>
  </si>
  <si>
    <t>J62457</t>
  </si>
  <si>
    <t>E324/103000/I0211</t>
  </si>
  <si>
    <t>5004368996</t>
  </si>
  <si>
    <t>4100038816</t>
  </si>
  <si>
    <t>5910127444</t>
  </si>
  <si>
    <t>381621</t>
  </si>
  <si>
    <t>INEO POSTES ET CENTR</t>
  </si>
  <si>
    <t>E324/103000/I0212</t>
  </si>
  <si>
    <t>E324/103000/I0207</t>
  </si>
  <si>
    <t>5004369007</t>
  </si>
  <si>
    <t>4100038821</t>
  </si>
  <si>
    <t>E324/103000/I0204</t>
  </si>
  <si>
    <t>Jérémy FEDIERE</t>
  </si>
  <si>
    <t>B34256</t>
  </si>
  <si>
    <t>E324/111397/I0201</t>
  </si>
  <si>
    <t>1007384741</t>
  </si>
  <si>
    <t>4100049725</t>
  </si>
  <si>
    <t>5501285664</t>
  </si>
  <si>
    <t>1007384744</t>
  </si>
  <si>
    <t>E324/111397/I0202</t>
  </si>
  <si>
    <t>1007384746</t>
  </si>
  <si>
    <t>E324/111397/I0204</t>
  </si>
  <si>
    <t>1007384755</t>
  </si>
  <si>
    <t>1007384762</t>
  </si>
  <si>
    <t>Jérémy MANTELIN</t>
  </si>
  <si>
    <t>C09355</t>
  </si>
  <si>
    <t>E324/115867/I0203</t>
  </si>
  <si>
    <t>1007303642</t>
  </si>
  <si>
    <t>4100043475</t>
  </si>
  <si>
    <t>6330000455</t>
  </si>
  <si>
    <t>587702</t>
  </si>
  <si>
    <t>AST GROUPE</t>
  </si>
  <si>
    <t>E324/115867/I0204</t>
  </si>
  <si>
    <t>E324/149470/I0201</t>
  </si>
  <si>
    <t>1007340307</t>
  </si>
  <si>
    <t>4100046093</t>
  </si>
  <si>
    <t>5501279117</t>
  </si>
  <si>
    <t>1007340312</t>
  </si>
  <si>
    <t>1007340320</t>
  </si>
  <si>
    <t>1007340346</t>
  </si>
  <si>
    <t>1007340357</t>
  </si>
  <si>
    <t>K3242GC</t>
  </si>
  <si>
    <t>Joel CRIONAY</t>
  </si>
  <si>
    <t>F98108</t>
  </si>
  <si>
    <t>E324/145692/I0203</t>
  </si>
  <si>
    <t>1007538353</t>
  </si>
  <si>
    <t>4100063884</t>
  </si>
  <si>
    <t>6300018435</t>
  </si>
  <si>
    <t>Jonathan TAVARES</t>
  </si>
  <si>
    <t>A02572</t>
  </si>
  <si>
    <t>EC24/005862/I0202</t>
  </si>
  <si>
    <t>1007544584</t>
  </si>
  <si>
    <t>4100063700</t>
  </si>
  <si>
    <t>6300023206</t>
  </si>
  <si>
    <t>532524</t>
  </si>
  <si>
    <t>CYRIL LABE IMMOBILIER</t>
  </si>
  <si>
    <t>EC24/005862/I0203</t>
  </si>
  <si>
    <t>JULIEN LEBRETON</t>
  </si>
  <si>
    <t>A31951</t>
  </si>
  <si>
    <t>EC24/002018/E0201</t>
  </si>
  <si>
    <t>1007336108</t>
  </si>
  <si>
    <t>4100045526</t>
  </si>
  <si>
    <t>5530016093</t>
  </si>
  <si>
    <t>617100</t>
  </si>
  <si>
    <t>1007336121</t>
  </si>
  <si>
    <t>K3242H3</t>
  </si>
  <si>
    <t>E324/139025/I0201</t>
  </si>
  <si>
    <t>1007367901</t>
  </si>
  <si>
    <t>4100049534</t>
  </si>
  <si>
    <t>5530012782</t>
  </si>
  <si>
    <t>E324/139025/I0202</t>
  </si>
  <si>
    <t>E324/139025/I0203</t>
  </si>
  <si>
    <t>1007367907</t>
  </si>
  <si>
    <t>1007367911</t>
  </si>
  <si>
    <t>1007367920</t>
  </si>
  <si>
    <t>1007367923</t>
  </si>
  <si>
    <t>E324/139023/I0201</t>
  </si>
  <si>
    <t>1007375343</t>
  </si>
  <si>
    <t>4100049538</t>
  </si>
  <si>
    <t>5530021562</t>
  </si>
  <si>
    <t>E324/139023/I0202</t>
  </si>
  <si>
    <t>E324/139023/I0203</t>
  </si>
  <si>
    <t>1007375353</t>
  </si>
  <si>
    <t>1007375358</t>
  </si>
  <si>
    <t>1007375367</t>
  </si>
  <si>
    <t>E324/139023/I0204</t>
  </si>
  <si>
    <t>1007375372</t>
  </si>
  <si>
    <t>1007375378</t>
  </si>
  <si>
    <t>1007375386</t>
  </si>
  <si>
    <t>JULIEN PAGES</t>
  </si>
  <si>
    <t>J73653</t>
  </si>
  <si>
    <t>EC24/Z00015/I-D30302-1U</t>
  </si>
  <si>
    <t>1007282281</t>
  </si>
  <si>
    <t>1007282297</t>
  </si>
  <si>
    <t>1007288205</t>
  </si>
  <si>
    <t>1007288326</t>
  </si>
  <si>
    <t>EC24/Z00015/I-D30302-1R</t>
  </si>
  <si>
    <t>1007288378</t>
  </si>
  <si>
    <t>1007288561</t>
  </si>
  <si>
    <t>1007288954</t>
  </si>
  <si>
    <t>1007288996</t>
  </si>
  <si>
    <t>1007289013</t>
  </si>
  <si>
    <t>1007289140</t>
  </si>
  <si>
    <t>1007289195</t>
  </si>
  <si>
    <t>EC24/Z00015/I-D30303-1U</t>
  </si>
  <si>
    <t>1007289546</t>
  </si>
  <si>
    <t>EC24/Z00015/I-D30301-2U</t>
  </si>
  <si>
    <t>1007289696</t>
  </si>
  <si>
    <t>1007289732</t>
  </si>
  <si>
    <t>1007289762</t>
  </si>
  <si>
    <t>EC24/Z00020/I-D30303-2U</t>
  </si>
  <si>
    <t>1007290464</t>
  </si>
  <si>
    <t>1007290580</t>
  </si>
  <si>
    <t>1007290652</t>
  </si>
  <si>
    <t>1007290864</t>
  </si>
  <si>
    <t>KEVIN GAGGIOLI</t>
  </si>
  <si>
    <t>F93055</t>
  </si>
  <si>
    <t>1007449657</t>
  </si>
  <si>
    <t>4100056767</t>
  </si>
  <si>
    <t>5501338828</t>
  </si>
  <si>
    <t>613572</t>
  </si>
  <si>
    <t>CALIVESTA</t>
  </si>
  <si>
    <t>EC24/011300/I0201</t>
  </si>
  <si>
    <t>5004474074</t>
  </si>
  <si>
    <t>4100054361</t>
  </si>
  <si>
    <t>5910133644</t>
  </si>
  <si>
    <t>572180</t>
  </si>
  <si>
    <t>PASCAL GUINOT CONSTR</t>
  </si>
  <si>
    <t>EC24/011100/I0205</t>
  </si>
  <si>
    <t>EC24/011100/I0213</t>
  </si>
  <si>
    <t>4100058788</t>
  </si>
  <si>
    <t>5004503984</t>
  </si>
  <si>
    <t>4100058790</t>
  </si>
  <si>
    <t>Laura ALLIGIER</t>
  </si>
  <si>
    <t>B44857</t>
  </si>
  <si>
    <t>E324/127576/I0203</t>
  </si>
  <si>
    <t>1007312093</t>
  </si>
  <si>
    <t>4100044318</t>
  </si>
  <si>
    <t>6330000157</t>
  </si>
  <si>
    <t>651091</t>
  </si>
  <si>
    <t>DOMAINE MONTANAY</t>
  </si>
  <si>
    <t>M53</t>
  </si>
  <si>
    <t>LAURENT AYMONNIER</t>
  </si>
  <si>
    <t>B50008</t>
  </si>
  <si>
    <t>EC24/150649/I0201</t>
  </si>
  <si>
    <t>1007366691</t>
  </si>
  <si>
    <t>4100050633</t>
  </si>
  <si>
    <t>5501341448</t>
  </si>
  <si>
    <t>399738</t>
  </si>
  <si>
    <t>SOCIETE BRESSANE DE TRAVAUX PUBLICS</t>
  </si>
  <si>
    <t>EC24/150649/I0204</t>
  </si>
  <si>
    <t>1007366761</t>
  </si>
  <si>
    <t>1007366779</t>
  </si>
  <si>
    <t>EC24/150649/I0202</t>
  </si>
  <si>
    <t>1007366790</t>
  </si>
  <si>
    <t>EC24/150649/I0203</t>
  </si>
  <si>
    <t>1007366795</t>
  </si>
  <si>
    <t>K3242H4</t>
  </si>
  <si>
    <t>Laurent DUMAS</t>
  </si>
  <si>
    <t>B26349</t>
  </si>
  <si>
    <t>E324/075726/I0203</t>
  </si>
  <si>
    <t>1007320811</t>
  </si>
  <si>
    <t>4100044459</t>
  </si>
  <si>
    <t>5501299614</t>
  </si>
  <si>
    <t>625153</t>
  </si>
  <si>
    <t>BOUYGUES ENERGIES &amp; SERVICES-42</t>
  </si>
  <si>
    <t>E324/075726/I0201</t>
  </si>
  <si>
    <t>1007320826</t>
  </si>
  <si>
    <t>E324/075726/I0204</t>
  </si>
  <si>
    <t>1007320831</t>
  </si>
  <si>
    <t>E324/075726/I0202</t>
  </si>
  <si>
    <t>1007320846</t>
  </si>
  <si>
    <t>1007320859</t>
  </si>
  <si>
    <t>1007320863</t>
  </si>
  <si>
    <t>E324/148391/I0201</t>
  </si>
  <si>
    <t>1007449161</t>
  </si>
  <si>
    <t>4100054519</t>
  </si>
  <si>
    <t>5530033769</t>
  </si>
  <si>
    <t>1007449168</t>
  </si>
  <si>
    <t>1007449172</t>
  </si>
  <si>
    <t>1007449180</t>
  </si>
  <si>
    <t>Lidwine BATAIL</t>
  </si>
  <si>
    <t>A58546</t>
  </si>
  <si>
    <t>1007330786</t>
  </si>
  <si>
    <t>1007331553</t>
  </si>
  <si>
    <t>EC24/Z00015/I-D30301-1U</t>
  </si>
  <si>
    <t>1007331681</t>
  </si>
  <si>
    <t>1007331822</t>
  </si>
  <si>
    <t>1007331870</t>
  </si>
  <si>
    <t>1007332081</t>
  </si>
  <si>
    <t>EC24/Z00015/I-D30303-2U</t>
  </si>
  <si>
    <t>1007333200</t>
  </si>
  <si>
    <t>1007333820</t>
  </si>
  <si>
    <t>1007333920</t>
  </si>
  <si>
    <t>1007333983</t>
  </si>
  <si>
    <t>EC24/Z00020/I-D30301-1U</t>
  </si>
  <si>
    <t>1007334097</t>
  </si>
  <si>
    <t>1007339279</t>
  </si>
  <si>
    <t>1007339442</t>
  </si>
  <si>
    <t>1007339483</t>
  </si>
  <si>
    <t>1007339531</t>
  </si>
  <si>
    <t>1007339635</t>
  </si>
  <si>
    <t>1007340227</t>
  </si>
  <si>
    <t>1007340804</t>
  </si>
  <si>
    <t>1007341189</t>
  </si>
  <si>
    <t>EC24/Z00015/I-D30302-2U</t>
  </si>
  <si>
    <t>1007341484</t>
  </si>
  <si>
    <t>1007341936</t>
  </si>
  <si>
    <t>1007344150</t>
  </si>
  <si>
    <t>1007344567</t>
  </si>
  <si>
    <t>1007345188</t>
  </si>
  <si>
    <t>1007345891</t>
  </si>
  <si>
    <t>1007348547</t>
  </si>
  <si>
    <t>1007348777</t>
  </si>
  <si>
    <t>GCR</t>
  </si>
  <si>
    <t>LILA CAHUET</t>
  </si>
  <si>
    <t>F24072</t>
  </si>
  <si>
    <t>E324/095578/I0203</t>
  </si>
  <si>
    <t>1007401477</t>
  </si>
  <si>
    <t>4100051564</t>
  </si>
  <si>
    <t>5501311871</t>
  </si>
  <si>
    <t>394391</t>
  </si>
  <si>
    <t>SDEL CONTROLE COMMANDE</t>
  </si>
  <si>
    <t>E324/045000/I0210</t>
  </si>
  <si>
    <t>5004477942</t>
  </si>
  <si>
    <t>4100055147</t>
  </si>
  <si>
    <t>5910118911</t>
  </si>
  <si>
    <t>E324/099000/I0201</t>
  </si>
  <si>
    <t>E324/095578/I0201</t>
  </si>
  <si>
    <t>E324/045000/I0217</t>
  </si>
  <si>
    <t>Lionel ORIOL</t>
  </si>
  <si>
    <t>G42647</t>
  </si>
  <si>
    <t>E324/129323/I0203</t>
  </si>
  <si>
    <t>1007242004</t>
  </si>
  <si>
    <t>4100038791</t>
  </si>
  <si>
    <t>6300020947</t>
  </si>
  <si>
    <t>E324/114190/I0205</t>
  </si>
  <si>
    <t>1007246276</t>
  </si>
  <si>
    <t>4100038789</t>
  </si>
  <si>
    <t>6300019926</t>
  </si>
  <si>
    <t>566720</t>
  </si>
  <si>
    <t>BOUYGUES IMMOBILIER</t>
  </si>
  <si>
    <t>Loic BEAUNE</t>
  </si>
  <si>
    <t>H49671</t>
  </si>
  <si>
    <t>E324/001336/E05BT201113</t>
  </si>
  <si>
    <t>1007333424</t>
  </si>
  <si>
    <t>4100045404</t>
  </si>
  <si>
    <t>5530012964</t>
  </si>
  <si>
    <t>E324/001336/E05HT201113</t>
  </si>
  <si>
    <t>1007333429</t>
  </si>
  <si>
    <t>1007333435</t>
  </si>
  <si>
    <t>1007333442</t>
  </si>
  <si>
    <t>1007466209</t>
  </si>
  <si>
    <t>4100055869</t>
  </si>
  <si>
    <t>5501315966</t>
  </si>
  <si>
    <t>1007466211</t>
  </si>
  <si>
    <t>LOIC TRUCHET</t>
  </si>
  <si>
    <t>A62557</t>
  </si>
  <si>
    <t>E324/111100/I0201</t>
  </si>
  <si>
    <t>5004371395</t>
  </si>
  <si>
    <t>4100039224</t>
  </si>
  <si>
    <t>5910125372</t>
  </si>
  <si>
    <t>521189</t>
  </si>
  <si>
    <t>E324/111100/I0205</t>
  </si>
  <si>
    <t>E324/111100/I0207</t>
  </si>
  <si>
    <t>E324/111100/I0208</t>
  </si>
  <si>
    <t>E324/111000/I0202</t>
  </si>
  <si>
    <t>E324/111300/I0201</t>
  </si>
  <si>
    <t>E324/111400/I0201</t>
  </si>
  <si>
    <t>E324/111300/I0202</t>
  </si>
  <si>
    <t>5004498764</t>
  </si>
  <si>
    <t>4100058081</t>
  </si>
  <si>
    <t>E324/111100/I0204</t>
  </si>
  <si>
    <t>E324/111100/I0206</t>
  </si>
  <si>
    <t>E324/111000/I0203</t>
  </si>
  <si>
    <t>E324/111200/I0201</t>
  </si>
  <si>
    <t>Luc EGLIZEAU</t>
  </si>
  <si>
    <t>A15557</t>
  </si>
  <si>
    <t>E324/081702/I0203</t>
  </si>
  <si>
    <t>1007349918</t>
  </si>
  <si>
    <t>4100046975</t>
  </si>
  <si>
    <t>6300017989</t>
  </si>
  <si>
    <t>350335</t>
  </si>
  <si>
    <t>SA HLM LOGEMENTS ALPES RHONE</t>
  </si>
  <si>
    <t>KC243IV</t>
  </si>
  <si>
    <t>EC24/002367/I0201</t>
  </si>
  <si>
    <t>1007406400</t>
  </si>
  <si>
    <t>4100052642</t>
  </si>
  <si>
    <t>5501355563</t>
  </si>
  <si>
    <t>Lucas JACOB</t>
  </si>
  <si>
    <t>H32857</t>
  </si>
  <si>
    <t>E324/139615/I0202</t>
  </si>
  <si>
    <t>1007360328</t>
  </si>
  <si>
    <t>4100047605</t>
  </si>
  <si>
    <t>6330000893</t>
  </si>
  <si>
    <t>652525</t>
  </si>
  <si>
    <t>E D S</t>
  </si>
  <si>
    <t>M5493HF EKGIVA</t>
  </si>
  <si>
    <t>I90573</t>
  </si>
  <si>
    <t>E324/109310/I0201</t>
  </si>
  <si>
    <t>1007245932</t>
  </si>
  <si>
    <t>4100038697</t>
  </si>
  <si>
    <t>5501285076</t>
  </si>
  <si>
    <t>432794</t>
  </si>
  <si>
    <t>ENTR GENE ELECT AGERON BISSUEL</t>
  </si>
  <si>
    <t>E324/122428/I0201</t>
  </si>
  <si>
    <t>E324/122428/I0202</t>
  </si>
  <si>
    <t>E324/122428/I0203</t>
  </si>
  <si>
    <t>MARC PEYRONNET</t>
  </si>
  <si>
    <t>H77907</t>
  </si>
  <si>
    <t>E324/131378/I0202</t>
  </si>
  <si>
    <t>1007207842</t>
  </si>
  <si>
    <t>4100037605</t>
  </si>
  <si>
    <t>5501290682</t>
  </si>
  <si>
    <t>598523</t>
  </si>
  <si>
    <t>NEW GENERATION SISTEMS</t>
  </si>
  <si>
    <t>1007207857</t>
  </si>
  <si>
    <t>E324/115278/I0201</t>
  </si>
  <si>
    <t>1007207865</t>
  </si>
  <si>
    <t>1007207872</t>
  </si>
  <si>
    <t>E324/100188/I0201</t>
  </si>
  <si>
    <t>1007245706</t>
  </si>
  <si>
    <t>4100039118</t>
  </si>
  <si>
    <t>5501052713</t>
  </si>
  <si>
    <t>474120</t>
  </si>
  <si>
    <t>BATTAGLINO DECONSTRUCTION</t>
  </si>
  <si>
    <t>1007450643</t>
  </si>
  <si>
    <t>4100054579</t>
  </si>
  <si>
    <t>1007450782</t>
  </si>
  <si>
    <t>Margaux TROUSSIER</t>
  </si>
  <si>
    <t>E44757</t>
  </si>
  <si>
    <t>E324/120082/I0202</t>
  </si>
  <si>
    <t>1007182343</t>
  </si>
  <si>
    <t>4100035055</t>
  </si>
  <si>
    <t>5501302716</t>
  </si>
  <si>
    <t>612167</t>
  </si>
  <si>
    <t>TOULOUSE FORAGES</t>
  </si>
  <si>
    <t>MARYLIN COTTANCEAU</t>
  </si>
  <si>
    <t>C08353</t>
  </si>
  <si>
    <t>E324/116742/I0201</t>
  </si>
  <si>
    <t>5004489561</t>
  </si>
  <si>
    <t>4100056766</t>
  </si>
  <si>
    <t>5910131033</t>
  </si>
  <si>
    <t>349335</t>
  </si>
  <si>
    <t>SOC REPRESENT. MATER</t>
  </si>
  <si>
    <t>EA24/016100/I0202</t>
  </si>
  <si>
    <t>5004520671</t>
  </si>
  <si>
    <t>4100060950</t>
  </si>
  <si>
    <t>5910121951</t>
  </si>
  <si>
    <t>338896</t>
  </si>
  <si>
    <t>SPIE  BATIGNOLLES SU</t>
  </si>
  <si>
    <t>Maxime Caillet</t>
  </si>
  <si>
    <t>C58437</t>
  </si>
  <si>
    <t>E324/059085/I0201</t>
  </si>
  <si>
    <t>1007185227</t>
  </si>
  <si>
    <t>4100035877</t>
  </si>
  <si>
    <t>5501351070</t>
  </si>
  <si>
    <t>MICHEL BELLE</t>
  </si>
  <si>
    <t>H61127</t>
  </si>
  <si>
    <t>E324/086000/I0212</t>
  </si>
  <si>
    <t>5004427532</t>
  </si>
  <si>
    <t>4100047612</t>
  </si>
  <si>
    <t>5910113461</t>
  </si>
  <si>
    <t>388129</t>
  </si>
  <si>
    <t>SIEMENS SAS</t>
  </si>
  <si>
    <t>E324/086000/I0203</t>
  </si>
  <si>
    <t>5004431661</t>
  </si>
  <si>
    <t>4100048259</t>
  </si>
  <si>
    <t>5910110027</t>
  </si>
  <si>
    <t>321203</t>
  </si>
  <si>
    <t>SIEMENS TRANSMISSION</t>
  </si>
  <si>
    <t>MICHEL FLORES</t>
  </si>
  <si>
    <t>H12907</t>
  </si>
  <si>
    <t>5116578795</t>
  </si>
  <si>
    <t>2500030792</t>
  </si>
  <si>
    <t>4000122052</t>
  </si>
  <si>
    <t>5116590296</t>
  </si>
  <si>
    <t>2500031389</t>
  </si>
  <si>
    <t>4030000264</t>
  </si>
  <si>
    <t>5116630619</t>
  </si>
  <si>
    <t>2500033242</t>
  </si>
  <si>
    <t>4030000273</t>
  </si>
  <si>
    <t>5116734617</t>
  </si>
  <si>
    <t>2500038136</t>
  </si>
  <si>
    <t>4030001956</t>
  </si>
  <si>
    <t>5116735357</t>
  </si>
  <si>
    <t>2500038141</t>
  </si>
  <si>
    <t>4030000272</t>
  </si>
  <si>
    <t>5116735359</t>
  </si>
  <si>
    <t>2500038143</t>
  </si>
  <si>
    <t>4030001955</t>
  </si>
  <si>
    <t>Nathalie DESCOSSE</t>
  </si>
  <si>
    <t>D60847</t>
  </si>
  <si>
    <t>5116578793</t>
  </si>
  <si>
    <t>2500030791</t>
  </si>
  <si>
    <t>4000122098</t>
  </si>
  <si>
    <t>5116725276</t>
  </si>
  <si>
    <t>2500037495</t>
  </si>
  <si>
    <t>4030000998</t>
  </si>
  <si>
    <t>M23</t>
  </si>
  <si>
    <t>KC24101</t>
  </si>
  <si>
    <t>Nicolas CURT</t>
  </si>
  <si>
    <t>B01029</t>
  </si>
  <si>
    <t>5004352523</t>
  </si>
  <si>
    <t>4100036453</t>
  </si>
  <si>
    <t>4300360314</t>
  </si>
  <si>
    <t>AC24P2CDE01</t>
  </si>
  <si>
    <t>5004470317</t>
  </si>
  <si>
    <t>4100053860</t>
  </si>
  <si>
    <t>4300357127</t>
  </si>
  <si>
    <t>576434</t>
  </si>
  <si>
    <t>DELTA PEINTURE INDUS</t>
  </si>
  <si>
    <t>Nicolas PIMENTEL DE OLIVEIRA</t>
  </si>
  <si>
    <t>I63552</t>
  </si>
  <si>
    <t>EC24/004704/I0201</t>
  </si>
  <si>
    <t>1007304159</t>
  </si>
  <si>
    <t>4100043630</t>
  </si>
  <si>
    <t>5501323503</t>
  </si>
  <si>
    <t>485004</t>
  </si>
  <si>
    <t>TUYAUTERIE SOUDURE GONNELLAZ</t>
  </si>
  <si>
    <t>1007304177</t>
  </si>
  <si>
    <t>1007304185</t>
  </si>
  <si>
    <t>1007304194</t>
  </si>
  <si>
    <t>1007304205</t>
  </si>
  <si>
    <t>1007304216</t>
  </si>
  <si>
    <t>EC24/004704/I0202</t>
  </si>
  <si>
    <t>1007304228</t>
  </si>
  <si>
    <t>1007304242</t>
  </si>
  <si>
    <t>1007304251</t>
  </si>
  <si>
    <t>1007304262</t>
  </si>
  <si>
    <t>1007304271</t>
  </si>
  <si>
    <t>1007304276</t>
  </si>
  <si>
    <t>EC24/000582/I0201</t>
  </si>
  <si>
    <t>1007309814</t>
  </si>
  <si>
    <t>4100043808</t>
  </si>
  <si>
    <t>5501347589</t>
  </si>
  <si>
    <t>1007309828</t>
  </si>
  <si>
    <t>1007309836</t>
  </si>
  <si>
    <t>1007309848</t>
  </si>
  <si>
    <t>1007309853</t>
  </si>
  <si>
    <t>1007309861</t>
  </si>
  <si>
    <t>1007309868</t>
  </si>
  <si>
    <t>1007309873</t>
  </si>
  <si>
    <t>1007309879</t>
  </si>
  <si>
    <t>1007309890</t>
  </si>
  <si>
    <t>1007309900</t>
  </si>
  <si>
    <t>1007309905</t>
  </si>
  <si>
    <t>1007309916</t>
  </si>
  <si>
    <t>1007309921</t>
  </si>
  <si>
    <t>1007309926</t>
  </si>
  <si>
    <t>E324/117424/I0201</t>
  </si>
  <si>
    <t>1007333044</t>
  </si>
  <si>
    <t>4100045409</t>
  </si>
  <si>
    <t>5501344439</t>
  </si>
  <si>
    <t>E324/117424/I0202</t>
  </si>
  <si>
    <t>1007333051</t>
  </si>
  <si>
    <t>1007333056</t>
  </si>
  <si>
    <t>1007333073</t>
  </si>
  <si>
    <t>1007333078</t>
  </si>
  <si>
    <t>NICOLAS ROYER</t>
  </si>
  <si>
    <t>I54657</t>
  </si>
  <si>
    <t>E324/152349/I0201</t>
  </si>
  <si>
    <t>1007430764</t>
  </si>
  <si>
    <t>4100053077</t>
  </si>
  <si>
    <t>5501354895</t>
  </si>
  <si>
    <t>351861</t>
  </si>
  <si>
    <t>SA GIAMMATTEO</t>
  </si>
  <si>
    <t>OA09 BOUTTE</t>
  </si>
  <si>
    <t>C49657</t>
  </si>
  <si>
    <t>E324/117831/I0203</t>
  </si>
  <si>
    <t>1007391057</t>
  </si>
  <si>
    <t>4100057753</t>
  </si>
  <si>
    <t>6330001029</t>
  </si>
  <si>
    <t>646475</t>
  </si>
  <si>
    <t>ABC PROMOTION</t>
  </si>
  <si>
    <t>E324/117831/I0204</t>
  </si>
  <si>
    <t>E324/098102/I0205</t>
  </si>
  <si>
    <t>1007522654</t>
  </si>
  <si>
    <t>4100059670</t>
  </si>
  <si>
    <t>6330001573</t>
  </si>
  <si>
    <t>OA09 EKOKOS3243</t>
  </si>
  <si>
    <t>D42307</t>
  </si>
  <si>
    <t>1007371338</t>
  </si>
  <si>
    <t>4100048666</t>
  </si>
  <si>
    <t>4100049903</t>
  </si>
  <si>
    <t>4100049914</t>
  </si>
  <si>
    <t>OA09 EKOKOSCHATELAIN</t>
  </si>
  <si>
    <t>E44857</t>
  </si>
  <si>
    <t>E324/102838/I0203</t>
  </si>
  <si>
    <t>1007464135</t>
  </si>
  <si>
    <t>4100055805</t>
  </si>
  <si>
    <t>6330001457</t>
  </si>
  <si>
    <t>653892</t>
  </si>
  <si>
    <t>UTEI LES MERCURIALES</t>
  </si>
  <si>
    <t>OLIVIER AMISET</t>
  </si>
  <si>
    <t>F97033</t>
  </si>
  <si>
    <t>E324/096762/I0205</t>
  </si>
  <si>
    <t>1007216870</t>
  </si>
  <si>
    <t>4100037161</t>
  </si>
  <si>
    <t>6300014304</t>
  </si>
  <si>
    <t>627325</t>
  </si>
  <si>
    <t>SNC RUE SAINT-ROMAIN LYON 8EME</t>
  </si>
  <si>
    <t>OLIVIER NICOD</t>
  </si>
  <si>
    <t>G02329</t>
  </si>
  <si>
    <t>E324/140081/I0201</t>
  </si>
  <si>
    <t>1007354424</t>
  </si>
  <si>
    <t>4100047044</t>
  </si>
  <si>
    <t>6300018385</t>
  </si>
  <si>
    <t>578850</t>
  </si>
  <si>
    <t>BRUNET ECO-AMENAGEMENT</t>
  </si>
  <si>
    <t>E324/140081/I0202</t>
  </si>
  <si>
    <t>E324/123004/I0202</t>
  </si>
  <si>
    <t>1007463191</t>
  </si>
  <si>
    <t>4100055677</t>
  </si>
  <si>
    <t>5530001706</t>
  </si>
  <si>
    <t>E324/123004/I0203</t>
  </si>
  <si>
    <t>E324/123004/I0205</t>
  </si>
  <si>
    <t>KC243HA</t>
  </si>
  <si>
    <t>EC24/002061/I0201</t>
  </si>
  <si>
    <t>1007506881</t>
  </si>
  <si>
    <t>4100058674</t>
  </si>
  <si>
    <t>5530013518</t>
  </si>
  <si>
    <t>EC24/002061/I0203</t>
  </si>
  <si>
    <t>1007506889</t>
  </si>
  <si>
    <t>EC24/124387/I0203</t>
  </si>
  <si>
    <t>1007542819</t>
  </si>
  <si>
    <t>4100061269</t>
  </si>
  <si>
    <t>6300020238</t>
  </si>
  <si>
    <t>639549</t>
  </si>
  <si>
    <t>VILLA CREATION</t>
  </si>
  <si>
    <t>EC24/124387/I0204</t>
  </si>
  <si>
    <t>PASCAL BIARD</t>
  </si>
  <si>
    <t>C03904</t>
  </si>
  <si>
    <t>E324/039010/I0208</t>
  </si>
  <si>
    <t>5004457729</t>
  </si>
  <si>
    <t>4100052106</t>
  </si>
  <si>
    <t>5910122770</t>
  </si>
  <si>
    <t>507637</t>
  </si>
  <si>
    <t>T.B.C.O. BATIMENTS</t>
  </si>
  <si>
    <t>PASCAL BONETTI</t>
  </si>
  <si>
    <t>D20708</t>
  </si>
  <si>
    <t>E324/121185/I0234</t>
  </si>
  <si>
    <t>1007285890</t>
  </si>
  <si>
    <t>4100041822</t>
  </si>
  <si>
    <t>5501295468</t>
  </si>
  <si>
    <t>432818</t>
  </si>
  <si>
    <t>SAS POTAIN T.P.</t>
  </si>
  <si>
    <t>E324/121185/I0216</t>
  </si>
  <si>
    <t>1007368712</t>
  </si>
  <si>
    <t>4100048298</t>
  </si>
  <si>
    <t>5501295471</t>
  </si>
  <si>
    <t>433886</t>
  </si>
  <si>
    <t>STE MACONNAISE D ENTREPRISE ELECTRI</t>
  </si>
  <si>
    <t>EC24/003929/I0201</t>
  </si>
  <si>
    <t>1007460794</t>
  </si>
  <si>
    <t>4100055684</t>
  </si>
  <si>
    <t>5501352419</t>
  </si>
  <si>
    <t>1007460869</t>
  </si>
  <si>
    <t>1007460888</t>
  </si>
  <si>
    <t>1007460898</t>
  </si>
  <si>
    <t>Pascal FRADCOURT</t>
  </si>
  <si>
    <t>G28501</t>
  </si>
  <si>
    <t>EC24/005571/I0201</t>
  </si>
  <si>
    <t>1007386296</t>
  </si>
  <si>
    <t>4100050008</t>
  </si>
  <si>
    <t>5501337997</t>
  </si>
  <si>
    <t>424479</t>
  </si>
  <si>
    <t>SARL CONTROLE ET MAINTENANCE</t>
  </si>
  <si>
    <t>5004348366</t>
  </si>
  <si>
    <t>4100035978</t>
  </si>
  <si>
    <t>5300218587</t>
  </si>
  <si>
    <t>432894</t>
  </si>
  <si>
    <t>TEIXEIRA-CARVALHO AN</t>
  </si>
  <si>
    <t>5004348791</t>
  </si>
  <si>
    <t>4100036018</t>
  </si>
  <si>
    <t>5300216734</t>
  </si>
  <si>
    <t>594320</t>
  </si>
  <si>
    <t>FORET PLUS</t>
  </si>
  <si>
    <t>5004349978</t>
  </si>
  <si>
    <t>4100036191</t>
  </si>
  <si>
    <t>5300219532</t>
  </si>
  <si>
    <t>5004350047</t>
  </si>
  <si>
    <t>4100036200</t>
  </si>
  <si>
    <t>5300223517</t>
  </si>
  <si>
    <t>5004350275</t>
  </si>
  <si>
    <t>4100036238</t>
  </si>
  <si>
    <t>5300216726</t>
  </si>
  <si>
    <t>5004355596</t>
  </si>
  <si>
    <t>4100037032</t>
  </si>
  <si>
    <t>5300219540</t>
  </si>
  <si>
    <t>575546</t>
  </si>
  <si>
    <t>MONSIEUR AHMED BOUAI</t>
  </si>
  <si>
    <t>5004385620</t>
  </si>
  <si>
    <t>4100041334</t>
  </si>
  <si>
    <t>5300223528</t>
  </si>
  <si>
    <t>533387</t>
  </si>
  <si>
    <t>TAVARES-MARQUES FERN</t>
  </si>
  <si>
    <t>5004406518</t>
  </si>
  <si>
    <t>4100044374</t>
  </si>
  <si>
    <t>5004406851</t>
  </si>
  <si>
    <t>4100044411</t>
  </si>
  <si>
    <t>5300223651</t>
  </si>
  <si>
    <t>5004411845</t>
  </si>
  <si>
    <t>4100045100</t>
  </si>
  <si>
    <t>5330000519</t>
  </si>
  <si>
    <t>5004412713</t>
  </si>
  <si>
    <t>4100045267</t>
  </si>
  <si>
    <t>5004414209</t>
  </si>
  <si>
    <t>4100045489</t>
  </si>
  <si>
    <t>5004414314</t>
  </si>
  <si>
    <t>4100045501</t>
  </si>
  <si>
    <t>5300223522</t>
  </si>
  <si>
    <t>5004504079</t>
  </si>
  <si>
    <t>4100058798</t>
  </si>
  <si>
    <t>5004504177</t>
  </si>
  <si>
    <t>4100058807</t>
  </si>
  <si>
    <t>5330006502</t>
  </si>
  <si>
    <t>5004505326</t>
  </si>
  <si>
    <t>4100058904</t>
  </si>
  <si>
    <t>5004505918</t>
  </si>
  <si>
    <t>4100058988</t>
  </si>
  <si>
    <t>5004510871</t>
  </si>
  <si>
    <t>4100059514</t>
  </si>
  <si>
    <t>5004510918</t>
  </si>
  <si>
    <t>4100059532</t>
  </si>
  <si>
    <t>5330006512</t>
  </si>
  <si>
    <t>5004511790</t>
  </si>
  <si>
    <t>4100059615</t>
  </si>
  <si>
    <t>5330002393</t>
  </si>
  <si>
    <t>594322</t>
  </si>
  <si>
    <t>SARL VERT ENVIRONNEM</t>
  </si>
  <si>
    <t>Pascal LEMAY</t>
  </si>
  <si>
    <t>J86473</t>
  </si>
  <si>
    <t>E324/087794/I0205</t>
  </si>
  <si>
    <t>5004341546</t>
  </si>
  <si>
    <t>4100035147</t>
  </si>
  <si>
    <t>5910127539</t>
  </si>
  <si>
    <t>584040</t>
  </si>
  <si>
    <t>GMT</t>
  </si>
  <si>
    <t>E324/107000/I0203</t>
  </si>
  <si>
    <t>5004427309</t>
  </si>
  <si>
    <t>4100047587</t>
  </si>
  <si>
    <t>5910128937</t>
  </si>
  <si>
    <t>E324/107000/I0206</t>
  </si>
  <si>
    <t>E324/107000/I0208</t>
  </si>
  <si>
    <t>5004435473</t>
  </si>
  <si>
    <t>4100049098</t>
  </si>
  <si>
    <t>KB24BRI</t>
  </si>
  <si>
    <t>EB24/001007/I0203</t>
  </si>
  <si>
    <t>5004477190</t>
  </si>
  <si>
    <t>4100055035</t>
  </si>
  <si>
    <t>5300222544</t>
  </si>
  <si>
    <t>E324/107000/I0201</t>
  </si>
  <si>
    <t>5004498897</t>
  </si>
  <si>
    <t>4100058120</t>
  </si>
  <si>
    <t>E324/107000/I0202</t>
  </si>
  <si>
    <t>E324/107000/I0207</t>
  </si>
  <si>
    <t>PASCAL ROUSSET</t>
  </si>
  <si>
    <t>C08307</t>
  </si>
  <si>
    <t>AC24P2AHE01</t>
  </si>
  <si>
    <t>1007331079</t>
  </si>
  <si>
    <t>4100048192</t>
  </si>
  <si>
    <t>5501343071</t>
  </si>
  <si>
    <t>303072</t>
  </si>
  <si>
    <t>TRANSFO SERVICES</t>
  </si>
  <si>
    <t>1007443966</t>
  </si>
  <si>
    <t>4100054016</t>
  </si>
  <si>
    <t>5530024508</t>
  </si>
  <si>
    <t>PASCAL SORBIER</t>
  </si>
  <si>
    <t>J77007</t>
  </si>
  <si>
    <t>EC24/Z00015/I-D30303-2R</t>
  </si>
  <si>
    <t>1007115347</t>
  </si>
  <si>
    <t>1007154783</t>
  </si>
  <si>
    <t>1007157579</t>
  </si>
  <si>
    <t>1007177489</t>
  </si>
  <si>
    <t>1007229980</t>
  </si>
  <si>
    <t>1007230766</t>
  </si>
  <si>
    <t>1007231395</t>
  </si>
  <si>
    <t>1007300510</t>
  </si>
  <si>
    <t>1007300618</t>
  </si>
  <si>
    <t>1007302247</t>
  </si>
  <si>
    <t>1007302824</t>
  </si>
  <si>
    <t>EC24/Z00020/I-D30302-1R</t>
  </si>
  <si>
    <t>1007305586</t>
  </si>
  <si>
    <t>EC24/Z00020/I-D30301-2R</t>
  </si>
  <si>
    <t>1007314290</t>
  </si>
  <si>
    <t>1007314452</t>
  </si>
  <si>
    <t>EC24/Z00015/I-D30302-2R</t>
  </si>
  <si>
    <t>1007314747</t>
  </si>
  <si>
    <t>1007314892</t>
  </si>
  <si>
    <t>1007318231</t>
  </si>
  <si>
    <t>EC24/Z00020/I-D30301-1R</t>
  </si>
  <si>
    <t>1007321298</t>
  </si>
  <si>
    <t>1007321447</t>
  </si>
  <si>
    <t>PATRICK BELUZE</t>
  </si>
  <si>
    <t>B71807</t>
  </si>
  <si>
    <t>E324/112369/I0202</t>
  </si>
  <si>
    <t>1007205047</t>
  </si>
  <si>
    <t>4100036064</t>
  </si>
  <si>
    <t>5501298154</t>
  </si>
  <si>
    <t>645181</t>
  </si>
  <si>
    <t>BOUYGUES ENERGIES ET SERVICES</t>
  </si>
  <si>
    <t>E324/112369/I0203</t>
  </si>
  <si>
    <t>E324/112369/I0204</t>
  </si>
  <si>
    <t>Patrick CACHET</t>
  </si>
  <si>
    <t>B09607</t>
  </si>
  <si>
    <t>E324/108570/I0204</t>
  </si>
  <si>
    <t>1007529393</t>
  </si>
  <si>
    <t>4100062009</t>
  </si>
  <si>
    <t>6300018083</t>
  </si>
  <si>
    <t>541192</t>
  </si>
  <si>
    <t>OFFICE PUB HABITAT DEP LOIRE</t>
  </si>
  <si>
    <t>PAULINE-P HAASE</t>
  </si>
  <si>
    <t>PH05060C</t>
  </si>
  <si>
    <t>EC24/Z00015/I-D30301-1R</t>
  </si>
  <si>
    <t>1007327992</t>
  </si>
  <si>
    <t>1007353679</t>
  </si>
  <si>
    <t>1007354612</t>
  </si>
  <si>
    <t>1007354691</t>
  </si>
  <si>
    <t>1007354885</t>
  </si>
  <si>
    <t>1007355293</t>
  </si>
  <si>
    <t>1007355395</t>
  </si>
  <si>
    <t>1007355436</t>
  </si>
  <si>
    <t>1007355472</t>
  </si>
  <si>
    <t>1007356421</t>
  </si>
  <si>
    <t>1007356587</t>
  </si>
  <si>
    <t>1007357087</t>
  </si>
  <si>
    <t>1007360038</t>
  </si>
  <si>
    <t>1007361071</t>
  </si>
  <si>
    <t>1007361180</t>
  </si>
  <si>
    <t>1007361484</t>
  </si>
  <si>
    <t>1007361805</t>
  </si>
  <si>
    <t>1007361939</t>
  </si>
  <si>
    <t>1007362032</t>
  </si>
  <si>
    <t>1007362083</t>
  </si>
  <si>
    <t>1007362197</t>
  </si>
  <si>
    <t>Philippe ROSSET</t>
  </si>
  <si>
    <t>F78215</t>
  </si>
  <si>
    <t>E324/123524/I0201</t>
  </si>
  <si>
    <t>1007248794</t>
  </si>
  <si>
    <t>4100039288</t>
  </si>
  <si>
    <t>6300020455</t>
  </si>
  <si>
    <t>E324/123524/I0202</t>
  </si>
  <si>
    <t>PIERRE PALAO DIAZ</t>
  </si>
  <si>
    <t>H38537</t>
  </si>
  <si>
    <t>E324/122188/I0201</t>
  </si>
  <si>
    <t>1007216727</t>
  </si>
  <si>
    <t>4100037699</t>
  </si>
  <si>
    <t>5501301455</t>
  </si>
  <si>
    <t>397580</t>
  </si>
  <si>
    <t>MULERO ET FILS</t>
  </si>
  <si>
    <t>1007216911</t>
  </si>
  <si>
    <t>1007216938</t>
  </si>
  <si>
    <t>1007216960</t>
  </si>
  <si>
    <t>1007216973</t>
  </si>
  <si>
    <t>1007373606</t>
  </si>
  <si>
    <t>4100049535</t>
  </si>
  <si>
    <t>1007373652</t>
  </si>
  <si>
    <t>1007373673</t>
  </si>
  <si>
    <t>1007373691</t>
  </si>
  <si>
    <t>1007373718</t>
  </si>
  <si>
    <t>1007373734</t>
  </si>
  <si>
    <t>1007373751</t>
  </si>
  <si>
    <t>1007373765</t>
  </si>
  <si>
    <t>1007373780</t>
  </si>
  <si>
    <t>1007373792</t>
  </si>
  <si>
    <t>1007373803</t>
  </si>
  <si>
    <t>1007373820</t>
  </si>
  <si>
    <t>1007373832</t>
  </si>
  <si>
    <t>1007373848</t>
  </si>
  <si>
    <t>1007373863</t>
  </si>
  <si>
    <t>1007373872</t>
  </si>
  <si>
    <t>1007373881</t>
  </si>
  <si>
    <t>1007373905</t>
  </si>
  <si>
    <t>E324/122188/I0204</t>
  </si>
  <si>
    <t>1007373916</t>
  </si>
  <si>
    <t>1007373934</t>
  </si>
  <si>
    <t>1007373945</t>
  </si>
  <si>
    <t>1007373958</t>
  </si>
  <si>
    <t>E324/122188/I0203</t>
  </si>
  <si>
    <t>1007373969</t>
  </si>
  <si>
    <t>1007374037</t>
  </si>
  <si>
    <t>1007512526</t>
  </si>
  <si>
    <t>4100059304</t>
  </si>
  <si>
    <t>Pierryck SIMANDOUX</t>
  </si>
  <si>
    <t>D15357</t>
  </si>
  <si>
    <t>E324/125543/I0204</t>
  </si>
  <si>
    <t>1007185271</t>
  </si>
  <si>
    <t>4100035012</t>
  </si>
  <si>
    <t>5501322499</t>
  </si>
  <si>
    <t>332407</t>
  </si>
  <si>
    <t>ENTREPRISE EQUIPEMENTS ELECTRIQUES</t>
  </si>
  <si>
    <t>E324/125732/I0206</t>
  </si>
  <si>
    <t>1007249064</t>
  </si>
  <si>
    <t>4100039392</t>
  </si>
  <si>
    <t>5501293204</t>
  </si>
  <si>
    <t>1007401932</t>
  </si>
  <si>
    <t>4100051236</t>
  </si>
  <si>
    <t>Quentin Chevrot</t>
  </si>
  <si>
    <t>G17470</t>
  </si>
  <si>
    <t>E324/125000/I0204</t>
  </si>
  <si>
    <t>5004370963</t>
  </si>
  <si>
    <t>4100039194</t>
  </si>
  <si>
    <t>5910128034</t>
  </si>
  <si>
    <t>441054</t>
  </si>
  <si>
    <t>MECI - GESTION DE PR</t>
  </si>
  <si>
    <t>E324/125000/I0202</t>
  </si>
  <si>
    <t>E324/125100/I0201</t>
  </si>
  <si>
    <t>E324/125000/I0203</t>
  </si>
  <si>
    <t>E324/125100/I0202</t>
  </si>
  <si>
    <t>E324/125000/I0205</t>
  </si>
  <si>
    <t>E324/125100/I0203</t>
  </si>
  <si>
    <t>E324/125000/I0206</t>
  </si>
  <si>
    <t>E324/112000/I0205</t>
  </si>
  <si>
    <t>5004388323</t>
  </si>
  <si>
    <t>4100041804</t>
  </si>
  <si>
    <t>5910133106</t>
  </si>
  <si>
    <t>E324/122000/I0201</t>
  </si>
  <si>
    <t>E324/112000/I0201</t>
  </si>
  <si>
    <t>E324/125000/I0201</t>
  </si>
  <si>
    <t>5004436790</t>
  </si>
  <si>
    <t>4100049287</t>
  </si>
  <si>
    <t>E324/112000/I0212</t>
  </si>
  <si>
    <t>5004436894</t>
  </si>
  <si>
    <t>4100049302</t>
  </si>
  <si>
    <t>E324/122000/I0202</t>
  </si>
  <si>
    <t>5004469725</t>
  </si>
  <si>
    <t>4100053706</t>
  </si>
  <si>
    <t>E324/112000/I0204</t>
  </si>
  <si>
    <t>E324/112000/I0203</t>
  </si>
  <si>
    <t>E324/112000/I0209</t>
  </si>
  <si>
    <t>E324/128153/I0207</t>
  </si>
  <si>
    <t>5004495874</t>
  </si>
  <si>
    <t>4100057649</t>
  </si>
  <si>
    <t>5910123420</t>
  </si>
  <si>
    <t>437491</t>
  </si>
  <si>
    <t>ENTREPRISE GLE ELECT</t>
  </si>
  <si>
    <t>E324/128153/I0206</t>
  </si>
  <si>
    <t>E324/128153/I0208</t>
  </si>
  <si>
    <t>RAYNALD CADILLON</t>
  </si>
  <si>
    <t>A43508</t>
  </si>
  <si>
    <t>E324/128105/I0201</t>
  </si>
  <si>
    <t>1007355337</t>
  </si>
  <si>
    <t>4100047719</t>
  </si>
  <si>
    <t>5501186326</t>
  </si>
  <si>
    <t>E324/124276/I0202</t>
  </si>
  <si>
    <t>1007399855</t>
  </si>
  <si>
    <t>4100052177</t>
  </si>
  <si>
    <t>5501184357</t>
  </si>
  <si>
    <t>620527</t>
  </si>
  <si>
    <t>COLAS RHONE-ALPES AUVERGNE</t>
  </si>
  <si>
    <t>E324/124276/I0201</t>
  </si>
  <si>
    <t>1007399857</t>
  </si>
  <si>
    <t>1007399859</t>
  </si>
  <si>
    <t>1007399861</t>
  </si>
  <si>
    <t>E324/124276/I0203</t>
  </si>
  <si>
    <t>1007399863</t>
  </si>
  <si>
    <t>1007399865</t>
  </si>
  <si>
    <t>1007399867</t>
  </si>
  <si>
    <t>1007399869</t>
  </si>
  <si>
    <t>1007399871</t>
  </si>
  <si>
    <t>1007399876</t>
  </si>
  <si>
    <t>K3249TC</t>
  </si>
  <si>
    <t>Rémi MAIGRET</t>
  </si>
  <si>
    <t>C40508</t>
  </si>
  <si>
    <t>E324/099719/I0203</t>
  </si>
  <si>
    <t>1007304926</t>
  </si>
  <si>
    <t>4100044202</t>
  </si>
  <si>
    <t>6300011883</t>
  </si>
  <si>
    <t>611401</t>
  </si>
  <si>
    <t>SCI COEUR DE VILLE</t>
  </si>
  <si>
    <t>E324/141263/I0203</t>
  </si>
  <si>
    <t>1007320162</t>
  </si>
  <si>
    <t>4100045017</t>
  </si>
  <si>
    <t>6300023208</t>
  </si>
  <si>
    <t>E324/141263/I0204</t>
  </si>
  <si>
    <t>K3242HA</t>
  </si>
  <si>
    <t>Remy PORTE</t>
  </si>
  <si>
    <t>B23670</t>
  </si>
  <si>
    <t>E324/086035/I0201</t>
  </si>
  <si>
    <t>1007356157</t>
  </si>
  <si>
    <t>4100047177</t>
  </si>
  <si>
    <t>6300018178</t>
  </si>
  <si>
    <t>542477</t>
  </si>
  <si>
    <t>EUROPEAN HOMES PROMOTION 2</t>
  </si>
  <si>
    <t>E324/086035/I0202</t>
  </si>
  <si>
    <t>Romain CARRA-GALEA</t>
  </si>
  <si>
    <t>H15157</t>
  </si>
  <si>
    <t>E324/147851/I0202</t>
  </si>
  <si>
    <t>5004363175</t>
  </si>
  <si>
    <t>4100038072</t>
  </si>
  <si>
    <t>5910130176</t>
  </si>
  <si>
    <t>644380</t>
  </si>
  <si>
    <t>2MINGENIERIE</t>
  </si>
  <si>
    <t>E324/204000/I0201</t>
  </si>
  <si>
    <t>E324/137015/I0202</t>
  </si>
  <si>
    <t>E324/147352/I0201</t>
  </si>
  <si>
    <t>E324/133000/I0202</t>
  </si>
  <si>
    <t>E324/185000/I0204</t>
  </si>
  <si>
    <t>E324/140000/I0203</t>
  </si>
  <si>
    <t>E324/118674/I0202</t>
  </si>
  <si>
    <t>E324/133834/I0203</t>
  </si>
  <si>
    <t>E324/136919/I0202</t>
  </si>
  <si>
    <t>E324/141000/I0202</t>
  </si>
  <si>
    <t>E324/175000/I0201</t>
  </si>
  <si>
    <t>E324/149120/I0204</t>
  </si>
  <si>
    <t>E324/136991/I0202</t>
  </si>
  <si>
    <t>E324/147855/I0202</t>
  </si>
  <si>
    <t>E324/147882/I0202</t>
  </si>
  <si>
    <t>E324/130200/I0203</t>
  </si>
  <si>
    <t>5004375633</t>
  </si>
  <si>
    <t>4100039831</t>
  </si>
  <si>
    <t>5910131076</t>
  </si>
  <si>
    <t>E324/130000/I0201</t>
  </si>
  <si>
    <t>E324/130000/I0202</t>
  </si>
  <si>
    <t>E324/130000/I0204</t>
  </si>
  <si>
    <t>E324/130100/I0210</t>
  </si>
  <si>
    <t>5004470568</t>
  </si>
  <si>
    <t>4100053900</t>
  </si>
  <si>
    <t>E324/130200/I0205</t>
  </si>
  <si>
    <t>E324/130100/I0203</t>
  </si>
  <si>
    <t>E324/130200/I0206</t>
  </si>
  <si>
    <t>E324/105000/I0212</t>
  </si>
  <si>
    <t>5004475581</t>
  </si>
  <si>
    <t>4100054602</t>
  </si>
  <si>
    <t>5330002321</t>
  </si>
  <si>
    <t>391147</t>
  </si>
  <si>
    <t>RTE RESEAU TRANSPORT</t>
  </si>
  <si>
    <t>5004501409</t>
  </si>
  <si>
    <t>4100058396</t>
  </si>
  <si>
    <t>EB24/015100/I0207</t>
  </si>
  <si>
    <t>5004510223</t>
  </si>
  <si>
    <t>4100059444</t>
  </si>
  <si>
    <t>5330000661</t>
  </si>
  <si>
    <t>599703</t>
  </si>
  <si>
    <t>GT AZUR</t>
  </si>
  <si>
    <t>Sébastien DUFFAUD</t>
  </si>
  <si>
    <t>A04255</t>
  </si>
  <si>
    <t>E324/083762/I0203</t>
  </si>
  <si>
    <t>1007200036</t>
  </si>
  <si>
    <t>4100035767</t>
  </si>
  <si>
    <t>6300008600</t>
  </si>
  <si>
    <t>534328</t>
  </si>
  <si>
    <t>CAPELLI</t>
  </si>
  <si>
    <t>E324/083762/I0204</t>
  </si>
  <si>
    <t>Sébastien GAVIOT</t>
  </si>
  <si>
    <t>G93156</t>
  </si>
  <si>
    <t>E324/094829/I0203</t>
  </si>
  <si>
    <t>1007236954</t>
  </si>
  <si>
    <t>4100038117</t>
  </si>
  <si>
    <t>6330000087</t>
  </si>
  <si>
    <t>644089</t>
  </si>
  <si>
    <t>ILOT REPUBLIQUE</t>
  </si>
  <si>
    <t>E324/094829/I0204</t>
  </si>
  <si>
    <t>E324/094829/I0205</t>
  </si>
  <si>
    <t>E324/094829/I0206</t>
  </si>
  <si>
    <t>E324/094829/I0207</t>
  </si>
  <si>
    <t>E324/095054/I0203</t>
  </si>
  <si>
    <t>1007245356</t>
  </si>
  <si>
    <t>4100038795</t>
  </si>
  <si>
    <t>6330000126</t>
  </si>
  <si>
    <t>483336</t>
  </si>
  <si>
    <t>ICADE PROMOTION</t>
  </si>
  <si>
    <t>E324/119382/I0203</t>
  </si>
  <si>
    <t>1007245381</t>
  </si>
  <si>
    <t>4100038790</t>
  </si>
  <si>
    <t>6330000109</t>
  </si>
  <si>
    <t>643953</t>
  </si>
  <si>
    <t>SNC AV GENERAL DE GAULLE A BRON 69</t>
  </si>
  <si>
    <t>E324/095762/I0205</t>
  </si>
  <si>
    <t>1007259850</t>
  </si>
  <si>
    <t>4100039747</t>
  </si>
  <si>
    <t>6330000239</t>
  </si>
  <si>
    <t>538068</t>
  </si>
  <si>
    <t>SNC SAINT PRIEST BERLIET</t>
  </si>
  <si>
    <t>E324/149479/I0201</t>
  </si>
  <si>
    <t>1007524078</t>
  </si>
  <si>
    <t>4100059849</t>
  </si>
  <si>
    <t>6330001646</t>
  </si>
  <si>
    <t>541147</t>
  </si>
  <si>
    <t>CLE EN MAIN CONSTRUCTION</t>
  </si>
  <si>
    <t>E324/149479/I0202</t>
  </si>
  <si>
    <t>SERGE GOLLION</t>
  </si>
  <si>
    <t>F91807</t>
  </si>
  <si>
    <t>5116535699</t>
  </si>
  <si>
    <t>2500028789</t>
  </si>
  <si>
    <t>4000121900</t>
  </si>
  <si>
    <t>5116573036</t>
  </si>
  <si>
    <t>2500030482</t>
  </si>
  <si>
    <t>4000121916</t>
  </si>
  <si>
    <t>5116578791</t>
  </si>
  <si>
    <t>2500030790</t>
  </si>
  <si>
    <t>4000121929</t>
  </si>
  <si>
    <t>5116725327</t>
  </si>
  <si>
    <t>2500037496</t>
  </si>
  <si>
    <t>4030001382</t>
  </si>
  <si>
    <t>5116725814</t>
  </si>
  <si>
    <t>2500037575</t>
  </si>
  <si>
    <t>4030001823</t>
  </si>
  <si>
    <t>5116735355</t>
  </si>
  <si>
    <t>2500038140</t>
  </si>
  <si>
    <t>4030001824</t>
  </si>
  <si>
    <t>Serge GRESSARD</t>
  </si>
  <si>
    <t>D34932</t>
  </si>
  <si>
    <t>E324/140000/I0210</t>
  </si>
  <si>
    <t>5004386523</t>
  </si>
  <si>
    <t>4100041513</t>
  </si>
  <si>
    <t>5300208466</t>
  </si>
  <si>
    <t>5004393934</t>
  </si>
  <si>
    <t>4100042558</t>
  </si>
  <si>
    <t>5910121521</t>
  </si>
  <si>
    <t>455940</t>
  </si>
  <si>
    <t>NOGUEIRA ANTONIO</t>
  </si>
  <si>
    <t>5004470903</t>
  </si>
  <si>
    <t>4100053949</t>
  </si>
  <si>
    <t>5004496457</t>
  </si>
  <si>
    <t>4100057684</t>
  </si>
  <si>
    <t>SERGE TATTIER</t>
  </si>
  <si>
    <t>B70929</t>
  </si>
  <si>
    <t>E324/138341/I0201</t>
  </si>
  <si>
    <t>1007379147</t>
  </si>
  <si>
    <t>4100049527</t>
  </si>
  <si>
    <t>5501287567</t>
  </si>
  <si>
    <t>Simon HUERTAS</t>
  </si>
  <si>
    <t>D00770</t>
  </si>
  <si>
    <t>E324/127963/I0203</t>
  </si>
  <si>
    <t>1007398923</t>
  </si>
  <si>
    <t>4100051654</t>
  </si>
  <si>
    <t>6330001006</t>
  </si>
  <si>
    <t>600708</t>
  </si>
  <si>
    <t>FORNAS SA PROMOTION CONSTRUCTION</t>
  </si>
  <si>
    <t>Stephane FERRABUE</t>
  </si>
  <si>
    <t>F22907</t>
  </si>
  <si>
    <t>5116578790</t>
  </si>
  <si>
    <t>2500030789</t>
  </si>
  <si>
    <t>4000122373</t>
  </si>
  <si>
    <t>5116630671</t>
  </si>
  <si>
    <t>2500033261</t>
  </si>
  <si>
    <t>4030000368</t>
  </si>
  <si>
    <t>5116735360</t>
  </si>
  <si>
    <t>2500038144</t>
  </si>
  <si>
    <t>4030001930</t>
  </si>
  <si>
    <t>M28</t>
  </si>
  <si>
    <t>STEPHANE SCHLICKLING</t>
  </si>
  <si>
    <t>H29150</t>
  </si>
  <si>
    <t>5004354587</t>
  </si>
  <si>
    <t>4100036896</t>
  </si>
  <si>
    <t>5300220783</t>
  </si>
  <si>
    <t>517472</t>
  </si>
  <si>
    <t>CASTELLI   PAYSAGE</t>
  </si>
  <si>
    <t>5004360616</t>
  </si>
  <si>
    <t>4100037743</t>
  </si>
  <si>
    <t>5300223207</t>
  </si>
  <si>
    <t>453589</t>
  </si>
  <si>
    <t>ASEI-CESCHINO GUY AL</t>
  </si>
  <si>
    <t>5004365599</t>
  </si>
  <si>
    <t>4100038419</t>
  </si>
  <si>
    <t>5300220789</t>
  </si>
  <si>
    <t>4100038420</t>
  </si>
  <si>
    <t>GCK</t>
  </si>
  <si>
    <t>5004365674</t>
  </si>
  <si>
    <t>4100038424</t>
  </si>
  <si>
    <t>5300218126</t>
  </si>
  <si>
    <t>5004436136</t>
  </si>
  <si>
    <t>4100049167</t>
  </si>
  <si>
    <t>5004437697</t>
  </si>
  <si>
    <t>4100049406</t>
  </si>
  <si>
    <t>5300223013</t>
  </si>
  <si>
    <t>5004469346</t>
  </si>
  <si>
    <t>4100053655</t>
  </si>
  <si>
    <t>SYLVAIN ESPIN</t>
  </si>
  <si>
    <t>J34207</t>
  </si>
  <si>
    <t>E324/068000/I0203</t>
  </si>
  <si>
    <t>1007367933</t>
  </si>
  <si>
    <t>4100051557</t>
  </si>
  <si>
    <t>5501004929</t>
  </si>
  <si>
    <t>396471</t>
  </si>
  <si>
    <t>SILEC CABLE</t>
  </si>
  <si>
    <t>1007368318</t>
  </si>
  <si>
    <t>4100051544</t>
  </si>
  <si>
    <t>5501006546</t>
  </si>
  <si>
    <t>E324/068000/I0204</t>
  </si>
  <si>
    <t>5004374874</t>
  </si>
  <si>
    <t>4100039709</t>
  </si>
  <si>
    <t>5910114194</t>
  </si>
  <si>
    <t>435945</t>
  </si>
  <si>
    <t>EIFFAGE ENERGIE TRAN</t>
  </si>
  <si>
    <t>E324/068000/I0202</t>
  </si>
  <si>
    <t>5004429576</t>
  </si>
  <si>
    <t>4100047973</t>
  </si>
  <si>
    <t>E324/068000/I02010</t>
  </si>
  <si>
    <t>5004484655</t>
  </si>
  <si>
    <t>4100056130</t>
  </si>
  <si>
    <t>E324/068000/I02011</t>
  </si>
  <si>
    <t>M29</t>
  </si>
  <si>
    <t>KC241GE</t>
  </si>
  <si>
    <t>Sylvie BAILLET</t>
  </si>
  <si>
    <t>C77249</t>
  </si>
  <si>
    <t>5004349595</t>
  </si>
  <si>
    <t>4100036094</t>
  </si>
  <si>
    <t>5300223903</t>
  </si>
  <si>
    <t>356210</t>
  </si>
  <si>
    <t>SOC EXPLOIT ENTREPRI</t>
  </si>
  <si>
    <t>5004360689</t>
  </si>
  <si>
    <t>4100037759</t>
  </si>
  <si>
    <t>5300224516</t>
  </si>
  <si>
    <t>334109</t>
  </si>
  <si>
    <t>SARL FOURNAND ET FIL</t>
  </si>
  <si>
    <t>KC241GF</t>
  </si>
  <si>
    <t>5004411827</t>
  </si>
  <si>
    <t>4100045099</t>
  </si>
  <si>
    <t>5330001477</t>
  </si>
  <si>
    <t>5004428709</t>
  </si>
  <si>
    <t>4100047803</t>
  </si>
  <si>
    <t>5330003131</t>
  </si>
  <si>
    <t>5004477596</t>
  </si>
  <si>
    <t>4100055059</t>
  </si>
  <si>
    <t>5330005305</t>
  </si>
  <si>
    <t>Thibaut GONNET</t>
  </si>
  <si>
    <t>J15257</t>
  </si>
  <si>
    <t>EA24/002651/I0201</t>
  </si>
  <si>
    <t>5004370823</t>
  </si>
  <si>
    <t>4100039182</t>
  </si>
  <si>
    <t>5910122942</t>
  </si>
  <si>
    <t>EA24/002651/I0202</t>
  </si>
  <si>
    <t>5004395037</t>
  </si>
  <si>
    <t>4100042897</t>
  </si>
  <si>
    <t>5910117496</t>
  </si>
  <si>
    <t>334963</t>
  </si>
  <si>
    <t>EA24/002651/I0203</t>
  </si>
  <si>
    <t>5004452486</t>
  </si>
  <si>
    <t>4100051383</t>
  </si>
  <si>
    <t>EA24/002270/I0201</t>
  </si>
  <si>
    <t>5004497047</t>
  </si>
  <si>
    <t>4100057793</t>
  </si>
  <si>
    <t>5910133051</t>
  </si>
  <si>
    <t>5004507971</t>
  </si>
  <si>
    <t>4100059152</t>
  </si>
  <si>
    <t>M62</t>
  </si>
  <si>
    <t>KC244IH</t>
  </si>
  <si>
    <t>THIERRY JOSSERAND</t>
  </si>
  <si>
    <t>H81407</t>
  </si>
  <si>
    <t>AC24P0GBE01</t>
  </si>
  <si>
    <t>5004381885</t>
  </si>
  <si>
    <t>4100040850</t>
  </si>
  <si>
    <t>5330001222</t>
  </si>
  <si>
    <t>473755</t>
  </si>
  <si>
    <t>LS SERVICES</t>
  </si>
  <si>
    <t>622500</t>
  </si>
  <si>
    <t>5004430271</t>
  </si>
  <si>
    <t>4100048105</t>
  </si>
  <si>
    <t>5300216618</t>
  </si>
  <si>
    <t>VINCENT CORBEX</t>
  </si>
  <si>
    <t>J13127</t>
  </si>
  <si>
    <t>AC24P2CCE01</t>
  </si>
  <si>
    <t>5004442996</t>
  </si>
  <si>
    <t>4100050085</t>
  </si>
  <si>
    <t>5300214818</t>
  </si>
  <si>
    <t>596803</t>
  </si>
  <si>
    <t>SEFA ENVIRONNEMENT</t>
  </si>
  <si>
    <t>628625</t>
  </si>
  <si>
    <t>5004453039</t>
  </si>
  <si>
    <t>4100051419</t>
  </si>
  <si>
    <t>5300215723</t>
  </si>
  <si>
    <t>569504</t>
  </si>
  <si>
    <t>BOUYGUES E&amp;S FM FRAN</t>
  </si>
  <si>
    <t>VINCENT JACQUEMOT</t>
  </si>
  <si>
    <t>E54557</t>
  </si>
  <si>
    <t>E324/010460/I0207</t>
  </si>
  <si>
    <t>5004361131</t>
  </si>
  <si>
    <t>4100037780</t>
  </si>
  <si>
    <t>5300216267</t>
  </si>
  <si>
    <t>461984</t>
  </si>
  <si>
    <t>SOCOTRAP SA</t>
  </si>
  <si>
    <t>E324/142000/I0201</t>
  </si>
  <si>
    <t>5004361347</t>
  </si>
  <si>
    <t>4100037798</t>
  </si>
  <si>
    <t>5910125256</t>
  </si>
  <si>
    <t>E324/142000/I0206</t>
  </si>
  <si>
    <t>E324/142000/I0207</t>
  </si>
  <si>
    <t>E324/092000/I0202</t>
  </si>
  <si>
    <t>E324/092000/I0203</t>
  </si>
  <si>
    <t>E324/092000/I0204</t>
  </si>
  <si>
    <t>E324/092000/I0205</t>
  </si>
  <si>
    <t>E324/152000/I0201</t>
  </si>
  <si>
    <t>E324/128152/I0203</t>
  </si>
  <si>
    <t>5004440302</t>
  </si>
  <si>
    <t>4100049708</t>
  </si>
  <si>
    <t>5910133624</t>
  </si>
  <si>
    <t>385962</t>
  </si>
  <si>
    <t>E324/128152/I0210</t>
  </si>
  <si>
    <t>E324/128152/I0207</t>
  </si>
  <si>
    <t>E324/128152/I0205</t>
  </si>
  <si>
    <t>E324/128152/I0204</t>
  </si>
  <si>
    <t>5004506747</t>
  </si>
  <si>
    <t>4100059067</t>
  </si>
  <si>
    <t>E324/128152/I0209</t>
  </si>
  <si>
    <t>Vincent PETREQUIN</t>
  </si>
  <si>
    <t>D90872</t>
  </si>
  <si>
    <t>E324/119545/I0203</t>
  </si>
  <si>
    <t>1007461666</t>
  </si>
  <si>
    <t>4100056220</t>
  </si>
  <si>
    <t>6300020731</t>
  </si>
  <si>
    <t>633417</t>
  </si>
  <si>
    <t>ANATOLE FRANCE</t>
  </si>
  <si>
    <t>VINCENT VERMOREL</t>
  </si>
  <si>
    <t>C23447</t>
  </si>
  <si>
    <t>E324/107268/I0204</t>
  </si>
  <si>
    <t>1007413234</t>
  </si>
  <si>
    <t>4100052459</t>
  </si>
  <si>
    <t>6330001125</t>
  </si>
  <si>
    <t>582309</t>
  </si>
  <si>
    <t>ETS PUB D'AMENAGEMENT DE ST ETIENNE</t>
  </si>
  <si>
    <t>E324/107268/I0205</t>
  </si>
  <si>
    <t>E324/107268/I0206</t>
  </si>
  <si>
    <t>E324/116200/I0201</t>
  </si>
  <si>
    <t>1007505003</t>
  </si>
  <si>
    <t>4100061155</t>
  </si>
  <si>
    <t>6330001660</t>
  </si>
  <si>
    <t>E324/116200/I0203</t>
  </si>
  <si>
    <t>E324/116200/I0205</t>
  </si>
  <si>
    <t>E324/116200/I0206</t>
  </si>
  <si>
    <t>VINCENT VINDIOLET</t>
  </si>
  <si>
    <t>J59973</t>
  </si>
  <si>
    <t>EB24/001606/I0201</t>
  </si>
  <si>
    <t>1007330673</t>
  </si>
  <si>
    <t>4100045791</t>
  </si>
  <si>
    <t>5501347735</t>
  </si>
  <si>
    <t>455294</t>
  </si>
  <si>
    <t>GENIE CIVIL MIDI PYRENEES</t>
  </si>
  <si>
    <t>EB24/001606/I0202</t>
  </si>
  <si>
    <t>EB24/001606/I0204</t>
  </si>
  <si>
    <t>EB24/001606/I0205</t>
  </si>
  <si>
    <t>1007333488</t>
  </si>
  <si>
    <t>4100045798</t>
  </si>
  <si>
    <t>5501313307</t>
  </si>
  <si>
    <t>E324/131000/I0201</t>
  </si>
  <si>
    <t>5004515746</t>
  </si>
  <si>
    <t>4100060219</t>
  </si>
  <si>
    <t>5910135001</t>
  </si>
  <si>
    <t>Wilfried DESGRANGES</t>
  </si>
  <si>
    <t>J14471</t>
  </si>
  <si>
    <t>E324/137989/I0202</t>
  </si>
  <si>
    <t>1007258889</t>
  </si>
  <si>
    <t>4100040019</t>
  </si>
  <si>
    <t>5501180723</t>
  </si>
  <si>
    <t>E324/137989/I0201</t>
  </si>
  <si>
    <t>1007258892</t>
  </si>
  <si>
    <t>1007258897</t>
  </si>
  <si>
    <t>E324/137989/I0203</t>
  </si>
  <si>
    <t>1007258901</t>
  </si>
  <si>
    <t>XAVIER GUILLERMARD</t>
  </si>
  <si>
    <t>J45656</t>
  </si>
  <si>
    <t>EA24/002264/I0201</t>
  </si>
  <si>
    <t>1007439986</t>
  </si>
  <si>
    <t>4100059787</t>
  </si>
  <si>
    <t>5501311001</t>
  </si>
  <si>
    <t>E324/101000/I0201</t>
  </si>
  <si>
    <t>5004441584</t>
  </si>
  <si>
    <t>4100049911</t>
  </si>
  <si>
    <t>5910130413</t>
  </si>
  <si>
    <t>5004502032</t>
  </si>
  <si>
    <t>4100058520</t>
  </si>
  <si>
    <t>OPEX</t>
  </si>
  <si>
    <t>CAPEX</t>
  </si>
  <si>
    <t>324</t>
  </si>
  <si>
    <t>INEO POSTES ET CENTRALES</t>
  </si>
  <si>
    <t>C90572</t>
  </si>
  <si>
    <t>marie-laure BERTO</t>
  </si>
  <si>
    <t>E67048</t>
  </si>
  <si>
    <t>OLIVIER BOIRON</t>
  </si>
  <si>
    <t>H29531</t>
  </si>
  <si>
    <t>Jean Louis FORESTIER</t>
  </si>
  <si>
    <t>D08306</t>
  </si>
  <si>
    <t>Sylvie CHIVALLIER</t>
  </si>
  <si>
    <t>F33349</t>
  </si>
  <si>
    <t>PIERRE TAUTY</t>
  </si>
  <si>
    <t>B36570</t>
  </si>
  <si>
    <t>CLEMENCE DEMAISON</t>
  </si>
  <si>
    <t>H84301</t>
  </si>
  <si>
    <t>Olivier Ketels</t>
  </si>
  <si>
    <t>H30608</t>
  </si>
  <si>
    <t>Philippe DUBOST</t>
  </si>
  <si>
    <t>E20708</t>
  </si>
  <si>
    <t>GERARD FORAY</t>
  </si>
  <si>
    <t>D66204</t>
  </si>
  <si>
    <t>GILLES VERMOREL</t>
  </si>
  <si>
    <t>H29607</t>
  </si>
  <si>
    <t>CHRISTIAN FOURNIER</t>
  </si>
  <si>
    <t>PV datés et signés des 2 parties</t>
  </si>
  <si>
    <t>PV d'achèvement et remise d'ouvrage : tvx pas complétement achevés mais pas de réserve</t>
  </si>
  <si>
    <t>PV d'achèvement et remise d'ouvrage : sans réserve</t>
  </si>
  <si>
    <t>PV d'achèvement et remise d'ouvrage : sans réserve (plusieurs PV =&gt; OK)</t>
  </si>
  <si>
    <t>OK - les réceptions et les annulations ont toutes été collectées sur juillet</t>
  </si>
  <si>
    <t>KO SEPEX - PV d'achèvement et remise d'ouvrage : sans réserve (CàP ?)</t>
  </si>
  <si>
    <t>PV d'achèvement et remise d'ouvrage : tvx pas complétement achevés =&gt; réserves (voir CR e-plan)</t>
  </si>
  <si>
    <t>PV daté et signé des 2 parties</t>
  </si>
  <si>
    <t>PV daté et signé des 2 parties / ERDF 30/06 et SILEC 17/07</t>
  </si>
  <si>
    <t>KO PJ - PV signé des 2 parties mais pas daté par l'entreprise - facture du 29/07 ??</t>
  </si>
  <si>
    <t>AAT en rouge car pas de valorisation</t>
  </si>
  <si>
    <t xml:space="preserve">PV signé des 2 parties manque date ERDF mais ok date édition document (Facture mission études du 29/05) </t>
  </si>
  <si>
    <t>PV d'achèvement et remise d'ouvrage : sans réserve bloquante</t>
  </si>
  <si>
    <t>KO SEPEX - PV daté et signé des 2 parties - Cf Facture tvx du 01 au 29/08</t>
  </si>
  <si>
    <t>Titre exécutoire réfection voirie reçu 10/06</t>
  </si>
  <si>
    <t>Titre exécutoire réfection voirie reçu 19/05</t>
  </si>
  <si>
    <t>reçue 01/07</t>
  </si>
  <si>
    <t>Titre exécutoire réfection voirie reçu 02/07</t>
  </si>
  <si>
    <t>Titre exécutoire réfection voirie reçu 28/05</t>
  </si>
  <si>
    <t>PV ni signé ni daté par ERDF (tampon) mais les tableaux  relatifs à l'élagage du mois de juillet sont joints</t>
  </si>
  <si>
    <t>Attention  erreur dans les dates qui ne correspondent pas à la date d'achèvement des travaux. Prestations d'élagage d'avril  et mai 2014</t>
  </si>
  <si>
    <t>Titre exécutoire réfection voirie reçu 27/05 Attention pas de tampon date d'arrivée facture</t>
  </si>
  <si>
    <t>PV ni signé ni daté par ERDF (tampon) mais les tableaux  relatifs à l'élagage du mois de juin sont joints</t>
  </si>
  <si>
    <t>KO PJ - PV ni signé ni daté par ERDF (tampon) pas de tableau  relatif à l'élagage</t>
  </si>
  <si>
    <t>Synthèse réception daté et signé des 2 parties manque tampon entreprise</t>
  </si>
  <si>
    <t>OK - les réceptions et les annulations ont toutes été collectées sur MAI, annulation suite à un oubli d'entête</t>
  </si>
  <si>
    <t>KO PJ - PV ni signé ni daté par l'entreprise mais le tableau  relatif à l'élagage du mois de juin, validé par le CA le 04/07, est joint mais pas très "lisibles/opposable".</t>
  </si>
  <si>
    <t>KO SEPEX - Titre exécutoire réfection voirie reçu 28/05</t>
  </si>
  <si>
    <t>PV daté et signé des 2 parties (facture reçue le 06/10)</t>
  </si>
  <si>
    <t>PV d'achèvement et remise d'ouvrage : sans réserve (facture reçue le 26/08)</t>
  </si>
  <si>
    <t>PV d'achèvement et remise d'ouvrage : sans réserve en attente du raccordement ERDF(facture reçue le 02/07)</t>
  </si>
  <si>
    <t>PV d'achèvement et remise d'ouvrage de 09/2013 :  réserves levées le 07/02 (facture reçue le 14/10)</t>
  </si>
  <si>
    <t>PV d'achèvement et remise d'ouvrage du 30/10/2013 :  sans réserve</t>
  </si>
  <si>
    <t>KO SEPEX -PV signé des 2 parties manque date du prestataire (Facture du 30/06) l'édition du PV a été faite le 03/07 pour régul.</t>
  </si>
  <si>
    <t>KO PJ - Attestation d'achèvement de tvx "partiel" daté et signé mais pas de valorisation ni de référence à la commande de tvx</t>
  </si>
  <si>
    <t>Réception ni signé ni daté mais CERFA "suivi des déchets" OK daté et signé par les 2 parties</t>
  </si>
  <si>
    <t>KO SEPEX - CàP annulée le 16/10 6 pas de document justificatif</t>
  </si>
  <si>
    <t>KO PJ - Attestation d'achèvement de tvx "partiel" mais complété avec article 13 =&gt; pas de valorisation ni de référence à la commande de tvx</t>
  </si>
  <si>
    <t>Ok récap factures et fichier excel</t>
  </si>
  <si>
    <t>ko</t>
  </si>
  <si>
    <t>agence</t>
  </si>
  <si>
    <t>BRIPS - Ganter</t>
  </si>
  <si>
    <t>RAC Loire - Robin</t>
  </si>
  <si>
    <t>RAC Lyon Metropole - Horn</t>
  </si>
  <si>
    <t>RAC Drôme Ardèche - Carluer</t>
  </si>
  <si>
    <t>RAC Pays Rhone Nord Isere - Le Toriellec</t>
  </si>
  <si>
    <t>Ingenierie Délibéré DO - Crignon</t>
  </si>
  <si>
    <t>Refections definitives - Pellecuer</t>
  </si>
  <si>
    <t>Collectivité Locale PAB</t>
  </si>
  <si>
    <t>Interventions DA - Tourre</t>
  </si>
  <si>
    <t>Interventions LY/VPR - Bondil</t>
  </si>
  <si>
    <t>Interventions LO - Zanone</t>
  </si>
  <si>
    <t>Interventions PAB - Dalle</t>
  </si>
</sst>
</file>

<file path=xl/styles.xml><?xml version="1.0" encoding="utf-8"?>
<styleSheet xmlns="http://schemas.openxmlformats.org/spreadsheetml/2006/main">
  <numFmts count="3">
    <numFmt numFmtId="164" formatCode="_-* #,##0.00\ _F_-;\-* #,##0.00\ _F_-;_-* &quot;-&quot;??\ _F_-;_-@_-"/>
    <numFmt numFmtId="165" formatCode="0.0%"/>
    <numFmt numFmtId="166" formatCode="#,##0.00_ ;\-#,##0.00\ 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8"/>
      <color indexed="10"/>
      <name val="Tahoma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" fillId="0" borderId="0"/>
    <xf numFmtId="0" fontId="20" fillId="0" borderId="0"/>
    <xf numFmtId="0" fontId="1" fillId="0" borderId="0"/>
    <xf numFmtId="164" fontId="1" fillId="0" borderId="0" applyFont="0" applyFill="0" applyBorder="0" applyAlignment="0" applyProtection="0"/>
  </cellStyleXfs>
  <cellXfs count="264">
    <xf numFmtId="0" fontId="0" fillId="0" borderId="0" xfId="0"/>
    <xf numFmtId="0" fontId="0" fillId="0" borderId="0" xfId="0" applyProtection="1"/>
    <xf numFmtId="0" fontId="3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/>
    </xf>
    <xf numFmtId="0" fontId="4" fillId="0" borderId="0" xfId="0" applyFont="1" applyProtection="1"/>
    <xf numFmtId="0" fontId="4" fillId="0" borderId="0" xfId="0" applyFont="1" applyAlignment="1" applyProtection="1">
      <alignment vertical="center" wrapText="1"/>
    </xf>
    <xf numFmtId="0" fontId="7" fillId="0" borderId="0" xfId="0" applyFont="1" applyProtection="1"/>
    <xf numFmtId="0" fontId="4" fillId="0" borderId="0" xfId="0" applyFont="1" applyAlignment="1" applyProtection="1">
      <alignment horizontal="right"/>
    </xf>
    <xf numFmtId="0" fontId="5" fillId="0" borderId="0" xfId="0" applyFont="1" applyAlignment="1" applyProtection="1">
      <alignment horizontal="right" vertical="center"/>
    </xf>
    <xf numFmtId="4" fontId="0" fillId="0" borderId="0" xfId="0" applyNumberFormat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 applyProtection="1">
      <protection locked="0"/>
    </xf>
    <xf numFmtId="4" fontId="0" fillId="0" borderId="0" xfId="0" applyNumberFormat="1" applyAlignment="1" applyProtection="1">
      <alignment horizontal="center" vertical="center"/>
    </xf>
    <xf numFmtId="0" fontId="0" fillId="0" borderId="0" xfId="0" applyFill="1" applyBorder="1" applyProtection="1"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Protection="1"/>
    <xf numFmtId="0" fontId="0" fillId="0" borderId="0" xfId="0" applyAlignment="1" applyProtection="1">
      <alignment horizontal="left"/>
      <protection locked="0"/>
    </xf>
    <xf numFmtId="4" fontId="0" fillId="0" borderId="0" xfId="0" applyNumberFormat="1" applyProtection="1"/>
    <xf numFmtId="49" fontId="0" fillId="0" borderId="0" xfId="0" applyNumberFormat="1" applyAlignment="1" applyProtection="1">
      <alignment horizontal="left"/>
    </xf>
    <xf numFmtId="14" fontId="0" fillId="0" borderId="0" xfId="0" applyNumberFormat="1" applyProtection="1"/>
    <xf numFmtId="0" fontId="0" fillId="0" borderId="0" xfId="0" applyAlignment="1" applyProtection="1">
      <alignment horizontal="left"/>
    </xf>
    <xf numFmtId="4" fontId="0" fillId="0" borderId="0" xfId="0" applyNumberFormat="1" applyAlignment="1" applyProtection="1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7" fillId="0" borderId="2" xfId="0" applyFont="1" applyBorder="1" applyAlignment="1" applyProtection="1">
      <alignment horizontal="right"/>
    </xf>
    <xf numFmtId="0" fontId="0" fillId="0" borderId="3" xfId="0" applyBorder="1" applyProtection="1"/>
    <xf numFmtId="1" fontId="0" fillId="0" borderId="4" xfId="0" applyNumberFormat="1" applyBorder="1" applyAlignment="1" applyProtection="1">
      <alignment horizontal="right"/>
    </xf>
    <xf numFmtId="3" fontId="0" fillId="0" borderId="3" xfId="0" applyNumberFormat="1" applyBorder="1" applyAlignment="1" applyProtection="1">
      <alignment horizontal="right"/>
    </xf>
    <xf numFmtId="3" fontId="6" fillId="0" borderId="2" xfId="0" applyNumberFormat="1" applyFont="1" applyBorder="1" applyAlignment="1" applyProtection="1">
      <alignment horizontal="right"/>
    </xf>
    <xf numFmtId="165" fontId="0" fillId="0" borderId="2" xfId="0" applyNumberFormat="1" applyBorder="1" applyAlignment="1" applyProtection="1">
      <alignment horizontal="right"/>
    </xf>
    <xf numFmtId="3" fontId="0" fillId="0" borderId="4" xfId="0" applyNumberFormat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>
      <alignment horizontal="center" vertical="center" wrapText="1"/>
    </xf>
    <xf numFmtId="0" fontId="7" fillId="0" borderId="0" xfId="0" applyFont="1"/>
    <xf numFmtId="4" fontId="2" fillId="4" borderId="6" xfId="0" applyNumberFormat="1" applyFont="1" applyFill="1" applyBorder="1" applyAlignment="1">
      <alignment horizontal="center" vertical="center"/>
    </xf>
    <xf numFmtId="4" fontId="2" fillId="4" borderId="8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4" fontId="2" fillId="5" borderId="6" xfId="0" applyNumberFormat="1" applyFont="1" applyFill="1" applyBorder="1" applyAlignment="1">
      <alignment horizontal="center" vertical="center"/>
    </xf>
    <xf numFmtId="4" fontId="2" fillId="5" borderId="8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Protection="1"/>
    <xf numFmtId="0" fontId="2" fillId="0" borderId="0" xfId="0" applyFont="1" applyAlignment="1">
      <alignment horizontal="center"/>
    </xf>
    <xf numFmtId="3" fontId="0" fillId="0" borderId="0" xfId="0" applyNumberFormat="1"/>
    <xf numFmtId="3" fontId="0" fillId="0" borderId="3" xfId="0" applyNumberFormat="1" applyBorder="1" applyAlignment="1" applyProtection="1">
      <alignment horizontal="right"/>
      <protection locked="0"/>
    </xf>
    <xf numFmtId="0" fontId="13" fillId="0" borderId="0" xfId="0" applyFont="1" applyProtection="1"/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vertical="center"/>
    </xf>
    <xf numFmtId="0" fontId="2" fillId="7" borderId="6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3" fontId="2" fillId="4" borderId="6" xfId="0" applyNumberFormat="1" applyFont="1" applyFill="1" applyBorder="1" applyAlignment="1" applyProtection="1">
      <alignment horizontal="center" vertical="center"/>
    </xf>
    <xf numFmtId="3" fontId="2" fillId="5" borderId="6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Protection="1"/>
    <xf numFmtId="0" fontId="7" fillId="0" borderId="0" xfId="0" quotePrefix="1" applyFont="1" applyAlignment="1" applyProtection="1">
      <alignment vertical="center"/>
    </xf>
    <xf numFmtId="0" fontId="7" fillId="0" borderId="0" xfId="0" applyFont="1" applyAlignment="1" applyProtection="1">
      <alignment horizontal="right" vertical="center"/>
    </xf>
    <xf numFmtId="0" fontId="7" fillId="8" borderId="0" xfId="0" applyFont="1" applyFill="1"/>
    <xf numFmtId="0" fontId="7" fillId="0" borderId="0" xfId="0" applyFont="1" applyFill="1" applyProtection="1"/>
    <xf numFmtId="0" fontId="7" fillId="0" borderId="0" xfId="0" applyFont="1" applyFill="1" applyBorder="1" applyAlignment="1">
      <alignment horizontal="center" vertical="center"/>
    </xf>
    <xf numFmtId="14" fontId="11" fillId="3" borderId="6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6" xfId="1" applyFont="1" applyFill="1" applyBorder="1" applyAlignment="1" applyProtection="1">
      <alignment horizontal="center" vertical="center" wrapText="1"/>
      <protection locked="0"/>
    </xf>
    <xf numFmtId="0" fontId="11" fillId="3" borderId="6" xfId="0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right"/>
    </xf>
    <xf numFmtId="0" fontId="22" fillId="0" borderId="5" xfId="0" applyFont="1" applyBorder="1" applyAlignment="1" applyProtection="1">
      <alignment horizontal="right"/>
    </xf>
    <xf numFmtId="0" fontId="4" fillId="0" borderId="6" xfId="0" applyNumberFormat="1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0" xfId="0" applyFont="1" applyBorder="1" applyProtection="1"/>
    <xf numFmtId="0" fontId="4" fillId="0" borderId="0" xfId="0" applyFont="1" applyFill="1" applyProtection="1"/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5" fillId="10" borderId="0" xfId="3" applyFont="1" applyFill="1" applyAlignment="1" applyProtection="1">
      <alignment horizontal="center" vertical="center"/>
    </xf>
    <xf numFmtId="0" fontId="1" fillId="0" borderId="0" xfId="3" applyFont="1" applyBorder="1" applyProtection="1"/>
    <xf numFmtId="0" fontId="1" fillId="0" borderId="0" xfId="0" applyFont="1" applyProtection="1"/>
    <xf numFmtId="0" fontId="1" fillId="8" borderId="0" xfId="0" applyFont="1" applyFill="1"/>
    <xf numFmtId="0" fontId="1" fillId="8" borderId="0" xfId="0" applyFont="1" applyFill="1" applyAlignment="1">
      <alignment horizontal="left"/>
    </xf>
    <xf numFmtId="0" fontId="0" fillId="0" borderId="0" xfId="0" applyAlignment="1" applyProtection="1">
      <alignment vertical="top"/>
      <protection locked="0"/>
    </xf>
    <xf numFmtId="0" fontId="0" fillId="0" borderId="0" xfId="0" applyAlignment="1">
      <alignment vertical="top"/>
    </xf>
    <xf numFmtId="14" fontId="0" fillId="9" borderId="6" xfId="0" applyNumberFormat="1" applyFill="1" applyBorder="1" applyAlignment="1" applyProtection="1">
      <alignment horizontal="center" vertical="top"/>
      <protection locked="0"/>
    </xf>
    <xf numFmtId="164" fontId="0" fillId="0" borderId="6" xfId="1" applyFont="1" applyFill="1" applyBorder="1" applyAlignment="1" applyProtection="1">
      <alignment vertical="top"/>
      <protection locked="0"/>
    </xf>
    <xf numFmtId="164" fontId="0" fillId="0" borderId="6" xfId="1" applyFont="1" applyFill="1" applyBorder="1" applyAlignment="1">
      <alignment vertical="top"/>
    </xf>
    <xf numFmtId="0" fontId="0" fillId="0" borderId="6" xfId="0" applyFill="1" applyBorder="1" applyAlignment="1" applyProtection="1">
      <alignment horizontal="center" vertical="top"/>
      <protection locked="0"/>
    </xf>
    <xf numFmtId="0" fontId="0" fillId="9" borderId="6" xfId="0" applyFill="1" applyBorder="1" applyAlignment="1" applyProtection="1">
      <alignment vertical="top"/>
      <protection locked="0"/>
    </xf>
    <xf numFmtId="14" fontId="0" fillId="0" borderId="0" xfId="0" applyNumberFormat="1" applyAlignment="1">
      <alignment horizontal="center" vertical="top"/>
    </xf>
    <xf numFmtId="164" fontId="0" fillId="0" borderId="0" xfId="1" applyFont="1" applyAlignment="1">
      <alignment vertical="top"/>
    </xf>
    <xf numFmtId="14" fontId="0" fillId="0" borderId="0" xfId="0" applyNumberFormat="1" applyAlignment="1" applyProtection="1">
      <alignment horizontal="center" vertical="top"/>
    </xf>
    <xf numFmtId="164" fontId="0" fillId="0" borderId="0" xfId="1" applyFont="1" applyAlignment="1" applyProtection="1">
      <alignment vertical="top"/>
    </xf>
    <xf numFmtId="164" fontId="7" fillId="0" borderId="0" xfId="1" applyFont="1" applyFill="1" applyAlignment="1" applyProtection="1">
      <alignment horizontal="center" vertical="top"/>
    </xf>
    <xf numFmtId="0" fontId="0" fillId="0" borderId="0" xfId="0" applyAlignment="1" applyProtection="1">
      <alignment vertical="top"/>
    </xf>
    <xf numFmtId="3" fontId="0" fillId="0" borderId="0" xfId="0" applyNumberFormat="1" applyAlignment="1" applyProtection="1">
      <alignment vertical="top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top"/>
      <protection locked="0"/>
    </xf>
    <xf numFmtId="0" fontId="1" fillId="9" borderId="6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vertical="top"/>
    </xf>
    <xf numFmtId="14" fontId="7" fillId="0" borderId="0" xfId="0" applyNumberFormat="1" applyFont="1" applyAlignment="1" applyProtection="1">
      <alignment horizontal="center" vertical="top"/>
    </xf>
    <xf numFmtId="164" fontId="7" fillId="0" borderId="0" xfId="1" applyFont="1" applyAlignment="1" applyProtection="1">
      <alignment vertical="top"/>
    </xf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horizontal="center" vertical="top"/>
    </xf>
    <xf numFmtId="0" fontId="7" fillId="0" borderId="0" xfId="0" applyFont="1" applyFill="1" applyAlignment="1" applyProtection="1">
      <alignment horizontal="center" vertical="top"/>
    </xf>
    <xf numFmtId="0" fontId="7" fillId="0" borderId="0" xfId="0" applyFont="1" applyAlignment="1" applyProtection="1">
      <alignment vertical="center"/>
      <protection locked="0"/>
    </xf>
    <xf numFmtId="3" fontId="2" fillId="4" borderId="6" xfId="0" applyNumberFormat="1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/>
    </xf>
    <xf numFmtId="0" fontId="24" fillId="11" borderId="6" xfId="5" applyFont="1" applyFill="1" applyBorder="1" applyAlignment="1" applyProtection="1">
      <alignment horizontal="center" vertical="center" wrapText="1"/>
    </xf>
    <xf numFmtId="1" fontId="24" fillId="11" borderId="6" xfId="5" applyNumberFormat="1" applyFont="1" applyFill="1" applyBorder="1" applyAlignment="1" applyProtection="1">
      <alignment horizontal="center" vertical="center" wrapText="1"/>
    </xf>
    <xf numFmtId="4" fontId="24" fillId="11" borderId="6" xfId="5" applyNumberFormat="1" applyFont="1" applyFill="1" applyBorder="1" applyAlignment="1" applyProtection="1">
      <alignment horizontal="center" vertical="center" wrapText="1"/>
    </xf>
    <xf numFmtId="0" fontId="25" fillId="0" borderId="20" xfId="5" applyFont="1" applyFill="1" applyBorder="1" applyAlignment="1" applyProtection="1">
      <alignment horizontal="center" vertical="top" wrapText="1"/>
    </xf>
    <xf numFmtId="0" fontId="25" fillId="0" borderId="20" xfId="5" applyFont="1" applyFill="1" applyBorder="1" applyAlignment="1" applyProtection="1">
      <alignment vertical="top" wrapText="1"/>
    </xf>
    <xf numFmtId="1" fontId="25" fillId="0" borderId="20" xfId="5" applyNumberFormat="1" applyFont="1" applyFill="1" applyBorder="1" applyAlignment="1" applyProtection="1">
      <alignment horizontal="center" vertical="top" wrapText="1"/>
    </xf>
    <xf numFmtId="4" fontId="25" fillId="0" borderId="20" xfId="5" applyNumberFormat="1" applyFont="1" applyFill="1" applyBorder="1" applyAlignment="1" applyProtection="1">
      <alignment horizontal="right" vertical="top" wrapText="1"/>
    </xf>
    <xf numFmtId="14" fontId="25" fillId="0" borderId="20" xfId="5" applyNumberFormat="1" applyFont="1" applyFill="1" applyBorder="1" applyAlignment="1" applyProtection="1">
      <alignment horizontal="center" vertical="top" wrapText="1"/>
    </xf>
    <xf numFmtId="0" fontId="26" fillId="0" borderId="0" xfId="5" applyFont="1" applyAlignment="1">
      <alignment vertical="center" wrapText="1"/>
    </xf>
    <xf numFmtId="1" fontId="26" fillId="0" borderId="0" xfId="5" applyNumberFormat="1" applyFont="1" applyAlignment="1">
      <alignment horizontal="center" vertical="top"/>
    </xf>
    <xf numFmtId="0" fontId="26" fillId="0" borderId="0" xfId="5" applyFont="1" applyAlignment="1">
      <alignment vertical="top"/>
    </xf>
    <xf numFmtId="0" fontId="26" fillId="0" borderId="0" xfId="5" applyFont="1" applyAlignment="1">
      <alignment horizontal="center" vertical="top"/>
    </xf>
    <xf numFmtId="4" fontId="26" fillId="0" borderId="0" xfId="5" applyNumberFormat="1" applyFont="1" applyAlignment="1">
      <alignment vertical="top"/>
    </xf>
    <xf numFmtId="0" fontId="1" fillId="0" borderId="0" xfId="0" applyFont="1" applyBorder="1" applyProtection="1"/>
    <xf numFmtId="0" fontId="27" fillId="11" borderId="6" xfId="5" applyFont="1" applyFill="1" applyBorder="1" applyAlignment="1" applyProtection="1">
      <alignment horizontal="center" vertical="center" wrapText="1"/>
    </xf>
    <xf numFmtId="0" fontId="11" fillId="3" borderId="6" xfId="5" applyFont="1" applyFill="1" applyBorder="1" applyAlignment="1" applyProtection="1">
      <alignment horizontal="center" vertical="center" wrapText="1"/>
      <protection locked="0"/>
    </xf>
    <xf numFmtId="0" fontId="1" fillId="0" borderId="0" xfId="5" applyProtection="1">
      <protection locked="0"/>
    </xf>
    <xf numFmtId="0" fontId="23" fillId="0" borderId="20" xfId="5" applyFont="1" applyFill="1" applyBorder="1" applyAlignment="1" applyProtection="1">
      <alignment vertical="top" wrapText="1"/>
    </xf>
    <xf numFmtId="0" fontId="23" fillId="0" borderId="20" xfId="5" applyFont="1" applyFill="1" applyBorder="1" applyAlignment="1" applyProtection="1">
      <alignment horizontal="center" vertical="top" wrapText="1"/>
    </xf>
    <xf numFmtId="4" fontId="23" fillId="0" borderId="20" xfId="5" applyNumberFormat="1" applyFont="1" applyFill="1" applyBorder="1" applyAlignment="1" applyProtection="1">
      <alignment horizontal="right" vertical="top" wrapText="1"/>
    </xf>
    <xf numFmtId="14" fontId="1" fillId="9" borderId="6" xfId="5" applyNumberFormat="1" applyFill="1" applyBorder="1" applyAlignment="1" applyProtection="1">
      <alignment vertical="top"/>
      <protection locked="0"/>
    </xf>
    <xf numFmtId="14" fontId="1" fillId="0" borderId="6" xfId="5" applyNumberFormat="1" applyFill="1" applyBorder="1" applyAlignment="1" applyProtection="1">
      <alignment horizontal="center" vertical="top"/>
      <protection locked="0"/>
    </xf>
    <xf numFmtId="166" fontId="0" fillId="0" borderId="6" xfId="6" applyNumberFormat="1" applyFont="1" applyBorder="1" applyAlignment="1">
      <alignment vertical="top"/>
    </xf>
    <xf numFmtId="0" fontId="1" fillId="0" borderId="6" xfId="5" applyFill="1" applyBorder="1" applyAlignment="1" applyProtection="1">
      <alignment horizontal="center" vertical="top"/>
      <protection locked="0"/>
    </xf>
    <xf numFmtId="0" fontId="1" fillId="9" borderId="6" xfId="5" applyFill="1" applyBorder="1" applyAlignment="1" applyProtection="1">
      <alignment vertical="top"/>
      <protection locked="0"/>
    </xf>
    <xf numFmtId="0" fontId="1" fillId="0" borderId="0" xfId="5" applyAlignment="1" applyProtection="1">
      <alignment vertical="top"/>
      <protection locked="0"/>
    </xf>
    <xf numFmtId="0" fontId="1" fillId="0" borderId="0" xfId="5"/>
    <xf numFmtId="0" fontId="1" fillId="0" borderId="0" xfId="5" applyAlignment="1">
      <alignment horizontal="center"/>
    </xf>
    <xf numFmtId="164" fontId="0" fillId="0" borderId="0" xfId="6" applyFont="1"/>
    <xf numFmtId="0" fontId="27" fillId="11" borderId="6" xfId="0" applyFont="1" applyFill="1" applyBorder="1" applyAlignment="1" applyProtection="1">
      <alignment horizontal="center" vertical="center" wrapText="1"/>
    </xf>
    <xf numFmtId="0" fontId="23" fillId="0" borderId="20" xfId="0" applyFont="1" applyFill="1" applyBorder="1" applyAlignment="1" applyProtection="1">
      <alignment vertical="top" wrapText="1"/>
    </xf>
    <xf numFmtId="0" fontId="23" fillId="0" borderId="20" xfId="0" applyFont="1" applyFill="1" applyBorder="1" applyAlignment="1" applyProtection="1">
      <alignment horizontal="center" vertical="top" wrapText="1"/>
    </xf>
    <xf numFmtId="4" fontId="23" fillId="0" borderId="20" xfId="0" applyNumberFormat="1" applyFont="1" applyFill="1" applyBorder="1" applyAlignment="1" applyProtection="1">
      <alignment horizontal="right" vertical="top" wrapText="1"/>
    </xf>
    <xf numFmtId="14" fontId="0" fillId="9" borderId="6" xfId="0" applyNumberFormat="1" applyFill="1" applyBorder="1" applyAlignment="1" applyProtection="1">
      <alignment vertical="top"/>
      <protection locked="0"/>
    </xf>
    <xf numFmtId="14" fontId="0" fillId="0" borderId="6" xfId="0" applyNumberForma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4" fontId="27" fillId="11" borderId="6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vertical="top" wrapText="1"/>
    </xf>
    <xf numFmtId="4" fontId="0" fillId="0" borderId="0" xfId="0" applyNumberFormat="1"/>
    <xf numFmtId="14" fontId="1" fillId="0" borderId="0" xfId="5" applyNumberFormat="1" applyProtection="1">
      <protection locked="0"/>
    </xf>
    <xf numFmtId="14" fontId="1" fillId="0" borderId="0" xfId="5" applyNumberFormat="1" applyAlignment="1" applyProtection="1">
      <alignment vertical="top"/>
      <protection locked="0"/>
    </xf>
    <xf numFmtId="14" fontId="27" fillId="11" borderId="6" xfId="5" applyNumberFormat="1" applyFont="1" applyFill="1" applyBorder="1" applyAlignment="1" applyProtection="1">
      <alignment horizontal="center" vertical="center" wrapText="1"/>
    </xf>
    <xf numFmtId="14" fontId="23" fillId="0" borderId="20" xfId="5" applyNumberFormat="1" applyFont="1" applyFill="1" applyBorder="1" applyAlignment="1" applyProtection="1">
      <alignment horizontal="center" vertical="top" wrapText="1"/>
    </xf>
    <xf numFmtId="14" fontId="1" fillId="0" borderId="0" xfId="5" applyNumberFormat="1" applyAlignment="1">
      <alignment horizontal="center"/>
    </xf>
    <xf numFmtId="14" fontId="11" fillId="3" borderId="6" xfId="5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5" applyNumberFormat="1"/>
    <xf numFmtId="14" fontId="27" fillId="11" borderId="6" xfId="0" applyNumberFormat="1" applyFont="1" applyFill="1" applyBorder="1" applyAlignment="1" applyProtection="1">
      <alignment horizontal="center" vertical="center" wrapText="1"/>
    </xf>
    <xf numFmtId="14" fontId="23" fillId="0" borderId="20" xfId="0" applyNumberFormat="1" applyFont="1" applyFill="1" applyBorder="1" applyAlignment="1" applyProtection="1">
      <alignment horizontal="center" vertical="top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top" wrapText="1"/>
    </xf>
    <xf numFmtId="0" fontId="25" fillId="0" borderId="0" xfId="5" applyFont="1" applyFill="1" applyAlignment="1" applyProtection="1">
      <alignment horizontal="center" vertical="top" wrapText="1"/>
    </xf>
    <xf numFmtId="0" fontId="26" fillId="0" borderId="20" xfId="5" applyFont="1" applyBorder="1" applyAlignment="1">
      <alignment horizontal="center" vertical="top"/>
    </xf>
    <xf numFmtId="0" fontId="25" fillId="0" borderId="0" xfId="5" applyFont="1" applyFill="1" applyAlignment="1" applyProtection="1">
      <alignment vertical="top" wrapText="1"/>
    </xf>
    <xf numFmtId="0" fontId="26" fillId="0" borderId="20" xfId="5" applyFont="1" applyBorder="1" applyAlignment="1">
      <alignment vertical="top"/>
    </xf>
    <xf numFmtId="1" fontId="25" fillId="0" borderId="0" xfId="5" applyNumberFormat="1" applyFont="1" applyFill="1" applyAlignment="1" applyProtection="1">
      <alignment horizontal="center" vertical="top" wrapText="1"/>
    </xf>
    <xf numFmtId="1" fontId="26" fillId="0" borderId="20" xfId="5" applyNumberFormat="1" applyFont="1" applyBorder="1" applyAlignment="1">
      <alignment horizontal="center" vertical="top"/>
    </xf>
    <xf numFmtId="4" fontId="25" fillId="0" borderId="0" xfId="5" applyNumberFormat="1" applyFont="1" applyFill="1" applyAlignment="1" applyProtection="1">
      <alignment horizontal="right" vertical="top" wrapText="1"/>
    </xf>
    <xf numFmtId="4" fontId="26" fillId="0" borderId="20" xfId="5" applyNumberFormat="1" applyFont="1" applyBorder="1" applyAlignment="1">
      <alignment vertical="top"/>
    </xf>
    <xf numFmtId="14" fontId="25" fillId="0" borderId="0" xfId="5" applyNumberFormat="1" applyFont="1" applyFill="1" applyAlignment="1" applyProtection="1">
      <alignment horizontal="center" vertical="top" wrapText="1"/>
    </xf>
    <xf numFmtId="0" fontId="23" fillId="0" borderId="20" xfId="0" applyFont="1" applyFill="1" applyBorder="1" applyAlignment="1" applyProtection="1">
      <alignment vertical="center" wrapText="1"/>
    </xf>
    <xf numFmtId="14" fontId="23" fillId="0" borderId="20" xfId="0" applyNumberFormat="1" applyFont="1" applyFill="1" applyBorder="1" applyAlignment="1" applyProtection="1">
      <alignment horizontal="right" vertical="center" wrapText="1"/>
    </xf>
    <xf numFmtId="4" fontId="23" fillId="0" borderId="20" xfId="0" applyNumberFormat="1" applyFont="1" applyFill="1" applyBorder="1" applyAlignment="1" applyProtection="1">
      <alignment horizontal="right" vertical="center" wrapText="1"/>
    </xf>
    <xf numFmtId="49" fontId="23" fillId="0" borderId="20" xfId="0" applyNumberFormat="1" applyFont="1" applyFill="1" applyBorder="1" applyAlignment="1" applyProtection="1">
      <alignment vertical="center" wrapText="1"/>
    </xf>
    <xf numFmtId="49" fontId="0" fillId="0" borderId="0" xfId="0" applyNumberFormat="1"/>
    <xf numFmtId="49" fontId="23" fillId="0" borderId="20" xfId="0" applyNumberFormat="1" applyFont="1" applyFill="1" applyBorder="1" applyAlignment="1" applyProtection="1">
      <alignment horizontal="center" vertical="center" wrapText="1"/>
    </xf>
    <xf numFmtId="0" fontId="23" fillId="0" borderId="20" xfId="0" applyFont="1" applyFill="1" applyBorder="1" applyAlignment="1" applyProtection="1">
      <alignment horizontal="center" vertical="center" wrapText="1"/>
    </xf>
    <xf numFmtId="14" fontId="23" fillId="0" borderId="2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top"/>
    </xf>
    <xf numFmtId="0" fontId="0" fillId="0" borderId="0" xfId="0" applyFill="1" applyAlignment="1" applyProtection="1">
      <alignment horizontal="center" vertical="top"/>
    </xf>
    <xf numFmtId="3" fontId="0" fillId="0" borderId="0" xfId="0" applyNumberFormat="1" applyAlignment="1" applyProtection="1">
      <alignment horizontal="center" vertical="top"/>
    </xf>
    <xf numFmtId="14" fontId="0" fillId="9" borderId="0" xfId="0" applyNumberFormat="1" applyFill="1" applyAlignment="1">
      <alignment horizontal="center" vertical="top"/>
    </xf>
    <xf numFmtId="0" fontId="0" fillId="9" borderId="0" xfId="0" applyFill="1" applyAlignment="1" applyProtection="1">
      <alignment vertical="top"/>
      <protection locked="0"/>
    </xf>
    <xf numFmtId="164" fontId="0" fillId="0" borderId="0" xfId="1" applyFont="1" applyFill="1" applyAlignment="1">
      <alignment vertical="top"/>
    </xf>
    <xf numFmtId="0" fontId="0" fillId="0" borderId="0" xfId="0" applyFill="1" applyAlignment="1" applyProtection="1">
      <alignment vertical="top"/>
      <protection locked="0"/>
    </xf>
    <xf numFmtId="14" fontId="1" fillId="9" borderId="6" xfId="0" applyNumberFormat="1" applyFont="1" applyFill="1" applyBorder="1" applyAlignment="1" applyProtection="1">
      <alignment horizontal="center" vertical="top"/>
      <protection locked="0"/>
    </xf>
    <xf numFmtId="0" fontId="28" fillId="0" borderId="20" xfId="0" applyFont="1" applyFill="1" applyBorder="1" applyAlignment="1" applyProtection="1">
      <alignment vertical="center" wrapText="1"/>
    </xf>
    <xf numFmtId="0" fontId="1" fillId="9" borderId="6" xfId="0" applyFont="1" applyFill="1" applyBorder="1" applyAlignment="1" applyProtection="1">
      <alignment vertical="top" wrapText="1"/>
      <protection locked="0"/>
    </xf>
    <xf numFmtId="0" fontId="0" fillId="9" borderId="6" xfId="0" applyFill="1" applyBorder="1" applyAlignment="1" applyProtection="1">
      <alignment vertical="top" wrapText="1"/>
      <protection locked="0"/>
    </xf>
    <xf numFmtId="0" fontId="1" fillId="12" borderId="6" xfId="0" applyFont="1" applyFill="1" applyBorder="1" applyAlignment="1" applyProtection="1">
      <alignment vertical="top" wrapText="1"/>
      <protection locked="0"/>
    </xf>
    <xf numFmtId="0" fontId="1" fillId="13" borderId="6" xfId="0" applyFont="1" applyFill="1" applyBorder="1" applyAlignment="1" applyProtection="1">
      <alignment vertical="top" wrapText="1"/>
      <protection locked="0"/>
    </xf>
    <xf numFmtId="0" fontId="1" fillId="13" borderId="0" xfId="0" applyFont="1" applyFill="1" applyAlignment="1" applyProtection="1">
      <alignment vertical="top" wrapText="1"/>
      <protection locked="0"/>
    </xf>
    <xf numFmtId="0" fontId="29" fillId="0" borderId="0" xfId="0" applyFont="1" applyAlignment="1">
      <alignment wrapText="1"/>
    </xf>
    <xf numFmtId="0" fontId="1" fillId="13" borderId="6" xfId="5" applyFill="1" applyBorder="1" applyAlignment="1" applyProtection="1">
      <alignment vertical="top" wrapText="1"/>
      <protection locked="0"/>
    </xf>
    <xf numFmtId="1" fontId="0" fillId="9" borderId="6" xfId="0" applyNumberFormat="1" applyFill="1" applyBorder="1" applyAlignment="1" applyProtection="1">
      <alignment horizontal="center" vertical="top"/>
      <protection locked="0"/>
    </xf>
    <xf numFmtId="1" fontId="1" fillId="0" borderId="6" xfId="5" applyNumberFormat="1" applyFill="1" applyBorder="1" applyAlignment="1" applyProtection="1">
      <alignment horizontal="center" vertical="top"/>
      <protection locked="0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wrapText="1"/>
    </xf>
    <xf numFmtId="0" fontId="2" fillId="8" borderId="0" xfId="0" applyFont="1" applyFill="1" applyBorder="1" applyAlignment="1" applyProtection="1">
      <alignment horizontal="center" wrapText="1"/>
    </xf>
    <xf numFmtId="0" fontId="13" fillId="0" borderId="0" xfId="0" applyFont="1" applyAlignment="1" applyProtection="1">
      <alignment horizontal="left" vertical="top" wrapText="1"/>
    </xf>
    <xf numFmtId="0" fontId="2" fillId="4" borderId="6" xfId="0" applyFont="1" applyFill="1" applyBorder="1" applyAlignment="1">
      <alignment horizontal="left" wrapText="1"/>
    </xf>
    <xf numFmtId="14" fontId="5" fillId="10" borderId="0" xfId="3" applyNumberFormat="1" applyFont="1" applyFill="1" applyBorder="1" applyAlignment="1" applyProtection="1">
      <alignment horizontal="center" vertical="center"/>
    </xf>
    <xf numFmtId="0" fontId="16" fillId="5" borderId="17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horizontal="left"/>
    </xf>
    <xf numFmtId="0" fontId="0" fillId="0" borderId="17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18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19" xfId="0" applyBorder="1" applyAlignment="1" applyProtection="1">
      <alignment horizontal="left"/>
    </xf>
    <xf numFmtId="0" fontId="0" fillId="0" borderId="13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0" fontId="0" fillId="0" borderId="14" xfId="0" applyBorder="1" applyAlignment="1" applyProtection="1">
      <alignment horizontal="left"/>
    </xf>
    <xf numFmtId="0" fontId="0" fillId="0" borderId="15" xfId="0" applyBorder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11" xfId="0" applyBorder="1" applyAlignment="1" applyProtection="1">
      <alignment horizontal="left"/>
    </xf>
    <xf numFmtId="0" fontId="0" fillId="0" borderId="12" xfId="0" applyBorder="1" applyAlignment="1" applyProtection="1">
      <alignment horizontal="left"/>
    </xf>
    <xf numFmtId="0" fontId="8" fillId="0" borderId="16" xfId="0" applyFont="1" applyBorder="1" applyAlignment="1" applyProtection="1">
      <alignment horizontal="center" vertical="center" wrapText="1"/>
    </xf>
    <xf numFmtId="0" fontId="8" fillId="0" borderId="17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4" fontId="2" fillId="2" borderId="0" xfId="0" applyNumberFormat="1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vertical="center" wrapText="1"/>
    </xf>
    <xf numFmtId="0" fontId="0" fillId="0" borderId="6" xfId="0" applyFill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center" vertical="center"/>
    </xf>
  </cellXfs>
  <cellStyles count="7">
    <cellStyle name="Milliers" xfId="1" builtinId="3"/>
    <cellStyle name="Milliers 2" xfId="2"/>
    <cellStyle name="Milliers 2 2" xfId="6"/>
    <cellStyle name="Normal" xfId="0" builtinId="0"/>
    <cellStyle name="Normal 2" xfId="3"/>
    <cellStyle name="Normal 2 2" xfId="4"/>
    <cellStyle name="Normal 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6</xdr:row>
      <xdr:rowOff>104775</xdr:rowOff>
    </xdr:from>
    <xdr:to>
      <xdr:col>20</xdr:col>
      <xdr:colOff>123825</xdr:colOff>
      <xdr:row>19</xdr:row>
      <xdr:rowOff>66675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648200" y="1352550"/>
          <a:ext cx="6143625" cy="213360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  <xdr:txBody>
        <a:bodyPr vertOverflow="clip" wrap="square" lIns="82296" tIns="96012" rIns="82296" bIns="0" anchor="t" upright="1"/>
        <a:lstStyle/>
        <a:p>
          <a:pPr algn="ctr" rtl="0">
            <a:defRPr sz="1000"/>
          </a:pPr>
          <a:r>
            <a:rPr lang="fr-FR" sz="3600" b="0" i="0" strike="noStrike">
              <a:solidFill>
                <a:srgbClr val="000000"/>
              </a:solidFill>
              <a:latin typeface="Comic Sans MS"/>
            </a:rPr>
            <a:t>NE PAS UTILISER</a:t>
          </a:r>
        </a:p>
        <a:p>
          <a:pPr algn="ctr" rtl="0">
            <a:defRPr sz="1000"/>
          </a:pPr>
          <a:r>
            <a:rPr lang="fr-FR" sz="3600" b="0" i="0" strike="noStrike">
              <a:solidFill>
                <a:srgbClr val="000000"/>
              </a:solidFill>
              <a:latin typeface="Comic Sans MS"/>
            </a:rPr>
            <a:t>NI MODIFIER</a:t>
          </a:r>
        </a:p>
        <a:p>
          <a:pPr algn="ctr" rtl="0">
            <a:defRPr sz="1000"/>
          </a:pPr>
          <a:r>
            <a:rPr lang="fr-FR" sz="3600" b="0" i="0" strike="noStrike">
              <a:solidFill>
                <a:srgbClr val="000000"/>
              </a:solidFill>
              <a:latin typeface="Comic Sans MS"/>
            </a:rPr>
            <a:t>S.V.P.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66675</xdr:colOff>
      <xdr:row>8</xdr:row>
      <xdr:rowOff>152400</xdr:rowOff>
    </xdr:from>
    <xdr:to>
      <xdr:col>36</xdr:col>
      <xdr:colOff>114300</xdr:colOff>
      <xdr:row>14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6546175" y="1790700"/>
          <a:ext cx="6143625" cy="81915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  <xdr:txBody>
        <a:bodyPr vertOverflow="clip" wrap="square" lIns="82296" tIns="96012" rIns="82296" bIns="0" anchor="t" upright="1"/>
        <a:lstStyle/>
        <a:p>
          <a:pPr algn="ctr" rtl="0">
            <a:defRPr sz="1000"/>
          </a:pPr>
          <a:r>
            <a:rPr lang="fr-FR" sz="3600" b="0" i="0" strike="noStrike">
              <a:solidFill>
                <a:srgbClr val="000000"/>
              </a:solidFill>
              <a:latin typeface="Comic Sans MS"/>
            </a:rPr>
            <a:t>NE PAS UTILISER</a:t>
          </a:r>
        </a:p>
        <a:p>
          <a:pPr algn="ctr" rtl="0">
            <a:defRPr sz="1000"/>
          </a:pPr>
          <a:r>
            <a:rPr lang="fr-FR" sz="3600" b="0" i="0" strike="noStrike">
              <a:solidFill>
                <a:srgbClr val="000000"/>
              </a:solidFill>
              <a:latin typeface="Comic Sans MS"/>
            </a:rPr>
            <a:t>NI MODIFIER</a:t>
          </a:r>
        </a:p>
        <a:p>
          <a:pPr algn="ctr" rtl="0">
            <a:defRPr sz="1000"/>
          </a:pPr>
          <a:r>
            <a:rPr lang="fr-FR" sz="3600" b="0" i="0" strike="noStrike">
              <a:solidFill>
                <a:srgbClr val="000000"/>
              </a:solidFill>
              <a:latin typeface="Comic Sans MS"/>
            </a:rPr>
            <a:t>S.V.P.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10</xdr:row>
      <xdr:rowOff>28575</xdr:rowOff>
    </xdr:from>
    <xdr:to>
      <xdr:col>24</xdr:col>
      <xdr:colOff>647700</xdr:colOff>
      <xdr:row>13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15078075" y="1990725"/>
          <a:ext cx="6143625" cy="45720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  <xdr:txBody>
        <a:bodyPr vertOverflow="clip" wrap="square" lIns="82296" tIns="96012" rIns="82296" bIns="0" anchor="t" upright="1"/>
        <a:lstStyle/>
        <a:p>
          <a:pPr algn="ctr" rtl="0">
            <a:defRPr sz="1000"/>
          </a:pPr>
          <a:r>
            <a:rPr lang="fr-FR" sz="3600" b="0" i="0" strike="noStrike">
              <a:solidFill>
                <a:srgbClr val="000000"/>
              </a:solidFill>
              <a:latin typeface="Comic Sans MS"/>
            </a:rPr>
            <a:t>NE PAS UTILISER</a:t>
          </a:r>
        </a:p>
        <a:p>
          <a:pPr algn="ctr" rtl="0">
            <a:defRPr sz="1000"/>
          </a:pPr>
          <a:r>
            <a:rPr lang="fr-FR" sz="3600" b="0" i="0" strike="noStrike">
              <a:solidFill>
                <a:srgbClr val="000000"/>
              </a:solidFill>
              <a:latin typeface="Comic Sans MS"/>
            </a:rPr>
            <a:t>NI MODIFIER</a:t>
          </a:r>
        </a:p>
        <a:p>
          <a:pPr algn="ctr" rtl="0">
            <a:defRPr sz="1000"/>
          </a:pPr>
          <a:r>
            <a:rPr lang="fr-FR" sz="3600" b="0" i="0" strike="noStrike">
              <a:solidFill>
                <a:srgbClr val="000000"/>
              </a:solidFill>
              <a:latin typeface="Comic Sans MS"/>
            </a:rPr>
            <a:t>S.V.P.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7">
    <pageSetUpPr fitToPage="1"/>
  </sheetPr>
  <dimension ref="A1:Q114"/>
  <sheetViews>
    <sheetView showGridLines="0" topLeftCell="A25" zoomScale="70" zoomScaleNormal="70" workbookViewId="0">
      <selection activeCell="E42" sqref="E42"/>
    </sheetView>
  </sheetViews>
  <sheetFormatPr baseColWidth="10" defaultRowHeight="15"/>
  <cols>
    <col min="1" max="1" width="19" style="6" customWidth="1"/>
    <col min="2" max="2" width="19.42578125" style="6" customWidth="1"/>
    <col min="3" max="3" width="25.28515625" style="6" customWidth="1"/>
    <col min="4" max="4" width="13.42578125" style="6" bestFit="1" customWidth="1"/>
    <col min="5" max="5" width="18.7109375" style="6" customWidth="1"/>
    <col min="6" max="6" width="17" style="6" customWidth="1"/>
    <col min="7" max="7" width="18.7109375" style="6" customWidth="1"/>
    <col min="8" max="8" width="22.140625" style="6" customWidth="1"/>
    <col min="9" max="9" width="16.28515625" style="6" customWidth="1"/>
    <col min="10" max="10" width="19" style="6" customWidth="1"/>
    <col min="11" max="11" width="23.85546875" style="6" customWidth="1"/>
    <col min="12" max="16" width="11.42578125" style="6"/>
    <col min="17" max="17" width="11.42578125" style="4"/>
    <col min="18" max="16384" width="11.42578125" style="6"/>
  </cols>
  <sheetData>
    <row r="1" spans="1:17" ht="27" customHeight="1">
      <c r="A1" s="84" t="s">
        <v>98</v>
      </c>
      <c r="B1" s="232" t="s">
        <v>99</v>
      </c>
      <c r="C1" s="232"/>
      <c r="D1" s="232"/>
      <c r="E1" s="232"/>
      <c r="F1" s="232"/>
      <c r="G1" s="232"/>
      <c r="H1" s="61" t="s">
        <v>52</v>
      </c>
      <c r="I1" s="233" t="s">
        <v>183</v>
      </c>
      <c r="J1" s="233"/>
      <c r="K1" s="62">
        <f>VLOOKUP(I1,$A$58:$B$90,2,0)</f>
        <v>1396</v>
      </c>
    </row>
    <row r="2" spans="1:17" s="66" customFormat="1" ht="3.75" customHeight="1">
      <c r="A2" s="85"/>
      <c r="J2" s="2"/>
      <c r="K2" s="2"/>
      <c r="Q2" s="80"/>
    </row>
    <row r="3" spans="1:17" s="66" customFormat="1" ht="13.5" customHeight="1">
      <c r="A3" s="238">
        <v>41931</v>
      </c>
      <c r="B3" s="235" t="s">
        <v>65</v>
      </c>
      <c r="C3" s="235"/>
      <c r="D3" s="235"/>
      <c r="E3" s="235"/>
      <c r="F3" s="235"/>
      <c r="G3" s="235"/>
      <c r="H3" s="235"/>
      <c r="I3" s="235"/>
      <c r="J3" s="2"/>
      <c r="K3" s="2"/>
      <c r="Q3" s="80"/>
    </row>
    <row r="4" spans="1:17" s="66" customFormat="1" ht="13.5" customHeight="1">
      <c r="A4" s="238"/>
      <c r="B4" s="235"/>
      <c r="C4" s="235"/>
      <c r="D4" s="235"/>
      <c r="E4" s="235"/>
      <c r="F4" s="235"/>
      <c r="G4" s="235"/>
      <c r="H4" s="235"/>
      <c r="I4" s="235"/>
      <c r="J4" s="2"/>
      <c r="K4" s="2"/>
      <c r="Q4" s="80"/>
    </row>
    <row r="5" spans="1:17" s="66" customFormat="1" ht="3.75" customHeight="1">
      <c r="J5" s="2"/>
      <c r="K5" s="2"/>
      <c r="Q5" s="80"/>
    </row>
    <row r="6" spans="1:17" ht="15.75">
      <c r="B6" s="3" t="s">
        <v>14</v>
      </c>
      <c r="C6" s="4" t="s">
        <v>33</v>
      </c>
    </row>
    <row r="7" spans="1:17" ht="6" customHeight="1">
      <c r="C7" s="4"/>
    </row>
    <row r="8" spans="1:17" ht="13.5" customHeight="1">
      <c r="B8" s="3" t="s">
        <v>15</v>
      </c>
      <c r="C8" s="4" t="s">
        <v>32</v>
      </c>
      <c r="H8" s="74" t="s">
        <v>66</v>
      </c>
      <c r="I8" s="67" t="s">
        <v>31</v>
      </c>
    </row>
    <row r="9" spans="1:17" ht="13.5" hidden="1" customHeight="1">
      <c r="I9" s="68" t="s">
        <v>20</v>
      </c>
    </row>
    <row r="10" spans="1:17" ht="15.75">
      <c r="B10" s="3" t="s">
        <v>16</v>
      </c>
      <c r="C10" s="4" t="s">
        <v>29</v>
      </c>
    </row>
    <row r="11" spans="1:17">
      <c r="D11" s="87" t="s">
        <v>112</v>
      </c>
      <c r="E11" s="4" t="s">
        <v>21</v>
      </c>
      <c r="F11" s="5"/>
      <c r="G11" s="69" t="s">
        <v>50</v>
      </c>
      <c r="H11" s="4" t="s">
        <v>25</v>
      </c>
      <c r="I11" s="5"/>
    </row>
    <row r="12" spans="1:17">
      <c r="D12" s="87" t="s">
        <v>108</v>
      </c>
      <c r="E12" s="4" t="s">
        <v>22</v>
      </c>
      <c r="G12" s="69" t="s">
        <v>0</v>
      </c>
      <c r="H12" s="4" t="s">
        <v>26</v>
      </c>
      <c r="I12" s="37" t="s">
        <v>67</v>
      </c>
    </row>
    <row r="13" spans="1:17">
      <c r="D13" s="87" t="s">
        <v>109</v>
      </c>
      <c r="E13" s="4" t="s">
        <v>23</v>
      </c>
      <c r="G13" s="88" t="s">
        <v>69</v>
      </c>
      <c r="H13" s="4" t="s">
        <v>27</v>
      </c>
    </row>
    <row r="14" spans="1:17">
      <c r="D14" s="87" t="s">
        <v>70</v>
      </c>
      <c r="E14" s="4" t="s">
        <v>24</v>
      </c>
      <c r="G14" s="88" t="s">
        <v>110</v>
      </c>
      <c r="H14" s="4" t="s">
        <v>28</v>
      </c>
    </row>
    <row r="15" spans="1:17" ht="6" customHeight="1">
      <c r="G15" s="70"/>
      <c r="I15" s="68"/>
    </row>
    <row r="16" spans="1:17" ht="23.25" customHeight="1">
      <c r="B16" s="3" t="s">
        <v>17</v>
      </c>
      <c r="C16" s="54" t="s">
        <v>38</v>
      </c>
      <c r="H16" s="7"/>
    </row>
    <row r="17" spans="1:17" ht="15.75" customHeight="1">
      <c r="B17" s="8" t="s">
        <v>18</v>
      </c>
      <c r="C17" s="60" t="s">
        <v>45</v>
      </c>
      <c r="H17" s="37">
        <v>20</v>
      </c>
    </row>
    <row r="18" spans="1:17" ht="15.75" customHeight="1">
      <c r="B18" s="3" t="s">
        <v>19</v>
      </c>
      <c r="C18" s="4" t="s">
        <v>39</v>
      </c>
    </row>
    <row r="19" spans="1:17" ht="15.75" customHeight="1">
      <c r="B19" s="3"/>
      <c r="C19" s="4"/>
    </row>
    <row r="20" spans="1:17" ht="30" customHeight="1">
      <c r="B20" s="3" t="s">
        <v>34</v>
      </c>
      <c r="C20" s="236" t="s">
        <v>40</v>
      </c>
      <c r="D20" s="236"/>
      <c r="E20" s="236"/>
      <c r="F20" s="236"/>
      <c r="G20" s="236"/>
      <c r="H20" s="236"/>
    </row>
    <row r="21" spans="1:17" ht="26.25" customHeight="1">
      <c r="A21" s="237" t="s">
        <v>35</v>
      </c>
      <c r="B21" s="237"/>
      <c r="C21" s="237"/>
      <c r="D21" s="64">
        <f>renseignements!E11</f>
        <v>2920804.9699999979</v>
      </c>
      <c r="F21" s="237" t="s">
        <v>157</v>
      </c>
      <c r="G21" s="237"/>
      <c r="H21" s="237"/>
      <c r="I21" s="64">
        <f>SUM('POP OPEX Non-fact'!W:W)</f>
        <v>0</v>
      </c>
    </row>
    <row r="22" spans="1:17" ht="24.75" customHeight="1">
      <c r="A22" s="234" t="s">
        <v>36</v>
      </c>
      <c r="B22" s="234"/>
      <c r="C22" s="234"/>
      <c r="D22" s="65">
        <f>SUMIF(données!I:I,1,données!D:D)</f>
        <v>8131749.9600000018</v>
      </c>
      <c r="F22" s="234" t="s">
        <v>158</v>
      </c>
      <c r="G22" s="234"/>
      <c r="H22" s="234"/>
      <c r="I22" s="65">
        <f>SUM('POP CAPEX Non-fact'!W:W)</f>
        <v>431382.06000000006</v>
      </c>
    </row>
    <row r="23" spans="1:17" ht="17.25" customHeight="1" thickBot="1">
      <c r="A23" s="51"/>
      <c r="B23" s="51"/>
      <c r="C23" s="51"/>
      <c r="D23" s="50"/>
    </row>
    <row r="24" spans="1:17" ht="16.5" customHeight="1">
      <c r="A24" s="206" t="s">
        <v>47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8"/>
    </row>
    <row r="25" spans="1:17" ht="3.75" customHeight="1" thickBot="1">
      <c r="A25" s="209"/>
      <c r="B25" s="210"/>
      <c r="C25" s="210"/>
      <c r="D25" s="210"/>
      <c r="E25" s="210"/>
      <c r="F25" s="210"/>
      <c r="G25" s="210"/>
      <c r="H25" s="210"/>
      <c r="I25" s="210"/>
      <c r="J25" s="210"/>
      <c r="K25" s="211"/>
    </row>
    <row r="26" spans="1:17" ht="5.25" customHeight="1" thickBo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</row>
    <row r="27" spans="1:17" s="86" customFormat="1" ht="48.75" customHeight="1" thickBot="1">
      <c r="A27" s="212" t="s">
        <v>100</v>
      </c>
      <c r="B27" s="213"/>
      <c r="C27" s="214"/>
      <c r="D27" s="83"/>
      <c r="E27" s="212" t="s">
        <v>101</v>
      </c>
      <c r="F27" s="213"/>
      <c r="G27" s="214"/>
      <c r="H27" s="83"/>
      <c r="I27" s="215" t="s">
        <v>202</v>
      </c>
      <c r="J27" s="213"/>
      <c r="K27" s="214"/>
      <c r="Q27" s="4"/>
    </row>
    <row r="28" spans="1:17" ht="64.5" thickBot="1">
      <c r="A28" s="40" t="s">
        <v>60</v>
      </c>
      <c r="B28" s="40" t="s">
        <v>61</v>
      </c>
      <c r="C28" s="38" t="s">
        <v>30</v>
      </c>
      <c r="D28" s="41"/>
      <c r="E28" s="40" t="s">
        <v>60</v>
      </c>
      <c r="F28" s="40" t="s">
        <v>61</v>
      </c>
      <c r="G28" s="38" t="s">
        <v>30</v>
      </c>
      <c r="H28" s="41"/>
      <c r="I28" s="40" t="s">
        <v>60</v>
      </c>
      <c r="J28" s="40" t="s">
        <v>62</v>
      </c>
      <c r="K28" s="38" t="s">
        <v>30</v>
      </c>
    </row>
    <row r="29" spans="1:17" ht="15.75" thickBot="1">
      <c r="A29" s="42">
        <f>SUM(exploit!M:M)</f>
        <v>17737.990000000002</v>
      </c>
      <c r="B29" s="43">
        <f>ABS(exploit!D2)+ABS(exploit!D3)+ABS(exploit!D4)+ABS(exploit!D5)+ABS(exploit!D6)+ABS(exploit!D7)+ABS(exploit!D8)+ABS(exploit!D9)+ABS(exploit!D10)+ABS(exploit!D11)+ABS(exploit!D12)+ABS(exploit!D13)+ABS(exploit!D14)+ABS(exploit!D15)+ABS(exploit!D16)+ABS(exploit!D17)+ABS(exploit!D18)+ABS(exploit!D19)+ABS(exploit!D20)+ABS(exploit!D21)</f>
        <v>926431.06000000017</v>
      </c>
      <c r="C29" s="44">
        <f>IF(B29=0,0,A29/B29)</f>
        <v>1.9146583880726105E-2</v>
      </c>
      <c r="D29" s="41"/>
      <c r="E29" s="42">
        <f>SUM(exploit!N:N)</f>
        <v>0</v>
      </c>
      <c r="F29" s="43">
        <f>B29</f>
        <v>926431.06000000017</v>
      </c>
      <c r="G29" s="44">
        <f>IF(F29=0,0,E29/F29)</f>
        <v>0</v>
      </c>
      <c r="H29" s="41"/>
      <c r="I29" s="42">
        <f>+E29+A29</f>
        <v>17737.990000000002</v>
      </c>
      <c r="J29" s="43">
        <f>B29</f>
        <v>926431.06000000017</v>
      </c>
      <c r="K29" s="44">
        <f>IF(J29=0,0,I29/J29)</f>
        <v>1.9146583880726105E-2</v>
      </c>
    </row>
    <row r="30" spans="1:17" ht="15.75" thickBot="1"/>
    <row r="31" spans="1:17" ht="15.75" customHeight="1">
      <c r="A31" s="219" t="s">
        <v>48</v>
      </c>
      <c r="B31" s="220"/>
      <c r="C31" s="220"/>
      <c r="D31" s="220"/>
      <c r="E31" s="220"/>
      <c r="F31" s="220"/>
      <c r="G31" s="220"/>
      <c r="H31" s="220"/>
      <c r="I31" s="220"/>
      <c r="J31" s="220"/>
      <c r="K31" s="221"/>
    </row>
    <row r="32" spans="1:17" ht="5.25" customHeight="1" thickBot="1">
      <c r="A32" s="222"/>
      <c r="B32" s="223"/>
      <c r="C32" s="223"/>
      <c r="D32" s="223"/>
      <c r="E32" s="223"/>
      <c r="F32" s="223"/>
      <c r="G32" s="223"/>
      <c r="H32" s="223"/>
      <c r="I32" s="223"/>
      <c r="J32" s="223"/>
      <c r="K32" s="224"/>
    </row>
    <row r="33" spans="1:17" ht="3.75" customHeight="1" thickBo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spans="1:17" s="86" customFormat="1" ht="45" customHeight="1" thickBot="1">
      <c r="A34" s="216" t="s">
        <v>102</v>
      </c>
      <c r="B34" s="217"/>
      <c r="C34" s="218"/>
      <c r="D34" s="83"/>
      <c r="E34" s="216" t="s">
        <v>103</v>
      </c>
      <c r="F34" s="217"/>
      <c r="G34" s="218"/>
      <c r="H34" s="83"/>
      <c r="I34" s="228" t="s">
        <v>204</v>
      </c>
      <c r="J34" s="217"/>
      <c r="K34" s="218"/>
      <c r="Q34" s="4"/>
    </row>
    <row r="35" spans="1:17" ht="64.5" thickBot="1">
      <c r="A35" s="45" t="s">
        <v>60</v>
      </c>
      <c r="B35" s="45" t="s">
        <v>61</v>
      </c>
      <c r="C35" s="46" t="s">
        <v>30</v>
      </c>
      <c r="D35" s="41"/>
      <c r="E35" s="45" t="s">
        <v>60</v>
      </c>
      <c r="F35" s="45" t="s">
        <v>61</v>
      </c>
      <c r="G35" s="46" t="s">
        <v>30</v>
      </c>
      <c r="H35" s="41"/>
      <c r="I35" s="45" t="s">
        <v>60</v>
      </c>
      <c r="J35" s="45" t="s">
        <v>62</v>
      </c>
      <c r="K35" s="46" t="s">
        <v>30</v>
      </c>
    </row>
    <row r="36" spans="1:17" ht="15.75" thickBot="1">
      <c r="A36" s="47">
        <f>SUM(invest!M:M)</f>
        <v>159144.29999999999</v>
      </c>
      <c r="B36" s="48">
        <f>ABS(invest!D2)+ABS(invest!D3)+ABS(invest!D4)+ABS(invest!D5)+ABS(invest!D6)+ABS(invest!D7)+ABS(invest!D8)+ABS(invest!D9)+ABS(invest!D10)+ABS(invest!D11)+ABS(invest!D12)+ABS(invest!D13)+ABS(invest!D14)+ABS(invest!D15)+ABS(invest!D16)+ABS(invest!D17)+ABS(invest!D18)+ABS(invest!D19)+ABS(invest!D20)+ABS(invest!D21)</f>
        <v>1388409.3200000003</v>
      </c>
      <c r="C36" s="49">
        <f>IF(B36=0,0,A36/B36)</f>
        <v>0.11462347429358941</v>
      </c>
      <c r="D36" s="41"/>
      <c r="E36" s="47">
        <f>SUM(invest!N:N)</f>
        <v>27914.89</v>
      </c>
      <c r="F36" s="48">
        <f>B36</f>
        <v>1388409.3200000003</v>
      </c>
      <c r="G36" s="49">
        <f>IF(F36=0,0,E36/F36)</f>
        <v>2.0105663076361368E-2</v>
      </c>
      <c r="H36" s="41"/>
      <c r="I36" s="47">
        <f>+E36+A36</f>
        <v>187059.19</v>
      </c>
      <c r="J36" s="48">
        <f>+B36</f>
        <v>1388409.3200000003</v>
      </c>
      <c r="K36" s="49">
        <f>IF(J36=0,0,I36/J36)</f>
        <v>0.13472913736995079</v>
      </c>
    </row>
    <row r="37" spans="1:17" ht="9" customHeight="1" thickBot="1"/>
    <row r="38" spans="1:17" ht="22.5" customHeight="1" thickBot="1">
      <c r="A38" s="229" t="s">
        <v>49</v>
      </c>
      <c r="B38" s="230"/>
      <c r="C38" s="230"/>
      <c r="D38" s="230"/>
      <c r="E38" s="230"/>
      <c r="F38" s="230"/>
      <c r="G38" s="230"/>
      <c r="H38" s="230"/>
      <c r="I38" s="230"/>
      <c r="J38" s="230"/>
      <c r="K38" s="231"/>
    </row>
    <row r="39" spans="1:17" ht="5.25" customHeight="1" thickBot="1"/>
    <row r="40" spans="1:17" ht="42" customHeight="1" thickBot="1">
      <c r="A40" s="212" t="s">
        <v>63</v>
      </c>
      <c r="B40" s="213"/>
      <c r="C40" s="214"/>
      <c r="E40" s="216" t="s">
        <v>64</v>
      </c>
      <c r="F40" s="217"/>
      <c r="G40" s="218"/>
      <c r="I40" s="225" t="s">
        <v>44</v>
      </c>
      <c r="J40" s="226"/>
      <c r="K40" s="227"/>
    </row>
    <row r="41" spans="1:17" ht="67.5" customHeight="1" thickBot="1">
      <c r="A41" s="40" t="s">
        <v>95</v>
      </c>
      <c r="B41" s="40" t="s">
        <v>41</v>
      </c>
      <c r="C41" s="38" t="s">
        <v>42</v>
      </c>
      <c r="E41" s="45" t="s">
        <v>95</v>
      </c>
      <c r="F41" s="45" t="s">
        <v>41</v>
      </c>
      <c r="G41" s="46" t="s">
        <v>42</v>
      </c>
      <c r="I41" s="55" t="s">
        <v>96</v>
      </c>
      <c r="J41" s="55" t="s">
        <v>41</v>
      </c>
      <c r="K41" s="56" t="s">
        <v>97</v>
      </c>
    </row>
    <row r="42" spans="1:17" ht="24.75" customHeight="1" thickBot="1">
      <c r="A42" s="113">
        <f>SUM(exploit!O:O)+SUM('OPEX Non-fact'!Y:Y)</f>
        <v>2</v>
      </c>
      <c r="B42" s="114">
        <f>COUNTA(exploit!A2:A56)+COUNTA('OPEX Non-fact'!A2:A501)</f>
        <v>20</v>
      </c>
      <c r="C42" s="44">
        <f>IF(COUNTA(exploit!A2:A56)=0,0,A42/B42)</f>
        <v>0.1</v>
      </c>
      <c r="E42" s="115">
        <f>SUM(invest!O:O)+SUM('CAPEX Non-fact'!AA:AA)</f>
        <v>5</v>
      </c>
      <c r="F42" s="116">
        <f>COUNTA(invest!A2:A56)+COUNTA('CAPEX Non-fact'!A2:A501)</f>
        <v>27</v>
      </c>
      <c r="G42" s="49">
        <f>IF(COUNTA(invest!A2:A61)=0,0,E42/F42)</f>
        <v>0.18518518518518517</v>
      </c>
      <c r="I42" s="57">
        <f>A42+E42</f>
        <v>7</v>
      </c>
      <c r="J42" s="58">
        <f>B42+F42</f>
        <v>47</v>
      </c>
      <c r="K42" s="59">
        <f>IF(J42=0,0,I42/J42)</f>
        <v>0.14893617021276595</v>
      </c>
    </row>
    <row r="43" spans="1:17" s="86" customFormat="1" ht="15.75" thickBot="1">
      <c r="Q43" s="4"/>
    </row>
    <row r="44" spans="1:17" s="86" customFormat="1" ht="18" customHeight="1">
      <c r="A44" s="206" t="s">
        <v>159</v>
      </c>
      <c r="B44" s="207"/>
      <c r="C44" s="207"/>
      <c r="D44" s="207"/>
      <c r="E44" s="207"/>
      <c r="F44" s="207"/>
      <c r="G44" s="207"/>
      <c r="H44" s="207"/>
      <c r="I44" s="207"/>
      <c r="J44" s="207"/>
      <c r="K44" s="208"/>
      <c r="Q44" s="4"/>
    </row>
    <row r="45" spans="1:17" s="86" customFormat="1" ht="3.75" customHeight="1" thickBot="1">
      <c r="A45" s="209"/>
      <c r="B45" s="210"/>
      <c r="C45" s="210"/>
      <c r="D45" s="210"/>
      <c r="E45" s="210"/>
      <c r="F45" s="210"/>
      <c r="G45" s="210"/>
      <c r="H45" s="210"/>
      <c r="I45" s="210"/>
      <c r="J45" s="210"/>
      <c r="K45" s="211"/>
      <c r="Q45" s="4"/>
    </row>
    <row r="46" spans="1:17" s="86" customFormat="1" ht="5.25" customHeight="1" thickBo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Q46" s="4"/>
    </row>
    <row r="47" spans="1:17" s="86" customFormat="1" ht="60" customHeight="1" thickBot="1">
      <c r="A47" s="212" t="s">
        <v>134</v>
      </c>
      <c r="B47" s="213"/>
      <c r="C47" s="214"/>
      <c r="D47" s="83"/>
      <c r="E47" s="212" t="s">
        <v>135</v>
      </c>
      <c r="F47" s="213"/>
      <c r="G47" s="214"/>
      <c r="H47" s="83"/>
      <c r="I47" s="215" t="s">
        <v>203</v>
      </c>
      <c r="J47" s="213"/>
      <c r="K47" s="214"/>
      <c r="Q47" s="4"/>
    </row>
    <row r="48" spans="1:17" s="86" customFormat="1" ht="64.5" thickBot="1">
      <c r="A48" s="40" t="s">
        <v>60</v>
      </c>
      <c r="B48" s="40" t="s">
        <v>136</v>
      </c>
      <c r="C48" s="38" t="s">
        <v>137</v>
      </c>
      <c r="D48" s="83"/>
      <c r="E48" s="40" t="s">
        <v>60</v>
      </c>
      <c r="F48" s="40" t="s">
        <v>136</v>
      </c>
      <c r="G48" s="38" t="s">
        <v>137</v>
      </c>
      <c r="H48" s="83"/>
      <c r="I48" s="40" t="s">
        <v>60</v>
      </c>
      <c r="J48" s="40" t="s">
        <v>138</v>
      </c>
      <c r="K48" s="38" t="s">
        <v>137</v>
      </c>
      <c r="Q48" s="4"/>
    </row>
    <row r="49" spans="1:17" s="86" customFormat="1" ht="15.75" thickBot="1">
      <c r="A49" s="42">
        <f>SUM('OPEX Non-fact'!W:W)</f>
        <v>0</v>
      </c>
      <c r="B49" s="43">
        <f>SUM('OPEX Non-fact'!T:T)</f>
        <v>0</v>
      </c>
      <c r="C49" s="44">
        <f>IF(B49=0,0,A49/B49)</f>
        <v>0</v>
      </c>
      <c r="D49" s="83"/>
      <c r="E49" s="42">
        <f>SUM('OPEX Non-fact'!X:X)</f>
        <v>0</v>
      </c>
      <c r="F49" s="43">
        <f>B49</f>
        <v>0</v>
      </c>
      <c r="G49" s="44">
        <f>IF(F49=0,0,E49/F49)</f>
        <v>0</v>
      </c>
      <c r="H49" s="83"/>
      <c r="I49" s="42">
        <f>E49+A49</f>
        <v>0</v>
      </c>
      <c r="J49" s="43">
        <f>B49</f>
        <v>0</v>
      </c>
      <c r="K49" s="44">
        <f>IF(J49=0,0,I49/J49)</f>
        <v>0</v>
      </c>
      <c r="Q49" s="4"/>
    </row>
    <row r="50" spans="1:17" s="86" customFormat="1" ht="15.75" thickBot="1">
      <c r="C50" s="130"/>
      <c r="D50" s="130"/>
      <c r="Q50" s="4"/>
    </row>
    <row r="51" spans="1:17" s="86" customFormat="1" ht="16.5" customHeight="1">
      <c r="A51" s="219" t="s">
        <v>160</v>
      </c>
      <c r="B51" s="220"/>
      <c r="C51" s="220"/>
      <c r="D51" s="220"/>
      <c r="E51" s="220"/>
      <c r="F51" s="220"/>
      <c r="G51" s="220"/>
      <c r="H51" s="220"/>
      <c r="I51" s="220"/>
      <c r="J51" s="220"/>
      <c r="K51" s="221"/>
      <c r="Q51" s="4"/>
    </row>
    <row r="52" spans="1:17" s="86" customFormat="1" ht="3.75" customHeight="1" thickBot="1">
      <c r="A52" s="222"/>
      <c r="B52" s="223"/>
      <c r="C52" s="223"/>
      <c r="D52" s="223"/>
      <c r="E52" s="223"/>
      <c r="F52" s="223"/>
      <c r="G52" s="223"/>
      <c r="H52" s="223"/>
      <c r="I52" s="223"/>
      <c r="J52" s="223"/>
      <c r="K52" s="224"/>
      <c r="Q52" s="4"/>
    </row>
    <row r="53" spans="1:17" s="86" customFormat="1" ht="5.25" customHeight="1" thickBo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Q53" s="4"/>
    </row>
    <row r="54" spans="1:17" s="86" customFormat="1" ht="60" customHeight="1" thickBot="1">
      <c r="A54" s="216" t="s">
        <v>139</v>
      </c>
      <c r="B54" s="239"/>
      <c r="C54" s="240"/>
      <c r="D54" s="83"/>
      <c r="E54" s="216" t="s">
        <v>140</v>
      </c>
      <c r="F54" s="239"/>
      <c r="G54" s="240"/>
      <c r="H54" s="83"/>
      <c r="I54" s="228" t="s">
        <v>205</v>
      </c>
      <c r="J54" s="217"/>
      <c r="K54" s="218"/>
      <c r="Q54" s="4"/>
    </row>
    <row r="55" spans="1:17" s="86" customFormat="1" ht="64.5" thickBot="1">
      <c r="A55" s="45" t="s">
        <v>60</v>
      </c>
      <c r="B55" s="45" t="s">
        <v>136</v>
      </c>
      <c r="C55" s="46" t="s">
        <v>137</v>
      </c>
      <c r="D55" s="83"/>
      <c r="E55" s="45" t="s">
        <v>60</v>
      </c>
      <c r="F55" s="45" t="s">
        <v>136</v>
      </c>
      <c r="G55" s="46" t="s">
        <v>137</v>
      </c>
      <c r="H55" s="83"/>
      <c r="I55" s="45" t="s">
        <v>60</v>
      </c>
      <c r="J55" s="45" t="s">
        <v>138</v>
      </c>
      <c r="K55" s="46" t="s">
        <v>137</v>
      </c>
      <c r="Q55" s="4"/>
    </row>
    <row r="56" spans="1:17" s="86" customFormat="1" ht="15.75" thickBot="1">
      <c r="A56" s="47">
        <f>SUM('CAPEX Non-fact'!Y:Y)</f>
        <v>0</v>
      </c>
      <c r="B56" s="48">
        <f>SUM('CAPEX Non-fact'!U:U)</f>
        <v>431382.06</v>
      </c>
      <c r="C56" s="49">
        <f>IF(B56=0,0,A56/B56)</f>
        <v>0</v>
      </c>
      <c r="D56" s="83"/>
      <c r="E56" s="47">
        <f>SUM('CAPEX Non-fact'!Z:Z)</f>
        <v>50405.53</v>
      </c>
      <c r="F56" s="48">
        <f>B56</f>
        <v>431382.06</v>
      </c>
      <c r="G56" s="49">
        <f>IF(F56=0,0,E56/F56)</f>
        <v>0.11684660692658383</v>
      </c>
      <c r="H56" s="83"/>
      <c r="I56" s="47">
        <f>E56+A56</f>
        <v>50405.53</v>
      </c>
      <c r="J56" s="48">
        <f>B56</f>
        <v>431382.06</v>
      </c>
      <c r="K56" s="49">
        <f>IF(J56=0,0,I56/J56)</f>
        <v>0.11684660692658383</v>
      </c>
      <c r="Q56" s="4"/>
    </row>
    <row r="57" spans="1:17">
      <c r="A57" s="77"/>
      <c r="B57" s="78"/>
      <c r="C57" s="71"/>
      <c r="D57" s="71"/>
    </row>
    <row r="58" spans="1:17">
      <c r="A58" s="77" t="s">
        <v>164</v>
      </c>
      <c r="B58" s="78" t="s">
        <v>165</v>
      </c>
      <c r="C58" s="71"/>
      <c r="D58" s="71"/>
    </row>
    <row r="59" spans="1:17">
      <c r="A59" s="77" t="s">
        <v>166</v>
      </c>
      <c r="B59" s="78">
        <v>1308</v>
      </c>
      <c r="C59" s="71"/>
      <c r="D59" s="71"/>
    </row>
    <row r="60" spans="1:17">
      <c r="A60" s="77" t="s">
        <v>167</v>
      </c>
      <c r="B60" s="78">
        <v>1306</v>
      </c>
      <c r="C60" s="71"/>
      <c r="D60" s="71"/>
    </row>
    <row r="61" spans="1:17">
      <c r="A61" s="77" t="s">
        <v>168</v>
      </c>
      <c r="B61" s="78" t="s">
        <v>169</v>
      </c>
      <c r="C61" s="71"/>
      <c r="D61" s="71"/>
    </row>
    <row r="62" spans="1:17">
      <c r="A62" s="77" t="s">
        <v>170</v>
      </c>
      <c r="B62" s="78" t="s">
        <v>171</v>
      </c>
      <c r="C62" s="71"/>
      <c r="D62" s="71"/>
    </row>
    <row r="63" spans="1:17">
      <c r="A63" s="77" t="s">
        <v>172</v>
      </c>
      <c r="B63" s="78" t="s">
        <v>173</v>
      </c>
      <c r="C63" s="71"/>
      <c r="D63" s="71"/>
    </row>
    <row r="64" spans="1:17">
      <c r="A64" s="77" t="s">
        <v>174</v>
      </c>
      <c r="B64" s="78" t="s">
        <v>175</v>
      </c>
      <c r="C64" s="71"/>
      <c r="D64" s="71"/>
    </row>
    <row r="65" spans="1:4">
      <c r="A65" s="77" t="s">
        <v>176</v>
      </c>
      <c r="B65" s="78" t="s">
        <v>177</v>
      </c>
      <c r="C65" s="71"/>
      <c r="D65" s="71"/>
    </row>
    <row r="66" spans="1:4">
      <c r="A66" s="77" t="s">
        <v>178</v>
      </c>
      <c r="B66" s="78">
        <v>1364</v>
      </c>
      <c r="C66" s="71"/>
      <c r="D66" s="71"/>
    </row>
    <row r="67" spans="1:4">
      <c r="A67" s="77" t="s">
        <v>179</v>
      </c>
      <c r="B67" s="78" t="s">
        <v>180</v>
      </c>
      <c r="C67" s="71"/>
      <c r="D67" s="71"/>
    </row>
    <row r="68" spans="1:4">
      <c r="A68" s="77" t="s">
        <v>181</v>
      </c>
      <c r="B68" s="78" t="s">
        <v>182</v>
      </c>
      <c r="C68" s="71"/>
      <c r="D68" s="71"/>
    </row>
    <row r="69" spans="1:4">
      <c r="A69" s="77" t="s">
        <v>183</v>
      </c>
      <c r="B69" s="78">
        <v>1396</v>
      </c>
      <c r="C69" s="70"/>
      <c r="D69" s="70"/>
    </row>
    <row r="70" spans="1:4">
      <c r="A70" s="77" t="s">
        <v>71</v>
      </c>
      <c r="B70" s="78" t="s">
        <v>53</v>
      </c>
      <c r="C70" s="70"/>
      <c r="D70" s="70"/>
    </row>
    <row r="71" spans="1:4">
      <c r="A71" s="77" t="s">
        <v>72</v>
      </c>
      <c r="B71" s="78">
        <v>1429</v>
      </c>
    </row>
    <row r="72" spans="1:4">
      <c r="A72" s="77" t="s">
        <v>73</v>
      </c>
      <c r="B72" s="78">
        <v>1425</v>
      </c>
    </row>
    <row r="73" spans="1:4">
      <c r="A73" s="77" t="s">
        <v>74</v>
      </c>
      <c r="B73" s="78" t="s">
        <v>54</v>
      </c>
    </row>
    <row r="74" spans="1:4">
      <c r="A74" s="77" t="s">
        <v>77</v>
      </c>
      <c r="B74" s="78">
        <v>1445</v>
      </c>
    </row>
    <row r="75" spans="1:4">
      <c r="A75" s="77" t="s">
        <v>75</v>
      </c>
      <c r="B75" s="78">
        <v>1449</v>
      </c>
    </row>
    <row r="76" spans="1:4">
      <c r="A76" s="77" t="s">
        <v>76</v>
      </c>
      <c r="B76" s="78">
        <v>1450</v>
      </c>
    </row>
    <row r="77" spans="1:4">
      <c r="A77" s="77" t="s">
        <v>78</v>
      </c>
      <c r="B77" s="78" t="s">
        <v>55</v>
      </c>
    </row>
    <row r="78" spans="1:4">
      <c r="A78" s="77" t="s">
        <v>79</v>
      </c>
      <c r="B78" s="78" t="s">
        <v>56</v>
      </c>
    </row>
    <row r="79" spans="1:4">
      <c r="A79" s="77" t="s">
        <v>80</v>
      </c>
      <c r="B79" s="78">
        <v>1466</v>
      </c>
    </row>
    <row r="80" spans="1:4">
      <c r="A80" s="77" t="s">
        <v>84</v>
      </c>
      <c r="B80" s="78">
        <v>1448</v>
      </c>
    </row>
    <row r="81" spans="1:2">
      <c r="A81" s="77" t="s">
        <v>85</v>
      </c>
      <c r="B81" s="78">
        <v>1470</v>
      </c>
    </row>
    <row r="82" spans="1:2">
      <c r="A82" s="77" t="s">
        <v>81</v>
      </c>
      <c r="B82" s="78" t="s">
        <v>57</v>
      </c>
    </row>
    <row r="83" spans="1:2">
      <c r="A83" s="77" t="s">
        <v>82</v>
      </c>
      <c r="B83" s="78" t="s">
        <v>58</v>
      </c>
    </row>
    <row r="84" spans="1:2">
      <c r="A84" s="77" t="s">
        <v>83</v>
      </c>
      <c r="B84" s="78" t="s">
        <v>59</v>
      </c>
    </row>
    <row r="85" spans="1:2">
      <c r="A85" s="77" t="s">
        <v>192</v>
      </c>
      <c r="B85" s="79" t="s">
        <v>188</v>
      </c>
    </row>
    <row r="86" spans="1:2" s="6" customFormat="1">
      <c r="A86" s="77" t="s">
        <v>193</v>
      </c>
      <c r="B86" s="79" t="s">
        <v>189</v>
      </c>
    </row>
    <row r="87" spans="1:2" s="6" customFormat="1">
      <c r="A87" s="77" t="s">
        <v>194</v>
      </c>
      <c r="B87" s="79" t="s">
        <v>190</v>
      </c>
    </row>
    <row r="88" spans="1:2" s="6" customFormat="1">
      <c r="A88" s="77" t="s">
        <v>195</v>
      </c>
      <c r="B88" s="79" t="s">
        <v>191</v>
      </c>
    </row>
    <row r="89" spans="1:2" s="6" customFormat="1">
      <c r="A89" s="77" t="s">
        <v>196</v>
      </c>
      <c r="B89" s="79" t="s">
        <v>197</v>
      </c>
    </row>
    <row r="100" spans="1:1">
      <c r="A100" s="81" t="s">
        <v>198</v>
      </c>
    </row>
    <row r="101" spans="1:1">
      <c r="A101" s="81" t="s">
        <v>199</v>
      </c>
    </row>
    <row r="102" spans="1:1">
      <c r="A102" s="81" t="s">
        <v>86</v>
      </c>
    </row>
    <row r="103" spans="1:1">
      <c r="A103" s="81" t="s">
        <v>89</v>
      </c>
    </row>
    <row r="104" spans="1:1">
      <c r="A104" s="81" t="s">
        <v>200</v>
      </c>
    </row>
    <row r="105" spans="1:1">
      <c r="A105" s="81" t="s">
        <v>91</v>
      </c>
    </row>
    <row r="106" spans="1:1">
      <c r="A106" s="81" t="s">
        <v>107</v>
      </c>
    </row>
    <row r="107" spans="1:1">
      <c r="A107" s="81" t="s">
        <v>201</v>
      </c>
    </row>
    <row r="108" spans="1:1">
      <c r="A108" s="81" t="s">
        <v>87</v>
      </c>
    </row>
    <row r="109" spans="1:1">
      <c r="A109" s="81" t="s">
        <v>88</v>
      </c>
    </row>
    <row r="110" spans="1:1">
      <c r="A110" s="81" t="s">
        <v>90</v>
      </c>
    </row>
    <row r="111" spans="1:1">
      <c r="A111" s="81" t="s">
        <v>106</v>
      </c>
    </row>
    <row r="112" spans="1:1">
      <c r="A112" s="81" t="s">
        <v>92</v>
      </c>
    </row>
    <row r="113" spans="1:1">
      <c r="A113" s="81" t="s">
        <v>94</v>
      </c>
    </row>
    <row r="114" spans="1:1">
      <c r="A114" s="81" t="s">
        <v>93</v>
      </c>
    </row>
  </sheetData>
  <mergeCells count="29">
    <mergeCell ref="A54:C54"/>
    <mergeCell ref="E54:G54"/>
    <mergeCell ref="I54:K54"/>
    <mergeCell ref="A44:K45"/>
    <mergeCell ref="A47:C47"/>
    <mergeCell ref="E47:G47"/>
    <mergeCell ref="I47:K47"/>
    <mergeCell ref="A51:K52"/>
    <mergeCell ref="B1:G1"/>
    <mergeCell ref="I1:J1"/>
    <mergeCell ref="A22:C22"/>
    <mergeCell ref="B3:I4"/>
    <mergeCell ref="C20:H20"/>
    <mergeCell ref="A21:C21"/>
    <mergeCell ref="A3:A4"/>
    <mergeCell ref="F21:H21"/>
    <mergeCell ref="F22:H22"/>
    <mergeCell ref="A40:C40"/>
    <mergeCell ref="I40:K40"/>
    <mergeCell ref="E34:G34"/>
    <mergeCell ref="I34:K34"/>
    <mergeCell ref="A38:K38"/>
    <mergeCell ref="E40:G40"/>
    <mergeCell ref="A24:K25"/>
    <mergeCell ref="A27:C27"/>
    <mergeCell ref="E27:G27"/>
    <mergeCell ref="I27:K27"/>
    <mergeCell ref="A34:C34"/>
    <mergeCell ref="A31:K32"/>
  </mergeCells>
  <phoneticPr fontId="0" type="noConversion"/>
  <dataValidations count="2">
    <dataValidation allowBlank="1" showDropDown="1" showInputMessage="1" showErrorMessage="1" sqref="H17"/>
    <dataValidation type="list" allowBlank="1" showInputMessage="1" showErrorMessage="1" sqref="I1:J1">
      <formula1>$A$58:$A$90</formula1>
    </dataValidation>
  </dataValidations>
  <printOptions horizontalCentered="1" verticalCentered="1"/>
  <pageMargins left="0.39370078740157483" right="0.39370078740157483" top="0.39370078740157483" bottom="0.39370078740157483" header="0.51181102362204722" footer="0.19685039370078741"/>
  <pageSetup paperSize="9" scale="26" orientation="landscape" r:id="rId1"/>
  <headerFooter alignWithMargins="0">
    <oddFooter>&amp;L&amp;"Arial,Italique"&amp;8ERDF - UCN/QCSI&amp;C&amp;"Arial,Italique"&amp;8PCIMP 2009&amp;R&amp;"Arial,Italique"&amp;8&amp;F - &amp;A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501"/>
  <sheetViews>
    <sheetView topLeftCell="C1" zoomScale="90" zoomScaleNormal="90" workbookViewId="0">
      <selection activeCell="A2" sqref="A2"/>
    </sheetView>
  </sheetViews>
  <sheetFormatPr baseColWidth="10" defaultRowHeight="12.75"/>
  <cols>
    <col min="1" max="1" width="8.5703125" hidden="1" customWidth="1"/>
    <col min="2" max="2" width="24.5703125" hidden="1" customWidth="1"/>
    <col min="3" max="4" width="6.85546875" style="152" customWidth="1"/>
    <col min="5" max="5" width="11" style="152" customWidth="1"/>
    <col min="6" max="6" width="12" style="152" customWidth="1"/>
    <col min="7" max="7" width="9.85546875" style="152" hidden="1" customWidth="1"/>
    <col min="8" max="8" width="8.28515625" style="152" hidden="1" customWidth="1"/>
    <col min="9" max="9" width="29.42578125" customWidth="1"/>
    <col min="10" max="10" width="13.140625" style="152" customWidth="1"/>
    <col min="11" max="11" width="12" style="168" customWidth="1"/>
    <col min="12" max="12" width="8.140625" style="152" customWidth="1"/>
    <col min="13" max="13" width="20.85546875" customWidth="1"/>
    <col min="14" max="14" width="9.5703125" style="152" customWidth="1"/>
    <col min="15" max="15" width="27.140625" customWidth="1"/>
    <col min="16" max="16" width="9.5703125" style="152" customWidth="1"/>
    <col min="17" max="17" width="26.85546875" customWidth="1"/>
    <col min="18" max="20" width="13.85546875" customWidth="1"/>
    <col min="21" max="21" width="11.42578125" style="169"/>
    <col min="22" max="22" width="12.42578125" style="168" customWidth="1"/>
    <col min="23" max="23" width="13.140625" style="145" customWidth="1"/>
    <col min="24" max="24" width="13.7109375" style="145" customWidth="1"/>
    <col min="26" max="26" width="24.140625" customWidth="1"/>
    <col min="27" max="27" width="23.28515625" customWidth="1"/>
    <col min="28" max="16384" width="11.42578125" style="10"/>
  </cols>
  <sheetData>
    <row r="1" spans="1:27" ht="84">
      <c r="A1" s="146" t="s">
        <v>115</v>
      </c>
      <c r="B1" s="146" t="s">
        <v>116</v>
      </c>
      <c r="C1" s="146" t="s">
        <v>117</v>
      </c>
      <c r="D1" s="146" t="s">
        <v>141</v>
      </c>
      <c r="E1" s="146" t="s">
        <v>70</v>
      </c>
      <c r="F1" s="146" t="s">
        <v>124</v>
      </c>
      <c r="G1" s="146" t="s">
        <v>142</v>
      </c>
      <c r="H1" s="146" t="s">
        <v>128</v>
      </c>
      <c r="I1" s="146" t="s">
        <v>143</v>
      </c>
      <c r="J1" s="146" t="s">
        <v>144</v>
      </c>
      <c r="K1" s="166" t="s">
        <v>69</v>
      </c>
      <c r="L1" s="146" t="s">
        <v>156</v>
      </c>
      <c r="M1" s="146" t="s">
        <v>119</v>
      </c>
      <c r="N1" s="131" t="s">
        <v>184</v>
      </c>
      <c r="O1" s="131" t="s">
        <v>185</v>
      </c>
      <c r="P1" s="131" t="s">
        <v>186</v>
      </c>
      <c r="Q1" s="131" t="s">
        <v>187</v>
      </c>
      <c r="R1" s="146" t="s">
        <v>145</v>
      </c>
      <c r="S1" s="146" t="s">
        <v>146</v>
      </c>
      <c r="T1" s="146" t="s">
        <v>147</v>
      </c>
      <c r="U1" s="72" t="s">
        <v>51</v>
      </c>
      <c r="V1" s="72" t="s">
        <v>148</v>
      </c>
      <c r="W1" s="73" t="s">
        <v>104</v>
      </c>
      <c r="X1" s="73" t="s">
        <v>105</v>
      </c>
      <c r="Y1" s="39" t="s">
        <v>43</v>
      </c>
      <c r="Z1" s="39" t="s">
        <v>46</v>
      </c>
      <c r="AA1" s="39" t="s">
        <v>37</v>
      </c>
    </row>
    <row r="2" spans="1:27" s="89" customFormat="1" ht="15">
      <c r="A2" s="147"/>
      <c r="B2" s="147"/>
      <c r="C2" s="148"/>
      <c r="D2" s="148"/>
      <c r="E2" s="148"/>
      <c r="F2" s="148"/>
      <c r="G2" s="148"/>
      <c r="H2" s="148"/>
      <c r="I2" s="147"/>
      <c r="J2" s="148"/>
      <c r="K2" s="167"/>
      <c r="L2" s="148"/>
      <c r="M2" s="147"/>
      <c r="N2" s="148"/>
      <c r="O2" s="147"/>
      <c r="P2" s="148"/>
      <c r="Q2" s="147"/>
      <c r="R2" s="149"/>
      <c r="S2" s="149"/>
      <c r="T2" s="149"/>
      <c r="U2" s="150"/>
      <c r="V2" s="151" t="str">
        <f>IF(K2&lt;&gt;"",K2,"")</f>
        <v/>
      </c>
      <c r="W2" s="139">
        <f>IF(U2="",T2,IF(AND(U2&lt;=41820,V2&lt;=41820),"",IF(AND(U2&lt;=41820,V2&gt;41820),T2,"")))</f>
        <v>0</v>
      </c>
      <c r="X2" s="139" t="str">
        <f>IF(AND(U2&gt;41820,V2&gt;41820),"",IF(AND(U2&gt;41820,V2&lt;=41820),T2,""))</f>
        <v/>
      </c>
      <c r="Y2" s="94"/>
      <c r="Z2" s="95"/>
      <c r="AA2" s="95"/>
    </row>
    <row r="3" spans="1:27" s="89" customFormat="1" ht="15">
      <c r="A3" s="147"/>
      <c r="B3" s="147"/>
      <c r="C3" s="148"/>
      <c r="D3" s="148"/>
      <c r="E3" s="148"/>
      <c r="F3" s="148"/>
      <c r="G3" s="148"/>
      <c r="H3" s="148"/>
      <c r="I3" s="147"/>
      <c r="J3" s="148"/>
      <c r="K3" s="167"/>
      <c r="L3" s="148"/>
      <c r="M3" s="147"/>
      <c r="N3" s="148"/>
      <c r="O3" s="147"/>
      <c r="P3" s="148"/>
      <c r="Q3" s="147"/>
      <c r="R3" s="149"/>
      <c r="S3" s="149"/>
      <c r="T3" s="149"/>
      <c r="U3" s="150"/>
      <c r="V3" s="151" t="str">
        <f t="shared" ref="V3:V66" si="0">IF(K3&lt;&gt;"",K3,"")</f>
        <v/>
      </c>
      <c r="W3" s="139">
        <f t="shared" ref="W3:W66" si="1">IF(U3="",T3,IF(AND(U3&lt;=41820,V3&lt;=41820),"",IF(AND(U3&lt;=41820,V3&gt;41820),T3,"")))</f>
        <v>0</v>
      </c>
      <c r="X3" s="139" t="str">
        <f t="shared" ref="X3:X66" si="2">IF(AND(U3&gt;41820,V3&gt;41820),"",IF(AND(U3&gt;41820,V3&lt;=41820),T3,""))</f>
        <v/>
      </c>
      <c r="Y3" s="94"/>
      <c r="Z3" s="95"/>
      <c r="AA3" s="95"/>
    </row>
    <row r="4" spans="1:27" s="89" customFormat="1" ht="15">
      <c r="A4" s="147"/>
      <c r="B4" s="147"/>
      <c r="C4" s="148"/>
      <c r="D4" s="148"/>
      <c r="E4" s="148"/>
      <c r="F4" s="148"/>
      <c r="G4" s="148"/>
      <c r="H4" s="148"/>
      <c r="I4" s="147"/>
      <c r="J4" s="148"/>
      <c r="K4" s="167"/>
      <c r="L4" s="148"/>
      <c r="M4" s="147"/>
      <c r="N4" s="148"/>
      <c r="O4" s="147"/>
      <c r="P4" s="148"/>
      <c r="Q4" s="147"/>
      <c r="R4" s="149"/>
      <c r="S4" s="149"/>
      <c r="T4" s="149"/>
      <c r="U4" s="150"/>
      <c r="V4" s="151" t="str">
        <f t="shared" si="0"/>
        <v/>
      </c>
      <c r="W4" s="139">
        <f t="shared" si="1"/>
        <v>0</v>
      </c>
      <c r="X4" s="139" t="str">
        <f t="shared" si="2"/>
        <v/>
      </c>
      <c r="Y4" s="94"/>
      <c r="Z4" s="95"/>
      <c r="AA4" s="95"/>
    </row>
    <row r="5" spans="1:27" s="89" customFormat="1" ht="15">
      <c r="A5" s="147"/>
      <c r="B5" s="147"/>
      <c r="C5" s="148"/>
      <c r="D5" s="148"/>
      <c r="E5" s="148"/>
      <c r="F5" s="148"/>
      <c r="G5" s="148"/>
      <c r="H5" s="148"/>
      <c r="I5" s="147"/>
      <c r="J5" s="148"/>
      <c r="K5" s="167"/>
      <c r="L5" s="148"/>
      <c r="M5" s="147"/>
      <c r="N5" s="148"/>
      <c r="O5" s="147"/>
      <c r="P5" s="148"/>
      <c r="Q5" s="147"/>
      <c r="R5" s="149"/>
      <c r="S5" s="149"/>
      <c r="T5" s="149"/>
      <c r="U5" s="150"/>
      <c r="V5" s="151" t="str">
        <f t="shared" si="0"/>
        <v/>
      </c>
      <c r="W5" s="139">
        <f t="shared" si="1"/>
        <v>0</v>
      </c>
      <c r="X5" s="139" t="str">
        <f t="shared" si="2"/>
        <v/>
      </c>
      <c r="Y5" s="94"/>
      <c r="Z5" s="95"/>
      <c r="AA5" s="95"/>
    </row>
    <row r="6" spans="1:27" s="89" customFormat="1" ht="15">
      <c r="A6" s="147"/>
      <c r="B6" s="147"/>
      <c r="C6" s="148"/>
      <c r="D6" s="148"/>
      <c r="E6" s="148"/>
      <c r="F6" s="148"/>
      <c r="G6" s="148"/>
      <c r="H6" s="148"/>
      <c r="I6" s="147"/>
      <c r="J6" s="148"/>
      <c r="K6" s="167"/>
      <c r="L6" s="148"/>
      <c r="M6" s="147"/>
      <c r="N6" s="148"/>
      <c r="O6" s="147"/>
      <c r="P6" s="148"/>
      <c r="Q6" s="147"/>
      <c r="R6" s="149"/>
      <c r="S6" s="149"/>
      <c r="T6" s="149"/>
      <c r="U6" s="150"/>
      <c r="V6" s="151" t="str">
        <f t="shared" si="0"/>
        <v/>
      </c>
      <c r="W6" s="139">
        <f t="shared" si="1"/>
        <v>0</v>
      </c>
      <c r="X6" s="139" t="str">
        <f t="shared" si="2"/>
        <v/>
      </c>
      <c r="Y6" s="94"/>
      <c r="Z6" s="95"/>
      <c r="AA6" s="95"/>
    </row>
    <row r="7" spans="1:27" s="89" customFormat="1" ht="15">
      <c r="A7" s="147"/>
      <c r="B7" s="147"/>
      <c r="C7" s="148"/>
      <c r="D7" s="148"/>
      <c r="E7" s="148"/>
      <c r="F7" s="148"/>
      <c r="G7" s="148"/>
      <c r="H7" s="148"/>
      <c r="I7" s="147"/>
      <c r="J7" s="148"/>
      <c r="K7" s="167"/>
      <c r="L7" s="148"/>
      <c r="M7" s="147"/>
      <c r="N7" s="148"/>
      <c r="O7" s="147"/>
      <c r="P7" s="148"/>
      <c r="Q7" s="147"/>
      <c r="R7" s="149"/>
      <c r="S7" s="149"/>
      <c r="T7" s="149"/>
      <c r="U7" s="150"/>
      <c r="V7" s="151" t="str">
        <f t="shared" si="0"/>
        <v/>
      </c>
      <c r="W7" s="139">
        <f t="shared" si="1"/>
        <v>0</v>
      </c>
      <c r="X7" s="139" t="str">
        <f t="shared" si="2"/>
        <v/>
      </c>
      <c r="Y7" s="94"/>
      <c r="Z7" s="95"/>
      <c r="AA7" s="95"/>
    </row>
    <row r="8" spans="1:27" s="89" customFormat="1" ht="15">
      <c r="A8" s="147"/>
      <c r="B8" s="147"/>
      <c r="C8" s="148"/>
      <c r="D8" s="148"/>
      <c r="E8" s="148"/>
      <c r="F8" s="148"/>
      <c r="G8" s="148"/>
      <c r="H8" s="148"/>
      <c r="I8" s="147"/>
      <c r="J8" s="148"/>
      <c r="K8" s="167"/>
      <c r="L8" s="148"/>
      <c r="M8" s="147"/>
      <c r="N8" s="148"/>
      <c r="O8" s="147"/>
      <c r="P8" s="148"/>
      <c r="Q8" s="147"/>
      <c r="R8" s="149"/>
      <c r="S8" s="149"/>
      <c r="T8" s="149"/>
      <c r="U8" s="150"/>
      <c r="V8" s="151" t="str">
        <f t="shared" si="0"/>
        <v/>
      </c>
      <c r="W8" s="139">
        <f t="shared" si="1"/>
        <v>0</v>
      </c>
      <c r="X8" s="139" t="str">
        <f t="shared" si="2"/>
        <v/>
      </c>
      <c r="Y8" s="94"/>
      <c r="Z8" s="95"/>
      <c r="AA8" s="95"/>
    </row>
    <row r="9" spans="1:27" s="89" customFormat="1" ht="15">
      <c r="A9" s="147"/>
      <c r="B9" s="147"/>
      <c r="C9" s="148"/>
      <c r="D9" s="148"/>
      <c r="E9" s="148"/>
      <c r="F9" s="148"/>
      <c r="G9" s="148"/>
      <c r="H9" s="148"/>
      <c r="I9" s="147"/>
      <c r="J9" s="148"/>
      <c r="K9" s="167"/>
      <c r="L9" s="148"/>
      <c r="M9" s="147"/>
      <c r="N9" s="148"/>
      <c r="O9" s="147"/>
      <c r="P9" s="148"/>
      <c r="Q9" s="147"/>
      <c r="R9" s="149"/>
      <c r="S9" s="149"/>
      <c r="T9" s="149"/>
      <c r="U9" s="150"/>
      <c r="V9" s="151" t="str">
        <f t="shared" si="0"/>
        <v/>
      </c>
      <c r="W9" s="139">
        <f t="shared" si="1"/>
        <v>0</v>
      </c>
      <c r="X9" s="139" t="str">
        <f t="shared" si="2"/>
        <v/>
      </c>
      <c r="Y9" s="94"/>
      <c r="Z9" s="95"/>
      <c r="AA9" s="95"/>
    </row>
    <row r="10" spans="1:27" s="89" customFormat="1" ht="15">
      <c r="A10" s="147"/>
      <c r="B10" s="147"/>
      <c r="C10" s="148"/>
      <c r="D10" s="148"/>
      <c r="E10" s="148"/>
      <c r="F10" s="148"/>
      <c r="G10" s="148"/>
      <c r="H10" s="148"/>
      <c r="I10" s="147"/>
      <c r="J10" s="148"/>
      <c r="K10" s="167"/>
      <c r="L10" s="148"/>
      <c r="M10" s="147"/>
      <c r="N10" s="148"/>
      <c r="O10" s="147"/>
      <c r="P10" s="148"/>
      <c r="Q10" s="147"/>
      <c r="R10" s="149"/>
      <c r="S10" s="149"/>
      <c r="T10" s="149"/>
      <c r="U10" s="150"/>
      <c r="V10" s="151" t="str">
        <f t="shared" si="0"/>
        <v/>
      </c>
      <c r="W10" s="139">
        <f t="shared" si="1"/>
        <v>0</v>
      </c>
      <c r="X10" s="139" t="str">
        <f t="shared" si="2"/>
        <v/>
      </c>
      <c r="Y10" s="94"/>
      <c r="Z10" s="95"/>
      <c r="AA10" s="95"/>
    </row>
    <row r="11" spans="1:27" s="89" customFormat="1" ht="15">
      <c r="A11" s="147"/>
      <c r="B11" s="147"/>
      <c r="C11" s="148"/>
      <c r="D11" s="148"/>
      <c r="E11" s="148"/>
      <c r="F11" s="148"/>
      <c r="G11" s="148"/>
      <c r="H11" s="148"/>
      <c r="I11" s="147"/>
      <c r="J11" s="148"/>
      <c r="K11" s="167"/>
      <c r="L11" s="148"/>
      <c r="M11" s="147"/>
      <c r="N11" s="148"/>
      <c r="O11" s="147"/>
      <c r="P11" s="148"/>
      <c r="Q11" s="147"/>
      <c r="R11" s="149"/>
      <c r="S11" s="149"/>
      <c r="T11" s="149"/>
      <c r="U11" s="150"/>
      <c r="V11" s="151" t="str">
        <f t="shared" si="0"/>
        <v/>
      </c>
      <c r="W11" s="139">
        <f t="shared" si="1"/>
        <v>0</v>
      </c>
      <c r="X11" s="139" t="str">
        <f t="shared" si="2"/>
        <v/>
      </c>
      <c r="Y11" s="94"/>
      <c r="Z11" s="95"/>
      <c r="AA11" s="95"/>
    </row>
    <row r="12" spans="1:27" s="89" customFormat="1" ht="15">
      <c r="A12" s="147"/>
      <c r="B12" s="147"/>
      <c r="C12" s="148"/>
      <c r="D12" s="148"/>
      <c r="E12" s="148"/>
      <c r="F12" s="148"/>
      <c r="G12" s="148"/>
      <c r="H12" s="148"/>
      <c r="I12" s="147"/>
      <c r="J12" s="148"/>
      <c r="K12" s="167"/>
      <c r="L12" s="148"/>
      <c r="M12" s="147"/>
      <c r="N12" s="148"/>
      <c r="O12" s="147"/>
      <c r="P12" s="148"/>
      <c r="Q12" s="147"/>
      <c r="R12" s="149"/>
      <c r="S12" s="149"/>
      <c r="T12" s="149"/>
      <c r="U12" s="150"/>
      <c r="V12" s="151" t="str">
        <f t="shared" si="0"/>
        <v/>
      </c>
      <c r="W12" s="139">
        <f t="shared" si="1"/>
        <v>0</v>
      </c>
      <c r="X12" s="139" t="str">
        <f t="shared" si="2"/>
        <v/>
      </c>
      <c r="Y12" s="94"/>
      <c r="Z12" s="95"/>
      <c r="AA12" s="95"/>
    </row>
    <row r="13" spans="1:27" s="89" customFormat="1" ht="15">
      <c r="A13" s="147"/>
      <c r="B13" s="147"/>
      <c r="C13" s="148"/>
      <c r="D13" s="148"/>
      <c r="E13" s="148"/>
      <c r="F13" s="148"/>
      <c r="G13" s="148"/>
      <c r="H13" s="148"/>
      <c r="I13" s="147"/>
      <c r="J13" s="148"/>
      <c r="K13" s="167"/>
      <c r="L13" s="148"/>
      <c r="M13" s="147"/>
      <c r="N13" s="148"/>
      <c r="O13" s="147"/>
      <c r="P13" s="148"/>
      <c r="Q13" s="147"/>
      <c r="R13" s="149"/>
      <c r="S13" s="149"/>
      <c r="T13" s="149"/>
      <c r="U13" s="150"/>
      <c r="V13" s="151" t="str">
        <f t="shared" si="0"/>
        <v/>
      </c>
      <c r="W13" s="139">
        <f t="shared" si="1"/>
        <v>0</v>
      </c>
      <c r="X13" s="139" t="str">
        <f t="shared" si="2"/>
        <v/>
      </c>
      <c r="Y13" s="94"/>
      <c r="Z13" s="95"/>
      <c r="AA13" s="95"/>
    </row>
    <row r="14" spans="1:27" s="89" customFormat="1" ht="15">
      <c r="A14" s="147"/>
      <c r="B14" s="147"/>
      <c r="C14" s="148"/>
      <c r="D14" s="148"/>
      <c r="E14" s="148"/>
      <c r="F14" s="148"/>
      <c r="G14" s="148"/>
      <c r="H14" s="148"/>
      <c r="I14" s="147"/>
      <c r="J14" s="148"/>
      <c r="K14" s="167"/>
      <c r="L14" s="148"/>
      <c r="M14" s="147"/>
      <c r="N14" s="148"/>
      <c r="O14" s="147"/>
      <c r="P14" s="148"/>
      <c r="Q14" s="147"/>
      <c r="R14" s="149"/>
      <c r="S14" s="149"/>
      <c r="T14" s="149"/>
      <c r="U14" s="150"/>
      <c r="V14" s="151" t="str">
        <f t="shared" si="0"/>
        <v/>
      </c>
      <c r="W14" s="139">
        <f t="shared" si="1"/>
        <v>0</v>
      </c>
      <c r="X14" s="139" t="str">
        <f t="shared" si="2"/>
        <v/>
      </c>
      <c r="Y14" s="94"/>
      <c r="Z14" s="95"/>
      <c r="AA14" s="95"/>
    </row>
    <row r="15" spans="1:27" s="89" customFormat="1" ht="15">
      <c r="A15" s="147"/>
      <c r="B15" s="147"/>
      <c r="C15" s="148"/>
      <c r="D15" s="148"/>
      <c r="E15" s="148"/>
      <c r="F15" s="148"/>
      <c r="G15" s="148"/>
      <c r="H15" s="148"/>
      <c r="I15" s="147"/>
      <c r="J15" s="148"/>
      <c r="K15" s="167"/>
      <c r="L15" s="148"/>
      <c r="M15" s="147"/>
      <c r="N15" s="148"/>
      <c r="O15" s="147"/>
      <c r="P15" s="148"/>
      <c r="Q15" s="147"/>
      <c r="R15" s="149"/>
      <c r="S15" s="149"/>
      <c r="T15" s="149"/>
      <c r="U15" s="150"/>
      <c r="V15" s="151" t="str">
        <f t="shared" si="0"/>
        <v/>
      </c>
      <c r="W15" s="139">
        <f t="shared" si="1"/>
        <v>0</v>
      </c>
      <c r="X15" s="139" t="str">
        <f t="shared" si="2"/>
        <v/>
      </c>
      <c r="Y15" s="94"/>
      <c r="Z15" s="95"/>
      <c r="AA15" s="95"/>
    </row>
    <row r="16" spans="1:27" s="89" customFormat="1" ht="15">
      <c r="A16" s="147"/>
      <c r="B16" s="147"/>
      <c r="C16" s="148"/>
      <c r="D16" s="148"/>
      <c r="E16" s="148"/>
      <c r="F16" s="148"/>
      <c r="G16" s="148"/>
      <c r="H16" s="148"/>
      <c r="I16" s="147"/>
      <c r="J16" s="148"/>
      <c r="K16" s="167"/>
      <c r="L16" s="148"/>
      <c r="M16" s="147"/>
      <c r="N16" s="148"/>
      <c r="O16" s="147"/>
      <c r="P16" s="148"/>
      <c r="Q16" s="147"/>
      <c r="R16" s="149"/>
      <c r="S16" s="149"/>
      <c r="T16" s="149"/>
      <c r="U16" s="150"/>
      <c r="V16" s="151" t="str">
        <f t="shared" si="0"/>
        <v/>
      </c>
      <c r="W16" s="139">
        <f t="shared" si="1"/>
        <v>0</v>
      </c>
      <c r="X16" s="139" t="str">
        <f t="shared" si="2"/>
        <v/>
      </c>
      <c r="Y16" s="94"/>
      <c r="Z16" s="95"/>
      <c r="AA16" s="95"/>
    </row>
    <row r="17" spans="1:27" s="89" customFormat="1" ht="15">
      <c r="A17" s="147"/>
      <c r="B17" s="147"/>
      <c r="C17" s="148"/>
      <c r="D17" s="148"/>
      <c r="E17" s="148"/>
      <c r="F17" s="148"/>
      <c r="G17" s="148"/>
      <c r="H17" s="148"/>
      <c r="I17" s="147"/>
      <c r="J17" s="148"/>
      <c r="K17" s="167"/>
      <c r="L17" s="148"/>
      <c r="M17" s="147"/>
      <c r="N17" s="148"/>
      <c r="O17" s="147"/>
      <c r="P17" s="148"/>
      <c r="Q17" s="147"/>
      <c r="R17" s="149"/>
      <c r="S17" s="149"/>
      <c r="T17" s="149"/>
      <c r="U17" s="150"/>
      <c r="V17" s="151" t="str">
        <f t="shared" si="0"/>
        <v/>
      </c>
      <c r="W17" s="139">
        <f t="shared" si="1"/>
        <v>0</v>
      </c>
      <c r="X17" s="139" t="str">
        <f t="shared" si="2"/>
        <v/>
      </c>
      <c r="Y17" s="94"/>
      <c r="Z17" s="95"/>
      <c r="AA17" s="95"/>
    </row>
    <row r="18" spans="1:27" s="89" customFormat="1" ht="15">
      <c r="A18" s="147"/>
      <c r="B18" s="147"/>
      <c r="C18" s="148"/>
      <c r="D18" s="148"/>
      <c r="E18" s="148"/>
      <c r="F18" s="148"/>
      <c r="G18" s="148"/>
      <c r="H18" s="148"/>
      <c r="I18" s="147"/>
      <c r="J18" s="148"/>
      <c r="K18" s="167"/>
      <c r="L18" s="148"/>
      <c r="M18" s="147"/>
      <c r="N18" s="148"/>
      <c r="O18" s="147"/>
      <c r="P18" s="148"/>
      <c r="Q18" s="147"/>
      <c r="R18" s="149"/>
      <c r="S18" s="149"/>
      <c r="T18" s="149"/>
      <c r="U18" s="150"/>
      <c r="V18" s="151" t="str">
        <f t="shared" si="0"/>
        <v/>
      </c>
      <c r="W18" s="139">
        <f t="shared" si="1"/>
        <v>0</v>
      </c>
      <c r="X18" s="139" t="str">
        <f t="shared" si="2"/>
        <v/>
      </c>
      <c r="Y18" s="94"/>
      <c r="Z18" s="95"/>
      <c r="AA18" s="95"/>
    </row>
    <row r="19" spans="1:27" s="89" customFormat="1" ht="15">
      <c r="A19" s="147"/>
      <c r="B19" s="147"/>
      <c r="C19" s="148"/>
      <c r="D19" s="148"/>
      <c r="E19" s="148"/>
      <c r="F19" s="148"/>
      <c r="G19" s="148"/>
      <c r="H19" s="148"/>
      <c r="I19" s="147"/>
      <c r="J19" s="148"/>
      <c r="K19" s="167"/>
      <c r="L19" s="148"/>
      <c r="M19" s="147"/>
      <c r="N19" s="148"/>
      <c r="O19" s="147"/>
      <c r="P19" s="148"/>
      <c r="Q19" s="147"/>
      <c r="R19" s="149"/>
      <c r="S19" s="149"/>
      <c r="T19" s="149"/>
      <c r="U19" s="150"/>
      <c r="V19" s="151" t="str">
        <f t="shared" si="0"/>
        <v/>
      </c>
      <c r="W19" s="139">
        <f t="shared" si="1"/>
        <v>0</v>
      </c>
      <c r="X19" s="139" t="str">
        <f t="shared" si="2"/>
        <v/>
      </c>
      <c r="Y19" s="94"/>
      <c r="Z19" s="95"/>
      <c r="AA19" s="95"/>
    </row>
    <row r="20" spans="1:27" s="89" customFormat="1" ht="15">
      <c r="A20" s="147"/>
      <c r="B20" s="147"/>
      <c r="C20" s="148"/>
      <c r="D20" s="148"/>
      <c r="E20" s="148"/>
      <c r="F20" s="148"/>
      <c r="G20" s="148"/>
      <c r="H20" s="148"/>
      <c r="I20" s="147"/>
      <c r="J20" s="148"/>
      <c r="K20" s="167"/>
      <c r="L20" s="148"/>
      <c r="M20" s="147"/>
      <c r="N20" s="148"/>
      <c r="O20" s="147"/>
      <c r="P20" s="148"/>
      <c r="Q20" s="147"/>
      <c r="R20" s="149"/>
      <c r="S20" s="149"/>
      <c r="T20" s="149"/>
      <c r="U20" s="150"/>
      <c r="V20" s="151" t="str">
        <f t="shared" si="0"/>
        <v/>
      </c>
      <c r="W20" s="139">
        <f t="shared" si="1"/>
        <v>0</v>
      </c>
      <c r="X20" s="139" t="str">
        <f t="shared" si="2"/>
        <v/>
      </c>
      <c r="Y20" s="94"/>
      <c r="Z20" s="95"/>
      <c r="AA20" s="95"/>
    </row>
    <row r="21" spans="1:27" s="89" customFormat="1" ht="15">
      <c r="A21" s="147"/>
      <c r="B21" s="147"/>
      <c r="C21" s="148"/>
      <c r="D21" s="148"/>
      <c r="E21" s="148"/>
      <c r="F21" s="148"/>
      <c r="G21" s="148"/>
      <c r="H21" s="148"/>
      <c r="I21" s="147"/>
      <c r="J21" s="148"/>
      <c r="K21" s="167"/>
      <c r="L21" s="148"/>
      <c r="M21" s="147"/>
      <c r="N21" s="148"/>
      <c r="O21" s="147"/>
      <c r="P21" s="148"/>
      <c r="Q21" s="147"/>
      <c r="R21" s="149"/>
      <c r="S21" s="149"/>
      <c r="T21" s="149"/>
      <c r="U21" s="150"/>
      <c r="V21" s="151" t="str">
        <f t="shared" si="0"/>
        <v/>
      </c>
      <c r="W21" s="139">
        <f t="shared" si="1"/>
        <v>0</v>
      </c>
      <c r="X21" s="139" t="str">
        <f t="shared" si="2"/>
        <v/>
      </c>
      <c r="Y21" s="94"/>
      <c r="Z21" s="95"/>
      <c r="AA21" s="95"/>
    </row>
    <row r="22" spans="1:27" s="89" customFormat="1" ht="15">
      <c r="A22" s="147"/>
      <c r="B22" s="147"/>
      <c r="C22" s="148"/>
      <c r="D22" s="148"/>
      <c r="E22" s="148"/>
      <c r="F22" s="148"/>
      <c r="G22" s="148"/>
      <c r="H22" s="148"/>
      <c r="I22" s="147"/>
      <c r="J22" s="148"/>
      <c r="K22" s="167"/>
      <c r="L22" s="148"/>
      <c r="M22" s="147"/>
      <c r="N22" s="148"/>
      <c r="O22" s="147"/>
      <c r="P22" s="148"/>
      <c r="Q22" s="147"/>
      <c r="R22" s="149"/>
      <c r="S22" s="149"/>
      <c r="T22" s="149"/>
      <c r="U22" s="150"/>
      <c r="V22" s="151" t="str">
        <f t="shared" si="0"/>
        <v/>
      </c>
      <c r="W22" s="139">
        <f t="shared" si="1"/>
        <v>0</v>
      </c>
      <c r="X22" s="139" t="str">
        <f t="shared" si="2"/>
        <v/>
      </c>
      <c r="Y22" s="94"/>
      <c r="Z22" s="95"/>
      <c r="AA22" s="95"/>
    </row>
    <row r="23" spans="1:27" s="89" customFormat="1" ht="15">
      <c r="A23" s="147"/>
      <c r="B23" s="147"/>
      <c r="C23" s="148"/>
      <c r="D23" s="148"/>
      <c r="E23" s="148"/>
      <c r="F23" s="148"/>
      <c r="G23" s="148"/>
      <c r="H23" s="148"/>
      <c r="I23" s="147"/>
      <c r="J23" s="148"/>
      <c r="K23" s="167"/>
      <c r="L23" s="148"/>
      <c r="M23" s="147"/>
      <c r="N23" s="148"/>
      <c r="O23" s="147"/>
      <c r="P23" s="148"/>
      <c r="Q23" s="147"/>
      <c r="R23" s="149"/>
      <c r="S23" s="149"/>
      <c r="T23" s="149"/>
      <c r="U23" s="150"/>
      <c r="V23" s="151" t="str">
        <f t="shared" si="0"/>
        <v/>
      </c>
      <c r="W23" s="139">
        <f t="shared" si="1"/>
        <v>0</v>
      </c>
      <c r="X23" s="139" t="str">
        <f t="shared" si="2"/>
        <v/>
      </c>
      <c r="Y23" s="94"/>
      <c r="Z23" s="95"/>
      <c r="AA23" s="95"/>
    </row>
    <row r="24" spans="1:27" s="89" customFormat="1" ht="15">
      <c r="A24" s="147"/>
      <c r="B24" s="147"/>
      <c r="C24" s="148"/>
      <c r="D24" s="148"/>
      <c r="E24" s="148"/>
      <c r="F24" s="148"/>
      <c r="G24" s="148"/>
      <c r="H24" s="148"/>
      <c r="I24" s="147"/>
      <c r="J24" s="148"/>
      <c r="K24" s="167"/>
      <c r="L24" s="148"/>
      <c r="M24" s="147"/>
      <c r="N24" s="148"/>
      <c r="O24" s="147"/>
      <c r="P24" s="148"/>
      <c r="Q24" s="147"/>
      <c r="R24" s="149"/>
      <c r="S24" s="149"/>
      <c r="T24" s="149"/>
      <c r="U24" s="150"/>
      <c r="V24" s="151" t="str">
        <f t="shared" si="0"/>
        <v/>
      </c>
      <c r="W24" s="139">
        <f t="shared" si="1"/>
        <v>0</v>
      </c>
      <c r="X24" s="139" t="str">
        <f t="shared" si="2"/>
        <v/>
      </c>
      <c r="Y24" s="94"/>
      <c r="Z24" s="95"/>
      <c r="AA24" s="95"/>
    </row>
    <row r="25" spans="1:27" s="89" customFormat="1" ht="15">
      <c r="A25" s="147"/>
      <c r="B25" s="147"/>
      <c r="C25" s="148"/>
      <c r="D25" s="148"/>
      <c r="E25" s="148"/>
      <c r="F25" s="148"/>
      <c r="G25" s="148"/>
      <c r="H25" s="148"/>
      <c r="I25" s="147"/>
      <c r="J25" s="148"/>
      <c r="K25" s="167"/>
      <c r="L25" s="148"/>
      <c r="M25" s="147"/>
      <c r="N25" s="148"/>
      <c r="O25" s="147"/>
      <c r="P25" s="148"/>
      <c r="Q25" s="147"/>
      <c r="R25" s="149"/>
      <c r="S25" s="149"/>
      <c r="T25" s="149"/>
      <c r="U25" s="150"/>
      <c r="V25" s="151" t="str">
        <f t="shared" si="0"/>
        <v/>
      </c>
      <c r="W25" s="139">
        <f t="shared" si="1"/>
        <v>0</v>
      </c>
      <c r="X25" s="139" t="str">
        <f t="shared" si="2"/>
        <v/>
      </c>
      <c r="Y25" s="94"/>
      <c r="Z25" s="95"/>
      <c r="AA25" s="95"/>
    </row>
    <row r="26" spans="1:27" s="89" customFormat="1" ht="15">
      <c r="A26" s="147"/>
      <c r="B26" s="147"/>
      <c r="C26" s="148"/>
      <c r="D26" s="148"/>
      <c r="E26" s="148"/>
      <c r="F26" s="148"/>
      <c r="G26" s="148"/>
      <c r="H26" s="148"/>
      <c r="I26" s="147"/>
      <c r="J26" s="148"/>
      <c r="K26" s="167"/>
      <c r="L26" s="148"/>
      <c r="M26" s="147"/>
      <c r="N26" s="148"/>
      <c r="O26" s="147"/>
      <c r="P26" s="148"/>
      <c r="Q26" s="147"/>
      <c r="R26" s="149"/>
      <c r="S26" s="149"/>
      <c r="T26" s="149"/>
      <c r="U26" s="150"/>
      <c r="V26" s="151" t="str">
        <f t="shared" si="0"/>
        <v/>
      </c>
      <c r="W26" s="139">
        <f t="shared" si="1"/>
        <v>0</v>
      </c>
      <c r="X26" s="139" t="str">
        <f t="shared" si="2"/>
        <v/>
      </c>
      <c r="Y26" s="94"/>
      <c r="Z26" s="95"/>
      <c r="AA26" s="95"/>
    </row>
    <row r="27" spans="1:27" s="89" customFormat="1" ht="15">
      <c r="A27" s="147"/>
      <c r="B27" s="147"/>
      <c r="C27" s="148"/>
      <c r="D27" s="148"/>
      <c r="E27" s="148"/>
      <c r="F27" s="148"/>
      <c r="G27" s="148"/>
      <c r="H27" s="148"/>
      <c r="I27" s="147"/>
      <c r="J27" s="148"/>
      <c r="K27" s="167"/>
      <c r="L27" s="148"/>
      <c r="M27" s="147"/>
      <c r="N27" s="148"/>
      <c r="O27" s="147"/>
      <c r="P27" s="148"/>
      <c r="Q27" s="147"/>
      <c r="R27" s="149"/>
      <c r="S27" s="149"/>
      <c r="T27" s="149"/>
      <c r="U27" s="150"/>
      <c r="V27" s="151" t="str">
        <f t="shared" si="0"/>
        <v/>
      </c>
      <c r="W27" s="139">
        <f t="shared" si="1"/>
        <v>0</v>
      </c>
      <c r="X27" s="139" t="str">
        <f t="shared" si="2"/>
        <v/>
      </c>
      <c r="Y27" s="94"/>
      <c r="Z27" s="95"/>
      <c r="AA27" s="95"/>
    </row>
    <row r="28" spans="1:27" s="89" customFormat="1" ht="15">
      <c r="A28" s="147"/>
      <c r="B28" s="147"/>
      <c r="C28" s="148"/>
      <c r="D28" s="148"/>
      <c r="E28" s="148"/>
      <c r="F28" s="148"/>
      <c r="G28" s="148"/>
      <c r="H28" s="148"/>
      <c r="I28" s="147"/>
      <c r="J28" s="148"/>
      <c r="K28" s="167"/>
      <c r="L28" s="148"/>
      <c r="M28" s="147"/>
      <c r="N28" s="148"/>
      <c r="O28" s="147"/>
      <c r="P28" s="148"/>
      <c r="Q28" s="147"/>
      <c r="R28" s="149"/>
      <c r="S28" s="149"/>
      <c r="T28" s="149"/>
      <c r="U28" s="150"/>
      <c r="V28" s="151" t="str">
        <f t="shared" si="0"/>
        <v/>
      </c>
      <c r="W28" s="139">
        <f t="shared" si="1"/>
        <v>0</v>
      </c>
      <c r="X28" s="139" t="str">
        <f t="shared" si="2"/>
        <v/>
      </c>
      <c r="Y28" s="94"/>
      <c r="Z28" s="95"/>
      <c r="AA28" s="95"/>
    </row>
    <row r="29" spans="1:27" s="89" customFormat="1" ht="15">
      <c r="A29" s="147"/>
      <c r="B29" s="147"/>
      <c r="C29" s="148"/>
      <c r="D29" s="148"/>
      <c r="E29" s="148"/>
      <c r="F29" s="148"/>
      <c r="G29" s="148"/>
      <c r="H29" s="148"/>
      <c r="I29" s="147"/>
      <c r="J29" s="148"/>
      <c r="K29" s="167"/>
      <c r="L29" s="148"/>
      <c r="M29" s="147"/>
      <c r="N29" s="148"/>
      <c r="O29" s="147"/>
      <c r="P29" s="148"/>
      <c r="Q29" s="147"/>
      <c r="R29" s="149"/>
      <c r="S29" s="149"/>
      <c r="T29" s="149"/>
      <c r="U29" s="150"/>
      <c r="V29" s="151" t="str">
        <f t="shared" si="0"/>
        <v/>
      </c>
      <c r="W29" s="139">
        <f t="shared" si="1"/>
        <v>0</v>
      </c>
      <c r="X29" s="139" t="str">
        <f t="shared" si="2"/>
        <v/>
      </c>
      <c r="Y29" s="94"/>
      <c r="Z29" s="95"/>
      <c r="AA29" s="95"/>
    </row>
    <row r="30" spans="1:27" s="89" customFormat="1" ht="15">
      <c r="A30" s="147"/>
      <c r="B30" s="147"/>
      <c r="C30" s="148"/>
      <c r="D30" s="148"/>
      <c r="E30" s="148"/>
      <c r="F30" s="148"/>
      <c r="G30" s="148"/>
      <c r="H30" s="148"/>
      <c r="I30" s="147"/>
      <c r="J30" s="148"/>
      <c r="K30" s="167"/>
      <c r="L30" s="148"/>
      <c r="M30" s="147"/>
      <c r="N30" s="148"/>
      <c r="O30" s="147"/>
      <c r="P30" s="148"/>
      <c r="Q30" s="147"/>
      <c r="R30" s="149"/>
      <c r="S30" s="149"/>
      <c r="T30" s="149"/>
      <c r="U30" s="150"/>
      <c r="V30" s="151" t="str">
        <f t="shared" si="0"/>
        <v/>
      </c>
      <c r="W30" s="139">
        <f t="shared" si="1"/>
        <v>0</v>
      </c>
      <c r="X30" s="139" t="str">
        <f t="shared" si="2"/>
        <v/>
      </c>
      <c r="Y30" s="94"/>
      <c r="Z30" s="95"/>
      <c r="AA30" s="95"/>
    </row>
    <row r="31" spans="1:27" s="89" customFormat="1" ht="15">
      <c r="A31" s="147"/>
      <c r="B31" s="147"/>
      <c r="C31" s="148"/>
      <c r="D31" s="148"/>
      <c r="E31" s="148"/>
      <c r="F31" s="148"/>
      <c r="G31" s="148"/>
      <c r="H31" s="148"/>
      <c r="I31" s="147"/>
      <c r="J31" s="148"/>
      <c r="K31" s="167"/>
      <c r="L31" s="148"/>
      <c r="M31" s="147"/>
      <c r="N31" s="148"/>
      <c r="O31" s="147"/>
      <c r="P31" s="148"/>
      <c r="Q31" s="147"/>
      <c r="R31" s="149"/>
      <c r="S31" s="149"/>
      <c r="T31" s="149"/>
      <c r="U31" s="150"/>
      <c r="V31" s="151" t="str">
        <f t="shared" si="0"/>
        <v/>
      </c>
      <c r="W31" s="139">
        <f t="shared" si="1"/>
        <v>0</v>
      </c>
      <c r="X31" s="139" t="str">
        <f t="shared" si="2"/>
        <v/>
      </c>
      <c r="Y31" s="94"/>
      <c r="Z31" s="95"/>
      <c r="AA31" s="95"/>
    </row>
    <row r="32" spans="1:27" s="89" customFormat="1" ht="15">
      <c r="A32" s="147"/>
      <c r="B32" s="147"/>
      <c r="C32" s="148"/>
      <c r="D32" s="148"/>
      <c r="E32" s="148"/>
      <c r="F32" s="148"/>
      <c r="G32" s="148"/>
      <c r="H32" s="148"/>
      <c r="I32" s="147"/>
      <c r="J32" s="148"/>
      <c r="K32" s="167"/>
      <c r="L32" s="148"/>
      <c r="M32" s="147"/>
      <c r="N32" s="148"/>
      <c r="O32" s="147"/>
      <c r="P32" s="148"/>
      <c r="Q32" s="147"/>
      <c r="R32" s="149"/>
      <c r="S32" s="149"/>
      <c r="T32" s="149"/>
      <c r="U32" s="150"/>
      <c r="V32" s="151" t="str">
        <f t="shared" si="0"/>
        <v/>
      </c>
      <c r="W32" s="139">
        <f t="shared" si="1"/>
        <v>0</v>
      </c>
      <c r="X32" s="139" t="str">
        <f t="shared" si="2"/>
        <v/>
      </c>
      <c r="Y32" s="94"/>
      <c r="Z32" s="95"/>
      <c r="AA32" s="95"/>
    </row>
    <row r="33" spans="1:27" s="89" customFormat="1" ht="15">
      <c r="A33" s="147"/>
      <c r="B33" s="147"/>
      <c r="C33" s="148"/>
      <c r="D33" s="148"/>
      <c r="E33" s="148"/>
      <c r="F33" s="148"/>
      <c r="G33" s="148"/>
      <c r="H33" s="148"/>
      <c r="I33" s="147"/>
      <c r="J33" s="148"/>
      <c r="K33" s="167"/>
      <c r="L33" s="148"/>
      <c r="M33" s="147"/>
      <c r="N33" s="148"/>
      <c r="O33" s="147"/>
      <c r="P33" s="148"/>
      <c r="Q33" s="147"/>
      <c r="R33" s="149"/>
      <c r="S33" s="149"/>
      <c r="T33" s="149"/>
      <c r="U33" s="150"/>
      <c r="V33" s="151" t="str">
        <f t="shared" si="0"/>
        <v/>
      </c>
      <c r="W33" s="139">
        <f t="shared" si="1"/>
        <v>0</v>
      </c>
      <c r="X33" s="139" t="str">
        <f t="shared" si="2"/>
        <v/>
      </c>
      <c r="Y33" s="94"/>
      <c r="Z33" s="95"/>
      <c r="AA33" s="95"/>
    </row>
    <row r="34" spans="1:27" s="89" customFormat="1" ht="15">
      <c r="A34" s="147"/>
      <c r="B34" s="147"/>
      <c r="C34" s="148"/>
      <c r="D34" s="148"/>
      <c r="E34" s="148"/>
      <c r="F34" s="148"/>
      <c r="G34" s="148"/>
      <c r="H34" s="148"/>
      <c r="I34" s="147"/>
      <c r="J34" s="148"/>
      <c r="K34" s="167"/>
      <c r="L34" s="148"/>
      <c r="M34" s="147"/>
      <c r="N34" s="148"/>
      <c r="O34" s="147"/>
      <c r="P34" s="148"/>
      <c r="Q34" s="147"/>
      <c r="R34" s="149"/>
      <c r="S34" s="149"/>
      <c r="T34" s="149"/>
      <c r="U34" s="150"/>
      <c r="V34" s="151" t="str">
        <f t="shared" si="0"/>
        <v/>
      </c>
      <c r="W34" s="139">
        <f t="shared" si="1"/>
        <v>0</v>
      </c>
      <c r="X34" s="139" t="str">
        <f t="shared" si="2"/>
        <v/>
      </c>
      <c r="Y34" s="94"/>
      <c r="Z34" s="95"/>
      <c r="AA34" s="95"/>
    </row>
    <row r="35" spans="1:27" s="89" customFormat="1" ht="15">
      <c r="A35" s="147"/>
      <c r="B35" s="147"/>
      <c r="C35" s="148"/>
      <c r="D35" s="148"/>
      <c r="E35" s="148"/>
      <c r="F35" s="148"/>
      <c r="G35" s="148"/>
      <c r="H35" s="148"/>
      <c r="I35" s="147"/>
      <c r="J35" s="148"/>
      <c r="K35" s="167"/>
      <c r="L35" s="148"/>
      <c r="M35" s="147"/>
      <c r="N35" s="148"/>
      <c r="O35" s="147"/>
      <c r="P35" s="148"/>
      <c r="Q35" s="147"/>
      <c r="R35" s="149"/>
      <c r="S35" s="149"/>
      <c r="T35" s="149"/>
      <c r="U35" s="150"/>
      <c r="V35" s="151" t="str">
        <f t="shared" si="0"/>
        <v/>
      </c>
      <c r="W35" s="139">
        <f t="shared" si="1"/>
        <v>0</v>
      </c>
      <c r="X35" s="139" t="str">
        <f t="shared" si="2"/>
        <v/>
      </c>
      <c r="Y35" s="94"/>
      <c r="Z35" s="95"/>
      <c r="AA35" s="95"/>
    </row>
    <row r="36" spans="1:27" s="89" customFormat="1" ht="15">
      <c r="A36" s="147"/>
      <c r="B36" s="147"/>
      <c r="C36" s="148"/>
      <c r="D36" s="148"/>
      <c r="E36" s="148"/>
      <c r="F36" s="148"/>
      <c r="G36" s="148"/>
      <c r="H36" s="148"/>
      <c r="I36" s="147"/>
      <c r="J36" s="148"/>
      <c r="K36" s="167"/>
      <c r="L36" s="148"/>
      <c r="M36" s="147"/>
      <c r="N36" s="148"/>
      <c r="O36" s="147"/>
      <c r="P36" s="148"/>
      <c r="Q36" s="147"/>
      <c r="R36" s="149"/>
      <c r="S36" s="149"/>
      <c r="T36" s="149"/>
      <c r="U36" s="150"/>
      <c r="V36" s="151" t="str">
        <f t="shared" si="0"/>
        <v/>
      </c>
      <c r="W36" s="139">
        <f t="shared" si="1"/>
        <v>0</v>
      </c>
      <c r="X36" s="139" t="str">
        <f t="shared" si="2"/>
        <v/>
      </c>
      <c r="Y36" s="94"/>
      <c r="Z36" s="95"/>
      <c r="AA36" s="95"/>
    </row>
    <row r="37" spans="1:27" s="89" customFormat="1" ht="15">
      <c r="A37" s="147"/>
      <c r="B37" s="147"/>
      <c r="C37" s="148"/>
      <c r="D37" s="148"/>
      <c r="E37" s="148"/>
      <c r="F37" s="148"/>
      <c r="G37" s="148"/>
      <c r="H37" s="148"/>
      <c r="I37" s="147"/>
      <c r="J37" s="148"/>
      <c r="K37" s="167"/>
      <c r="L37" s="148"/>
      <c r="M37" s="147"/>
      <c r="N37" s="148"/>
      <c r="O37" s="147"/>
      <c r="P37" s="148"/>
      <c r="Q37" s="147"/>
      <c r="R37" s="149"/>
      <c r="S37" s="149"/>
      <c r="T37" s="149"/>
      <c r="U37" s="150"/>
      <c r="V37" s="151" t="str">
        <f t="shared" si="0"/>
        <v/>
      </c>
      <c r="W37" s="139">
        <f t="shared" si="1"/>
        <v>0</v>
      </c>
      <c r="X37" s="139" t="str">
        <f t="shared" si="2"/>
        <v/>
      </c>
      <c r="Y37" s="94"/>
      <c r="Z37" s="95"/>
      <c r="AA37" s="95"/>
    </row>
    <row r="38" spans="1:27" s="89" customFormat="1" ht="15">
      <c r="A38" s="147"/>
      <c r="B38" s="147"/>
      <c r="C38" s="148"/>
      <c r="D38" s="148"/>
      <c r="E38" s="148"/>
      <c r="F38" s="148"/>
      <c r="G38" s="148"/>
      <c r="H38" s="148"/>
      <c r="I38" s="147"/>
      <c r="J38" s="148"/>
      <c r="K38" s="167"/>
      <c r="L38" s="148"/>
      <c r="M38" s="147"/>
      <c r="N38" s="148"/>
      <c r="O38" s="147"/>
      <c r="P38" s="148"/>
      <c r="Q38" s="147"/>
      <c r="R38" s="149"/>
      <c r="S38" s="149"/>
      <c r="T38" s="149"/>
      <c r="U38" s="150"/>
      <c r="V38" s="151" t="str">
        <f t="shared" si="0"/>
        <v/>
      </c>
      <c r="W38" s="139">
        <f t="shared" si="1"/>
        <v>0</v>
      </c>
      <c r="X38" s="139" t="str">
        <f t="shared" si="2"/>
        <v/>
      </c>
      <c r="Y38" s="94"/>
      <c r="Z38" s="95"/>
      <c r="AA38" s="95"/>
    </row>
    <row r="39" spans="1:27" s="89" customFormat="1" ht="15">
      <c r="A39" s="147"/>
      <c r="B39" s="147"/>
      <c r="C39" s="148"/>
      <c r="D39" s="148"/>
      <c r="E39" s="148"/>
      <c r="F39" s="148"/>
      <c r="G39" s="148"/>
      <c r="H39" s="148"/>
      <c r="I39" s="147"/>
      <c r="J39" s="148"/>
      <c r="K39" s="167"/>
      <c r="L39" s="148"/>
      <c r="M39" s="147"/>
      <c r="N39" s="148"/>
      <c r="O39" s="147"/>
      <c r="P39" s="148"/>
      <c r="Q39" s="147"/>
      <c r="R39" s="149"/>
      <c r="S39" s="149"/>
      <c r="T39" s="149"/>
      <c r="U39" s="150"/>
      <c r="V39" s="151" t="str">
        <f t="shared" si="0"/>
        <v/>
      </c>
      <c r="W39" s="139">
        <f t="shared" si="1"/>
        <v>0</v>
      </c>
      <c r="X39" s="139" t="str">
        <f t="shared" si="2"/>
        <v/>
      </c>
      <c r="Y39" s="94"/>
      <c r="Z39" s="95"/>
      <c r="AA39" s="95"/>
    </row>
    <row r="40" spans="1:27" s="89" customFormat="1" ht="15">
      <c r="A40" s="147"/>
      <c r="B40" s="147"/>
      <c r="C40" s="148"/>
      <c r="D40" s="148"/>
      <c r="E40" s="148"/>
      <c r="F40" s="148"/>
      <c r="G40" s="148"/>
      <c r="H40" s="148"/>
      <c r="I40" s="147"/>
      <c r="J40" s="148"/>
      <c r="K40" s="167"/>
      <c r="L40" s="148"/>
      <c r="M40" s="147"/>
      <c r="N40" s="148"/>
      <c r="O40" s="147"/>
      <c r="P40" s="148"/>
      <c r="Q40" s="147"/>
      <c r="R40" s="149"/>
      <c r="S40" s="149"/>
      <c r="T40" s="149"/>
      <c r="U40" s="150"/>
      <c r="V40" s="151" t="str">
        <f t="shared" si="0"/>
        <v/>
      </c>
      <c r="W40" s="139">
        <f t="shared" si="1"/>
        <v>0</v>
      </c>
      <c r="X40" s="139" t="str">
        <f t="shared" si="2"/>
        <v/>
      </c>
      <c r="Y40" s="94"/>
      <c r="Z40" s="95"/>
      <c r="AA40" s="95"/>
    </row>
    <row r="41" spans="1:27" s="89" customFormat="1" ht="15">
      <c r="A41" s="147"/>
      <c r="B41" s="147"/>
      <c r="C41" s="148"/>
      <c r="D41" s="148"/>
      <c r="E41" s="148"/>
      <c r="F41" s="148"/>
      <c r="G41" s="148"/>
      <c r="H41" s="148"/>
      <c r="I41" s="147"/>
      <c r="J41" s="148"/>
      <c r="K41" s="167"/>
      <c r="L41" s="148"/>
      <c r="M41" s="147"/>
      <c r="N41" s="148"/>
      <c r="O41" s="147"/>
      <c r="P41" s="148"/>
      <c r="Q41" s="147"/>
      <c r="R41" s="149"/>
      <c r="S41" s="149"/>
      <c r="T41" s="149"/>
      <c r="U41" s="150"/>
      <c r="V41" s="151" t="str">
        <f t="shared" si="0"/>
        <v/>
      </c>
      <c r="W41" s="139">
        <f t="shared" si="1"/>
        <v>0</v>
      </c>
      <c r="X41" s="139" t="str">
        <f t="shared" si="2"/>
        <v/>
      </c>
      <c r="Y41" s="94"/>
      <c r="Z41" s="95"/>
      <c r="AA41" s="95"/>
    </row>
    <row r="42" spans="1:27" s="89" customFormat="1" ht="15">
      <c r="A42" s="147"/>
      <c r="B42" s="147"/>
      <c r="C42" s="148"/>
      <c r="D42" s="148"/>
      <c r="E42" s="148"/>
      <c r="F42" s="148"/>
      <c r="G42" s="148"/>
      <c r="H42" s="148"/>
      <c r="I42" s="147"/>
      <c r="J42" s="148"/>
      <c r="K42" s="167"/>
      <c r="L42" s="148"/>
      <c r="M42" s="147"/>
      <c r="N42" s="148"/>
      <c r="O42" s="147"/>
      <c r="P42" s="148"/>
      <c r="Q42" s="147"/>
      <c r="R42" s="149"/>
      <c r="S42" s="149"/>
      <c r="T42" s="149"/>
      <c r="U42" s="150"/>
      <c r="V42" s="151" t="str">
        <f t="shared" si="0"/>
        <v/>
      </c>
      <c r="W42" s="139">
        <f t="shared" si="1"/>
        <v>0</v>
      </c>
      <c r="X42" s="139" t="str">
        <f t="shared" si="2"/>
        <v/>
      </c>
      <c r="Y42" s="94"/>
      <c r="Z42" s="95"/>
      <c r="AA42" s="95"/>
    </row>
    <row r="43" spans="1:27" s="89" customFormat="1" ht="15">
      <c r="A43" s="147"/>
      <c r="B43" s="147"/>
      <c r="C43" s="148"/>
      <c r="D43" s="148"/>
      <c r="E43" s="148"/>
      <c r="F43" s="148"/>
      <c r="G43" s="148"/>
      <c r="H43" s="148"/>
      <c r="I43" s="147"/>
      <c r="J43" s="148"/>
      <c r="K43" s="167"/>
      <c r="L43" s="148"/>
      <c r="M43" s="147"/>
      <c r="N43" s="148"/>
      <c r="O43" s="147"/>
      <c r="P43" s="148"/>
      <c r="Q43" s="147"/>
      <c r="R43" s="149"/>
      <c r="S43" s="149"/>
      <c r="T43" s="149"/>
      <c r="U43" s="150"/>
      <c r="V43" s="151" t="str">
        <f t="shared" si="0"/>
        <v/>
      </c>
      <c r="W43" s="139">
        <f t="shared" si="1"/>
        <v>0</v>
      </c>
      <c r="X43" s="139" t="str">
        <f t="shared" si="2"/>
        <v/>
      </c>
      <c r="Y43" s="94"/>
      <c r="Z43" s="95"/>
      <c r="AA43" s="95"/>
    </row>
    <row r="44" spans="1:27" s="89" customFormat="1" ht="15">
      <c r="A44" s="147"/>
      <c r="B44" s="147"/>
      <c r="C44" s="148"/>
      <c r="D44" s="148"/>
      <c r="E44" s="148"/>
      <c r="F44" s="148"/>
      <c r="G44" s="148"/>
      <c r="H44" s="148"/>
      <c r="I44" s="147"/>
      <c r="J44" s="148"/>
      <c r="K44" s="167"/>
      <c r="L44" s="148"/>
      <c r="M44" s="147"/>
      <c r="N44" s="148"/>
      <c r="O44" s="147"/>
      <c r="P44" s="148"/>
      <c r="Q44" s="147"/>
      <c r="R44" s="149"/>
      <c r="S44" s="149"/>
      <c r="T44" s="149"/>
      <c r="U44" s="150"/>
      <c r="V44" s="151" t="str">
        <f t="shared" si="0"/>
        <v/>
      </c>
      <c r="W44" s="139">
        <f t="shared" si="1"/>
        <v>0</v>
      </c>
      <c r="X44" s="139" t="str">
        <f t="shared" si="2"/>
        <v/>
      </c>
      <c r="Y44" s="94"/>
      <c r="Z44" s="95"/>
      <c r="AA44" s="95"/>
    </row>
    <row r="45" spans="1:27" s="89" customFormat="1" ht="15">
      <c r="A45" s="147"/>
      <c r="B45" s="147"/>
      <c r="C45" s="148"/>
      <c r="D45" s="148"/>
      <c r="E45" s="148"/>
      <c r="F45" s="148"/>
      <c r="G45" s="148"/>
      <c r="H45" s="148"/>
      <c r="I45" s="147"/>
      <c r="J45" s="148"/>
      <c r="K45" s="167"/>
      <c r="L45" s="148"/>
      <c r="M45" s="147"/>
      <c r="N45" s="148"/>
      <c r="O45" s="147"/>
      <c r="P45" s="148"/>
      <c r="Q45" s="147"/>
      <c r="R45" s="149"/>
      <c r="S45" s="149"/>
      <c r="T45" s="149"/>
      <c r="U45" s="150"/>
      <c r="V45" s="151" t="str">
        <f t="shared" si="0"/>
        <v/>
      </c>
      <c r="W45" s="139">
        <f t="shared" si="1"/>
        <v>0</v>
      </c>
      <c r="X45" s="139" t="str">
        <f t="shared" si="2"/>
        <v/>
      </c>
      <c r="Y45" s="94"/>
      <c r="Z45" s="95"/>
      <c r="AA45" s="95"/>
    </row>
    <row r="46" spans="1:27" s="89" customFormat="1" ht="15">
      <c r="A46" s="147"/>
      <c r="B46" s="147"/>
      <c r="C46" s="148"/>
      <c r="D46" s="148"/>
      <c r="E46" s="148"/>
      <c r="F46" s="148"/>
      <c r="G46" s="148"/>
      <c r="H46" s="148"/>
      <c r="I46" s="147"/>
      <c r="J46" s="148"/>
      <c r="K46" s="167"/>
      <c r="L46" s="148"/>
      <c r="M46" s="147"/>
      <c r="N46" s="148"/>
      <c r="O46" s="147"/>
      <c r="P46" s="148"/>
      <c r="Q46" s="147"/>
      <c r="R46" s="149"/>
      <c r="S46" s="149"/>
      <c r="T46" s="149"/>
      <c r="U46" s="150"/>
      <c r="V46" s="151" t="str">
        <f t="shared" si="0"/>
        <v/>
      </c>
      <c r="W46" s="139">
        <f t="shared" si="1"/>
        <v>0</v>
      </c>
      <c r="X46" s="139" t="str">
        <f t="shared" si="2"/>
        <v/>
      </c>
      <c r="Y46" s="94"/>
      <c r="Z46" s="95"/>
      <c r="AA46" s="95"/>
    </row>
    <row r="47" spans="1:27" s="89" customFormat="1" ht="15">
      <c r="A47" s="147"/>
      <c r="B47" s="147"/>
      <c r="C47" s="148"/>
      <c r="D47" s="148"/>
      <c r="E47" s="148"/>
      <c r="F47" s="148"/>
      <c r="G47" s="148"/>
      <c r="H47" s="148"/>
      <c r="I47" s="147"/>
      <c r="J47" s="148"/>
      <c r="K47" s="167"/>
      <c r="L47" s="148"/>
      <c r="M47" s="147"/>
      <c r="N47" s="148"/>
      <c r="O47" s="147"/>
      <c r="P47" s="148"/>
      <c r="Q47" s="147"/>
      <c r="R47" s="149"/>
      <c r="S47" s="149"/>
      <c r="T47" s="149"/>
      <c r="U47" s="150"/>
      <c r="V47" s="151" t="str">
        <f t="shared" si="0"/>
        <v/>
      </c>
      <c r="W47" s="139">
        <f t="shared" si="1"/>
        <v>0</v>
      </c>
      <c r="X47" s="139" t="str">
        <f t="shared" si="2"/>
        <v/>
      </c>
      <c r="Y47" s="94"/>
      <c r="Z47" s="95"/>
      <c r="AA47" s="95"/>
    </row>
    <row r="48" spans="1:27" s="89" customFormat="1" ht="15">
      <c r="A48" s="147"/>
      <c r="B48" s="147"/>
      <c r="C48" s="148"/>
      <c r="D48" s="148"/>
      <c r="E48" s="148"/>
      <c r="F48" s="148"/>
      <c r="G48" s="148"/>
      <c r="H48" s="148"/>
      <c r="I48" s="147"/>
      <c r="J48" s="148"/>
      <c r="K48" s="167"/>
      <c r="L48" s="148"/>
      <c r="M48" s="147"/>
      <c r="N48" s="148"/>
      <c r="O48" s="147"/>
      <c r="P48" s="148"/>
      <c r="Q48" s="147"/>
      <c r="R48" s="149"/>
      <c r="S48" s="149"/>
      <c r="T48" s="149"/>
      <c r="U48" s="150"/>
      <c r="V48" s="151" t="str">
        <f t="shared" si="0"/>
        <v/>
      </c>
      <c r="W48" s="139">
        <f t="shared" si="1"/>
        <v>0</v>
      </c>
      <c r="X48" s="139" t="str">
        <f t="shared" si="2"/>
        <v/>
      </c>
      <c r="Y48" s="94"/>
      <c r="Z48" s="95"/>
      <c r="AA48" s="95"/>
    </row>
    <row r="49" spans="1:27" s="89" customFormat="1" ht="15">
      <c r="A49" s="147"/>
      <c r="B49" s="147"/>
      <c r="C49" s="148"/>
      <c r="D49" s="148"/>
      <c r="E49" s="148"/>
      <c r="F49" s="148"/>
      <c r="G49" s="148"/>
      <c r="H49" s="148"/>
      <c r="I49" s="147"/>
      <c r="J49" s="148"/>
      <c r="K49" s="167"/>
      <c r="L49" s="148"/>
      <c r="M49" s="147"/>
      <c r="N49" s="148"/>
      <c r="O49" s="147"/>
      <c r="P49" s="148"/>
      <c r="Q49" s="147"/>
      <c r="R49" s="149"/>
      <c r="S49" s="149"/>
      <c r="T49" s="149"/>
      <c r="U49" s="150"/>
      <c r="V49" s="151" t="str">
        <f t="shared" si="0"/>
        <v/>
      </c>
      <c r="W49" s="139">
        <f t="shared" si="1"/>
        <v>0</v>
      </c>
      <c r="X49" s="139" t="str">
        <f t="shared" si="2"/>
        <v/>
      </c>
      <c r="Y49" s="94"/>
      <c r="Z49" s="95"/>
      <c r="AA49" s="95"/>
    </row>
    <row r="50" spans="1:27" s="89" customFormat="1" ht="15">
      <c r="A50" s="147"/>
      <c r="B50" s="147"/>
      <c r="C50" s="148"/>
      <c r="D50" s="148"/>
      <c r="E50" s="148"/>
      <c r="F50" s="148"/>
      <c r="G50" s="148"/>
      <c r="H50" s="148"/>
      <c r="I50" s="147"/>
      <c r="J50" s="148"/>
      <c r="K50" s="167"/>
      <c r="L50" s="148"/>
      <c r="M50" s="147"/>
      <c r="N50" s="148"/>
      <c r="O50" s="147"/>
      <c r="P50" s="148"/>
      <c r="Q50" s="147"/>
      <c r="R50" s="149"/>
      <c r="S50" s="149"/>
      <c r="T50" s="149"/>
      <c r="U50" s="150"/>
      <c r="V50" s="151" t="str">
        <f t="shared" si="0"/>
        <v/>
      </c>
      <c r="W50" s="139">
        <f t="shared" si="1"/>
        <v>0</v>
      </c>
      <c r="X50" s="139" t="str">
        <f t="shared" si="2"/>
        <v/>
      </c>
      <c r="Y50" s="94"/>
      <c r="Z50" s="95"/>
      <c r="AA50" s="95"/>
    </row>
    <row r="51" spans="1:27" s="89" customFormat="1" ht="15">
      <c r="A51" s="147"/>
      <c r="B51" s="147"/>
      <c r="C51" s="148"/>
      <c r="D51" s="148"/>
      <c r="E51" s="148"/>
      <c r="F51" s="148"/>
      <c r="G51" s="148"/>
      <c r="H51" s="148"/>
      <c r="I51" s="147"/>
      <c r="J51" s="148"/>
      <c r="K51" s="167"/>
      <c r="L51" s="148"/>
      <c r="M51" s="147"/>
      <c r="N51" s="148"/>
      <c r="O51" s="147"/>
      <c r="P51" s="148"/>
      <c r="Q51" s="147"/>
      <c r="R51" s="149"/>
      <c r="S51" s="149"/>
      <c r="T51" s="149"/>
      <c r="U51" s="150"/>
      <c r="V51" s="151" t="str">
        <f t="shared" si="0"/>
        <v/>
      </c>
      <c r="W51" s="139">
        <f t="shared" si="1"/>
        <v>0</v>
      </c>
      <c r="X51" s="139" t="str">
        <f t="shared" si="2"/>
        <v/>
      </c>
      <c r="Y51" s="94"/>
      <c r="Z51" s="95"/>
      <c r="AA51" s="95"/>
    </row>
    <row r="52" spans="1:27" s="89" customFormat="1" ht="15">
      <c r="A52" s="147"/>
      <c r="B52" s="147"/>
      <c r="C52" s="148"/>
      <c r="D52" s="148"/>
      <c r="E52" s="148"/>
      <c r="F52" s="148"/>
      <c r="G52" s="148"/>
      <c r="H52" s="148"/>
      <c r="I52" s="147"/>
      <c r="J52" s="148"/>
      <c r="K52" s="167"/>
      <c r="L52" s="148"/>
      <c r="M52" s="147"/>
      <c r="N52" s="148"/>
      <c r="O52" s="147"/>
      <c r="P52" s="148"/>
      <c r="Q52" s="147"/>
      <c r="R52" s="149"/>
      <c r="S52" s="149"/>
      <c r="T52" s="149"/>
      <c r="U52" s="150"/>
      <c r="V52" s="151" t="str">
        <f t="shared" si="0"/>
        <v/>
      </c>
      <c r="W52" s="139">
        <f t="shared" si="1"/>
        <v>0</v>
      </c>
      <c r="X52" s="139" t="str">
        <f t="shared" si="2"/>
        <v/>
      </c>
      <c r="Y52" s="94"/>
      <c r="Z52" s="95"/>
      <c r="AA52" s="95"/>
    </row>
    <row r="53" spans="1:27" s="89" customFormat="1" ht="15">
      <c r="A53" s="147"/>
      <c r="B53" s="147"/>
      <c r="C53" s="148"/>
      <c r="D53" s="148"/>
      <c r="E53" s="148"/>
      <c r="F53" s="148"/>
      <c r="G53" s="148"/>
      <c r="H53" s="148"/>
      <c r="I53" s="147"/>
      <c r="J53" s="148"/>
      <c r="K53" s="167"/>
      <c r="L53" s="148"/>
      <c r="M53" s="147"/>
      <c r="N53" s="148"/>
      <c r="O53" s="147"/>
      <c r="P53" s="148"/>
      <c r="Q53" s="147"/>
      <c r="R53" s="149"/>
      <c r="S53" s="149"/>
      <c r="T53" s="149"/>
      <c r="U53" s="150"/>
      <c r="V53" s="151" t="str">
        <f t="shared" si="0"/>
        <v/>
      </c>
      <c r="W53" s="139">
        <f t="shared" si="1"/>
        <v>0</v>
      </c>
      <c r="X53" s="139" t="str">
        <f t="shared" si="2"/>
        <v/>
      </c>
      <c r="Y53" s="94"/>
      <c r="Z53" s="95"/>
      <c r="AA53" s="95"/>
    </row>
    <row r="54" spans="1:27" s="89" customFormat="1" ht="15">
      <c r="A54" s="147"/>
      <c r="B54" s="147"/>
      <c r="C54" s="148"/>
      <c r="D54" s="148"/>
      <c r="E54" s="148"/>
      <c r="F54" s="148"/>
      <c r="G54" s="148"/>
      <c r="H54" s="148"/>
      <c r="I54" s="147"/>
      <c r="J54" s="148"/>
      <c r="K54" s="167"/>
      <c r="L54" s="148"/>
      <c r="M54" s="147"/>
      <c r="N54" s="148"/>
      <c r="O54" s="147"/>
      <c r="P54" s="148"/>
      <c r="Q54" s="147"/>
      <c r="R54" s="149"/>
      <c r="S54" s="149"/>
      <c r="T54" s="149"/>
      <c r="U54" s="150"/>
      <c r="V54" s="151" t="str">
        <f t="shared" si="0"/>
        <v/>
      </c>
      <c r="W54" s="139">
        <f t="shared" si="1"/>
        <v>0</v>
      </c>
      <c r="X54" s="139" t="str">
        <f t="shared" si="2"/>
        <v/>
      </c>
      <c r="Y54" s="94"/>
      <c r="Z54" s="95"/>
      <c r="AA54" s="95"/>
    </row>
    <row r="55" spans="1:27" s="89" customFormat="1" ht="15">
      <c r="A55" s="147"/>
      <c r="B55" s="147"/>
      <c r="C55" s="148"/>
      <c r="D55" s="148"/>
      <c r="E55" s="148"/>
      <c r="F55" s="148"/>
      <c r="G55" s="148"/>
      <c r="H55" s="148"/>
      <c r="I55" s="147"/>
      <c r="J55" s="148"/>
      <c r="K55" s="167"/>
      <c r="L55" s="148"/>
      <c r="M55" s="147"/>
      <c r="N55" s="148"/>
      <c r="O55" s="147"/>
      <c r="P55" s="148"/>
      <c r="Q55" s="147"/>
      <c r="R55" s="149"/>
      <c r="S55" s="149"/>
      <c r="T55" s="149"/>
      <c r="U55" s="150"/>
      <c r="V55" s="151" t="str">
        <f t="shared" si="0"/>
        <v/>
      </c>
      <c r="W55" s="139">
        <f t="shared" si="1"/>
        <v>0</v>
      </c>
      <c r="X55" s="139" t="str">
        <f t="shared" si="2"/>
        <v/>
      </c>
      <c r="Y55" s="94"/>
      <c r="Z55" s="95"/>
      <c r="AA55" s="95"/>
    </row>
    <row r="56" spans="1:27" s="89" customFormat="1" ht="15">
      <c r="A56" s="147"/>
      <c r="B56" s="147"/>
      <c r="C56" s="148"/>
      <c r="D56" s="148"/>
      <c r="E56" s="148"/>
      <c r="F56" s="148"/>
      <c r="G56" s="148"/>
      <c r="H56" s="148"/>
      <c r="I56" s="147"/>
      <c r="J56" s="148"/>
      <c r="K56" s="167"/>
      <c r="L56" s="148"/>
      <c r="M56" s="147"/>
      <c r="N56" s="148"/>
      <c r="O56" s="147"/>
      <c r="P56" s="148"/>
      <c r="Q56" s="147"/>
      <c r="R56" s="149"/>
      <c r="S56" s="149"/>
      <c r="T56" s="149"/>
      <c r="U56" s="150"/>
      <c r="V56" s="151" t="str">
        <f t="shared" si="0"/>
        <v/>
      </c>
      <c r="W56" s="139">
        <f t="shared" si="1"/>
        <v>0</v>
      </c>
      <c r="X56" s="139" t="str">
        <f t="shared" si="2"/>
        <v/>
      </c>
      <c r="Y56" s="94"/>
      <c r="Z56" s="95"/>
      <c r="AA56" s="95"/>
    </row>
    <row r="57" spans="1:27" s="89" customFormat="1" ht="15">
      <c r="A57" s="147"/>
      <c r="B57" s="147"/>
      <c r="C57" s="148"/>
      <c r="D57" s="148"/>
      <c r="E57" s="148"/>
      <c r="F57" s="148"/>
      <c r="G57" s="148"/>
      <c r="H57" s="148"/>
      <c r="I57" s="147"/>
      <c r="J57" s="148"/>
      <c r="K57" s="167"/>
      <c r="L57" s="148"/>
      <c r="M57" s="147"/>
      <c r="N57" s="148"/>
      <c r="O57" s="147"/>
      <c r="P57" s="148"/>
      <c r="Q57" s="147"/>
      <c r="R57" s="149"/>
      <c r="S57" s="149"/>
      <c r="T57" s="149"/>
      <c r="U57" s="150"/>
      <c r="V57" s="151" t="str">
        <f t="shared" si="0"/>
        <v/>
      </c>
      <c r="W57" s="139">
        <f t="shared" si="1"/>
        <v>0</v>
      </c>
      <c r="X57" s="139" t="str">
        <f t="shared" si="2"/>
        <v/>
      </c>
      <c r="Y57" s="94"/>
      <c r="Z57" s="95"/>
      <c r="AA57" s="95"/>
    </row>
    <row r="58" spans="1:27" s="89" customFormat="1" ht="15">
      <c r="A58" s="147"/>
      <c r="B58" s="147"/>
      <c r="C58" s="148"/>
      <c r="D58" s="148"/>
      <c r="E58" s="148"/>
      <c r="F58" s="148"/>
      <c r="G58" s="148"/>
      <c r="H58" s="148"/>
      <c r="I58" s="147"/>
      <c r="J58" s="148"/>
      <c r="K58" s="167"/>
      <c r="L58" s="148"/>
      <c r="M58" s="147"/>
      <c r="N58" s="148"/>
      <c r="O58" s="147"/>
      <c r="P58" s="148"/>
      <c r="Q58" s="147"/>
      <c r="R58" s="149"/>
      <c r="S58" s="149"/>
      <c r="T58" s="149"/>
      <c r="U58" s="150"/>
      <c r="V58" s="151" t="str">
        <f t="shared" si="0"/>
        <v/>
      </c>
      <c r="W58" s="139">
        <f t="shared" si="1"/>
        <v>0</v>
      </c>
      <c r="X58" s="139" t="str">
        <f t="shared" si="2"/>
        <v/>
      </c>
      <c r="Y58" s="94"/>
      <c r="Z58" s="95"/>
      <c r="AA58" s="95"/>
    </row>
    <row r="59" spans="1:27" s="89" customFormat="1" ht="15">
      <c r="A59" s="147"/>
      <c r="B59" s="147"/>
      <c r="C59" s="148"/>
      <c r="D59" s="148"/>
      <c r="E59" s="148"/>
      <c r="F59" s="148"/>
      <c r="G59" s="148"/>
      <c r="H59" s="148"/>
      <c r="I59" s="147"/>
      <c r="J59" s="148"/>
      <c r="K59" s="167"/>
      <c r="L59" s="148"/>
      <c r="M59" s="147"/>
      <c r="N59" s="148"/>
      <c r="O59" s="147"/>
      <c r="P59" s="148"/>
      <c r="Q59" s="147"/>
      <c r="R59" s="149"/>
      <c r="S59" s="149"/>
      <c r="T59" s="149"/>
      <c r="U59" s="150"/>
      <c r="V59" s="151" t="str">
        <f t="shared" si="0"/>
        <v/>
      </c>
      <c r="W59" s="139">
        <f t="shared" si="1"/>
        <v>0</v>
      </c>
      <c r="X59" s="139" t="str">
        <f t="shared" si="2"/>
        <v/>
      </c>
      <c r="Y59" s="94"/>
      <c r="Z59" s="95"/>
      <c r="AA59" s="95"/>
    </row>
    <row r="60" spans="1:27" s="89" customFormat="1" ht="15">
      <c r="A60" s="147"/>
      <c r="B60" s="147"/>
      <c r="C60" s="148"/>
      <c r="D60" s="148"/>
      <c r="E60" s="148"/>
      <c r="F60" s="148"/>
      <c r="G60" s="148"/>
      <c r="H60" s="148"/>
      <c r="I60" s="147"/>
      <c r="J60" s="148"/>
      <c r="K60" s="167"/>
      <c r="L60" s="148"/>
      <c r="M60" s="147"/>
      <c r="N60" s="148"/>
      <c r="O60" s="147"/>
      <c r="P60" s="148"/>
      <c r="Q60" s="147"/>
      <c r="R60" s="149"/>
      <c r="S60" s="149"/>
      <c r="T60" s="149"/>
      <c r="U60" s="150"/>
      <c r="V60" s="151" t="str">
        <f t="shared" si="0"/>
        <v/>
      </c>
      <c r="W60" s="139">
        <f t="shared" si="1"/>
        <v>0</v>
      </c>
      <c r="X60" s="139" t="str">
        <f t="shared" si="2"/>
        <v/>
      </c>
      <c r="Y60" s="94"/>
      <c r="Z60" s="95"/>
      <c r="AA60" s="95"/>
    </row>
    <row r="61" spans="1:27" s="89" customFormat="1" ht="15">
      <c r="A61" s="147"/>
      <c r="B61" s="147"/>
      <c r="C61" s="148"/>
      <c r="D61" s="148"/>
      <c r="E61" s="148"/>
      <c r="F61" s="148"/>
      <c r="G61" s="148"/>
      <c r="H61" s="148"/>
      <c r="I61" s="147"/>
      <c r="J61" s="148"/>
      <c r="K61" s="167"/>
      <c r="L61" s="148"/>
      <c r="M61" s="147"/>
      <c r="N61" s="148"/>
      <c r="O61" s="147"/>
      <c r="P61" s="148"/>
      <c r="Q61" s="147"/>
      <c r="R61" s="149"/>
      <c r="S61" s="149"/>
      <c r="T61" s="149"/>
      <c r="U61" s="150"/>
      <c r="V61" s="151" t="str">
        <f t="shared" si="0"/>
        <v/>
      </c>
      <c r="W61" s="139">
        <f t="shared" si="1"/>
        <v>0</v>
      </c>
      <c r="X61" s="139" t="str">
        <f t="shared" si="2"/>
        <v/>
      </c>
      <c r="Y61" s="94"/>
      <c r="Z61" s="95"/>
      <c r="AA61" s="95"/>
    </row>
    <row r="62" spans="1:27" s="89" customFormat="1" ht="15">
      <c r="A62" s="147"/>
      <c r="B62" s="147"/>
      <c r="C62" s="148"/>
      <c r="D62" s="148"/>
      <c r="E62" s="148"/>
      <c r="F62" s="148"/>
      <c r="G62" s="148"/>
      <c r="H62" s="148"/>
      <c r="I62" s="147"/>
      <c r="J62" s="148"/>
      <c r="K62" s="167"/>
      <c r="L62" s="148"/>
      <c r="M62" s="147"/>
      <c r="N62" s="148"/>
      <c r="O62" s="147"/>
      <c r="P62" s="148"/>
      <c r="Q62" s="147"/>
      <c r="R62" s="149"/>
      <c r="S62" s="149"/>
      <c r="T62" s="149"/>
      <c r="U62" s="150"/>
      <c r="V62" s="151" t="str">
        <f t="shared" si="0"/>
        <v/>
      </c>
      <c r="W62" s="139">
        <f t="shared" si="1"/>
        <v>0</v>
      </c>
      <c r="X62" s="139" t="str">
        <f t="shared" si="2"/>
        <v/>
      </c>
      <c r="Y62" s="94"/>
      <c r="Z62" s="95"/>
      <c r="AA62" s="95"/>
    </row>
    <row r="63" spans="1:27" s="89" customFormat="1" ht="15">
      <c r="A63" s="147"/>
      <c r="B63" s="147"/>
      <c r="C63" s="148"/>
      <c r="D63" s="148"/>
      <c r="E63" s="148"/>
      <c r="F63" s="148"/>
      <c r="G63" s="148"/>
      <c r="H63" s="148"/>
      <c r="I63" s="147"/>
      <c r="J63" s="148"/>
      <c r="K63" s="167"/>
      <c r="L63" s="148"/>
      <c r="M63" s="147"/>
      <c r="N63" s="148"/>
      <c r="O63" s="147"/>
      <c r="P63" s="148"/>
      <c r="Q63" s="147"/>
      <c r="R63" s="149"/>
      <c r="S63" s="149"/>
      <c r="T63" s="149"/>
      <c r="U63" s="150"/>
      <c r="V63" s="151" t="str">
        <f t="shared" si="0"/>
        <v/>
      </c>
      <c r="W63" s="139">
        <f t="shared" si="1"/>
        <v>0</v>
      </c>
      <c r="X63" s="139" t="str">
        <f t="shared" si="2"/>
        <v/>
      </c>
      <c r="Y63" s="94"/>
      <c r="Z63" s="95"/>
      <c r="AA63" s="95"/>
    </row>
    <row r="64" spans="1:27" s="89" customFormat="1" ht="15">
      <c r="A64" s="147"/>
      <c r="B64" s="147"/>
      <c r="C64" s="148"/>
      <c r="D64" s="148"/>
      <c r="E64" s="148"/>
      <c r="F64" s="148"/>
      <c r="G64" s="148"/>
      <c r="H64" s="148"/>
      <c r="I64" s="147"/>
      <c r="J64" s="148"/>
      <c r="K64" s="167"/>
      <c r="L64" s="148"/>
      <c r="M64" s="147"/>
      <c r="N64" s="148"/>
      <c r="O64" s="147"/>
      <c r="P64" s="148"/>
      <c r="Q64" s="147"/>
      <c r="R64" s="149"/>
      <c r="S64" s="149"/>
      <c r="T64" s="149"/>
      <c r="U64" s="150"/>
      <c r="V64" s="151" t="str">
        <f t="shared" si="0"/>
        <v/>
      </c>
      <c r="W64" s="139">
        <f t="shared" si="1"/>
        <v>0</v>
      </c>
      <c r="X64" s="139" t="str">
        <f t="shared" si="2"/>
        <v/>
      </c>
      <c r="Y64" s="94"/>
      <c r="Z64" s="95"/>
      <c r="AA64" s="95"/>
    </row>
    <row r="65" spans="1:27" s="89" customFormat="1" ht="15">
      <c r="A65" s="147"/>
      <c r="B65" s="147"/>
      <c r="C65" s="148"/>
      <c r="D65" s="148"/>
      <c r="E65" s="148"/>
      <c r="F65" s="148"/>
      <c r="G65" s="148"/>
      <c r="H65" s="148"/>
      <c r="I65" s="147"/>
      <c r="J65" s="148"/>
      <c r="K65" s="167"/>
      <c r="L65" s="148"/>
      <c r="M65" s="147"/>
      <c r="N65" s="148"/>
      <c r="O65" s="147"/>
      <c r="P65" s="148"/>
      <c r="Q65" s="147"/>
      <c r="R65" s="149"/>
      <c r="S65" s="149"/>
      <c r="T65" s="149"/>
      <c r="U65" s="150"/>
      <c r="V65" s="151" t="str">
        <f t="shared" si="0"/>
        <v/>
      </c>
      <c r="W65" s="139">
        <f t="shared" si="1"/>
        <v>0</v>
      </c>
      <c r="X65" s="139" t="str">
        <f t="shared" si="2"/>
        <v/>
      </c>
      <c r="Y65" s="94"/>
      <c r="Z65" s="95"/>
      <c r="AA65" s="95"/>
    </row>
    <row r="66" spans="1:27" s="89" customFormat="1" ht="15">
      <c r="A66" s="147"/>
      <c r="B66" s="147"/>
      <c r="C66" s="148"/>
      <c r="D66" s="148"/>
      <c r="E66" s="148"/>
      <c r="F66" s="148"/>
      <c r="G66" s="148"/>
      <c r="H66" s="148"/>
      <c r="I66" s="147"/>
      <c r="J66" s="148"/>
      <c r="K66" s="167"/>
      <c r="L66" s="148"/>
      <c r="M66" s="147"/>
      <c r="N66" s="148"/>
      <c r="O66" s="147"/>
      <c r="P66" s="148"/>
      <c r="Q66" s="147"/>
      <c r="R66" s="149"/>
      <c r="S66" s="149"/>
      <c r="T66" s="149"/>
      <c r="U66" s="150"/>
      <c r="V66" s="151" t="str">
        <f t="shared" si="0"/>
        <v/>
      </c>
      <c r="W66" s="139">
        <f t="shared" si="1"/>
        <v>0</v>
      </c>
      <c r="X66" s="139" t="str">
        <f t="shared" si="2"/>
        <v/>
      </c>
      <c r="Y66" s="94"/>
      <c r="Z66" s="95"/>
      <c r="AA66" s="95"/>
    </row>
    <row r="67" spans="1:27" s="89" customFormat="1" ht="15">
      <c r="A67" s="147"/>
      <c r="B67" s="147"/>
      <c r="C67" s="148"/>
      <c r="D67" s="148"/>
      <c r="E67" s="148"/>
      <c r="F67" s="148"/>
      <c r="G67" s="148"/>
      <c r="H67" s="148"/>
      <c r="I67" s="147"/>
      <c r="J67" s="148"/>
      <c r="K67" s="167"/>
      <c r="L67" s="148"/>
      <c r="M67" s="147"/>
      <c r="N67" s="148"/>
      <c r="O67" s="147"/>
      <c r="P67" s="148"/>
      <c r="Q67" s="147"/>
      <c r="R67" s="149"/>
      <c r="S67" s="149"/>
      <c r="T67" s="149"/>
      <c r="U67" s="150"/>
      <c r="V67" s="151" t="str">
        <f t="shared" ref="V67:V130" si="3">IF(K67&lt;&gt;"",K67,"")</f>
        <v/>
      </c>
      <c r="W67" s="139">
        <f t="shared" ref="W67:W130" si="4">IF(U67="",T67,IF(AND(U67&lt;=41820,V67&lt;=41820),"",IF(AND(U67&lt;=41820,V67&gt;41820),T67,"")))</f>
        <v>0</v>
      </c>
      <c r="X67" s="139" t="str">
        <f t="shared" ref="X67:X130" si="5">IF(AND(U67&gt;41820,V67&gt;41820),"",IF(AND(U67&gt;41820,V67&lt;=41820),T67,""))</f>
        <v/>
      </c>
      <c r="Y67" s="94"/>
      <c r="Z67" s="95"/>
      <c r="AA67" s="95"/>
    </row>
    <row r="68" spans="1:27" s="89" customFormat="1" ht="15">
      <c r="A68" s="147"/>
      <c r="B68" s="147"/>
      <c r="C68" s="148"/>
      <c r="D68" s="148"/>
      <c r="E68" s="148"/>
      <c r="F68" s="148"/>
      <c r="G68" s="148"/>
      <c r="H68" s="148"/>
      <c r="I68" s="147"/>
      <c r="J68" s="148"/>
      <c r="K68" s="167"/>
      <c r="L68" s="148"/>
      <c r="M68" s="147"/>
      <c r="N68" s="148"/>
      <c r="O68" s="147"/>
      <c r="P68" s="148"/>
      <c r="Q68" s="147"/>
      <c r="R68" s="149"/>
      <c r="S68" s="149"/>
      <c r="T68" s="149"/>
      <c r="U68" s="150"/>
      <c r="V68" s="151" t="str">
        <f t="shared" si="3"/>
        <v/>
      </c>
      <c r="W68" s="139">
        <f t="shared" si="4"/>
        <v>0</v>
      </c>
      <c r="X68" s="139" t="str">
        <f t="shared" si="5"/>
        <v/>
      </c>
      <c r="Y68" s="94"/>
      <c r="Z68" s="95"/>
      <c r="AA68" s="95"/>
    </row>
    <row r="69" spans="1:27" s="89" customFormat="1" ht="15">
      <c r="A69" s="147"/>
      <c r="B69" s="147"/>
      <c r="C69" s="148"/>
      <c r="D69" s="148"/>
      <c r="E69" s="148"/>
      <c r="F69" s="148"/>
      <c r="G69" s="148"/>
      <c r="H69" s="148"/>
      <c r="I69" s="147"/>
      <c r="J69" s="148"/>
      <c r="K69" s="167"/>
      <c r="L69" s="148"/>
      <c r="M69" s="147"/>
      <c r="N69" s="148"/>
      <c r="O69" s="147"/>
      <c r="P69" s="148"/>
      <c r="Q69" s="147"/>
      <c r="R69" s="149"/>
      <c r="S69" s="149"/>
      <c r="T69" s="149"/>
      <c r="U69" s="150"/>
      <c r="V69" s="151" t="str">
        <f t="shared" si="3"/>
        <v/>
      </c>
      <c r="W69" s="139">
        <f t="shared" si="4"/>
        <v>0</v>
      </c>
      <c r="X69" s="139" t="str">
        <f t="shared" si="5"/>
        <v/>
      </c>
      <c r="Y69" s="94"/>
      <c r="Z69" s="95"/>
      <c r="AA69" s="95"/>
    </row>
    <row r="70" spans="1:27" s="89" customFormat="1" ht="15">
      <c r="A70" s="147"/>
      <c r="B70" s="147"/>
      <c r="C70" s="148"/>
      <c r="D70" s="148"/>
      <c r="E70" s="148"/>
      <c r="F70" s="148"/>
      <c r="G70" s="148"/>
      <c r="H70" s="148"/>
      <c r="I70" s="147"/>
      <c r="J70" s="148"/>
      <c r="K70" s="167"/>
      <c r="L70" s="148"/>
      <c r="M70" s="147"/>
      <c r="N70" s="148"/>
      <c r="O70" s="147"/>
      <c r="P70" s="148"/>
      <c r="Q70" s="147"/>
      <c r="R70" s="149"/>
      <c r="S70" s="149"/>
      <c r="T70" s="149"/>
      <c r="U70" s="150"/>
      <c r="V70" s="151" t="str">
        <f t="shared" si="3"/>
        <v/>
      </c>
      <c r="W70" s="139">
        <f t="shared" si="4"/>
        <v>0</v>
      </c>
      <c r="X70" s="139" t="str">
        <f t="shared" si="5"/>
        <v/>
      </c>
      <c r="Y70" s="94"/>
      <c r="Z70" s="95"/>
      <c r="AA70" s="95"/>
    </row>
    <row r="71" spans="1:27" s="89" customFormat="1" ht="15">
      <c r="A71" s="147"/>
      <c r="B71" s="147"/>
      <c r="C71" s="148"/>
      <c r="D71" s="148"/>
      <c r="E71" s="148"/>
      <c r="F71" s="148"/>
      <c r="G71" s="148"/>
      <c r="H71" s="148"/>
      <c r="I71" s="147"/>
      <c r="J71" s="148"/>
      <c r="K71" s="167"/>
      <c r="L71" s="148"/>
      <c r="M71" s="147"/>
      <c r="N71" s="148"/>
      <c r="O71" s="147"/>
      <c r="P71" s="148"/>
      <c r="Q71" s="147"/>
      <c r="R71" s="149"/>
      <c r="S71" s="149"/>
      <c r="T71" s="149"/>
      <c r="U71" s="150"/>
      <c r="V71" s="151" t="str">
        <f t="shared" si="3"/>
        <v/>
      </c>
      <c r="W71" s="139">
        <f t="shared" si="4"/>
        <v>0</v>
      </c>
      <c r="X71" s="139" t="str">
        <f t="shared" si="5"/>
        <v/>
      </c>
      <c r="Y71" s="94"/>
      <c r="Z71" s="95"/>
      <c r="AA71" s="95"/>
    </row>
    <row r="72" spans="1:27" s="89" customFormat="1" ht="15">
      <c r="A72" s="147"/>
      <c r="B72" s="147"/>
      <c r="C72" s="148"/>
      <c r="D72" s="148"/>
      <c r="E72" s="148"/>
      <c r="F72" s="148"/>
      <c r="G72" s="148"/>
      <c r="H72" s="148"/>
      <c r="I72" s="147"/>
      <c r="J72" s="148"/>
      <c r="K72" s="167"/>
      <c r="L72" s="148"/>
      <c r="M72" s="147"/>
      <c r="N72" s="148"/>
      <c r="O72" s="147"/>
      <c r="P72" s="148"/>
      <c r="Q72" s="147"/>
      <c r="R72" s="149"/>
      <c r="S72" s="149"/>
      <c r="T72" s="149"/>
      <c r="U72" s="150"/>
      <c r="V72" s="151" t="str">
        <f t="shared" si="3"/>
        <v/>
      </c>
      <c r="W72" s="139">
        <f t="shared" si="4"/>
        <v>0</v>
      </c>
      <c r="X72" s="139" t="str">
        <f t="shared" si="5"/>
        <v/>
      </c>
      <c r="Y72" s="94"/>
      <c r="Z72" s="95"/>
      <c r="AA72" s="95"/>
    </row>
    <row r="73" spans="1:27" s="89" customFormat="1" ht="15">
      <c r="A73" s="147"/>
      <c r="B73" s="147"/>
      <c r="C73" s="148"/>
      <c r="D73" s="148"/>
      <c r="E73" s="148"/>
      <c r="F73" s="148"/>
      <c r="G73" s="148"/>
      <c r="H73" s="148"/>
      <c r="I73" s="147"/>
      <c r="J73" s="148"/>
      <c r="K73" s="167"/>
      <c r="L73" s="148"/>
      <c r="M73" s="147"/>
      <c r="N73" s="148"/>
      <c r="O73" s="147"/>
      <c r="P73" s="148"/>
      <c r="Q73" s="147"/>
      <c r="R73" s="149"/>
      <c r="S73" s="149"/>
      <c r="T73" s="149"/>
      <c r="U73" s="150"/>
      <c r="V73" s="151" t="str">
        <f t="shared" si="3"/>
        <v/>
      </c>
      <c r="W73" s="139">
        <f t="shared" si="4"/>
        <v>0</v>
      </c>
      <c r="X73" s="139" t="str">
        <f t="shared" si="5"/>
        <v/>
      </c>
      <c r="Y73" s="94"/>
      <c r="Z73" s="95"/>
      <c r="AA73" s="95"/>
    </row>
    <row r="74" spans="1:27" s="89" customFormat="1" ht="15">
      <c r="A74" s="147"/>
      <c r="B74" s="147"/>
      <c r="C74" s="148"/>
      <c r="D74" s="148"/>
      <c r="E74" s="148"/>
      <c r="F74" s="148"/>
      <c r="G74" s="148"/>
      <c r="H74" s="148"/>
      <c r="I74" s="147"/>
      <c r="J74" s="148"/>
      <c r="K74" s="167"/>
      <c r="L74" s="148"/>
      <c r="M74" s="147"/>
      <c r="N74" s="148"/>
      <c r="O74" s="147"/>
      <c r="P74" s="148"/>
      <c r="Q74" s="147"/>
      <c r="R74" s="149"/>
      <c r="S74" s="149"/>
      <c r="T74" s="149"/>
      <c r="U74" s="150"/>
      <c r="V74" s="151" t="str">
        <f t="shared" si="3"/>
        <v/>
      </c>
      <c r="W74" s="139">
        <f t="shared" si="4"/>
        <v>0</v>
      </c>
      <c r="X74" s="139" t="str">
        <f t="shared" si="5"/>
        <v/>
      </c>
      <c r="Y74" s="94"/>
      <c r="Z74" s="95"/>
      <c r="AA74" s="95"/>
    </row>
    <row r="75" spans="1:27" s="89" customFormat="1" ht="15">
      <c r="A75" s="147"/>
      <c r="B75" s="147"/>
      <c r="C75" s="148"/>
      <c r="D75" s="148"/>
      <c r="E75" s="148"/>
      <c r="F75" s="148"/>
      <c r="G75" s="148"/>
      <c r="H75" s="148"/>
      <c r="I75" s="147"/>
      <c r="J75" s="148"/>
      <c r="K75" s="167"/>
      <c r="L75" s="148"/>
      <c r="M75" s="147"/>
      <c r="N75" s="148"/>
      <c r="O75" s="147"/>
      <c r="P75" s="148"/>
      <c r="Q75" s="147"/>
      <c r="R75" s="149"/>
      <c r="S75" s="149"/>
      <c r="T75" s="149"/>
      <c r="U75" s="150"/>
      <c r="V75" s="151" t="str">
        <f t="shared" si="3"/>
        <v/>
      </c>
      <c r="W75" s="139">
        <f t="shared" si="4"/>
        <v>0</v>
      </c>
      <c r="X75" s="139" t="str">
        <f t="shared" si="5"/>
        <v/>
      </c>
      <c r="Y75" s="94"/>
      <c r="Z75" s="95"/>
      <c r="AA75" s="95"/>
    </row>
    <row r="76" spans="1:27" s="89" customFormat="1" ht="15">
      <c r="A76" s="147"/>
      <c r="B76" s="147"/>
      <c r="C76" s="148"/>
      <c r="D76" s="148"/>
      <c r="E76" s="148"/>
      <c r="F76" s="148"/>
      <c r="G76" s="148"/>
      <c r="H76" s="148"/>
      <c r="I76" s="147"/>
      <c r="J76" s="148"/>
      <c r="K76" s="167"/>
      <c r="L76" s="148"/>
      <c r="M76" s="147"/>
      <c r="N76" s="148"/>
      <c r="O76" s="147"/>
      <c r="P76" s="148"/>
      <c r="Q76" s="147"/>
      <c r="R76" s="149"/>
      <c r="S76" s="149"/>
      <c r="T76" s="149"/>
      <c r="U76" s="150"/>
      <c r="V76" s="151" t="str">
        <f t="shared" si="3"/>
        <v/>
      </c>
      <c r="W76" s="139">
        <f t="shared" si="4"/>
        <v>0</v>
      </c>
      <c r="X76" s="139" t="str">
        <f t="shared" si="5"/>
        <v/>
      </c>
      <c r="Y76" s="94"/>
      <c r="Z76" s="95"/>
      <c r="AA76" s="95"/>
    </row>
    <row r="77" spans="1:27" s="89" customFormat="1" ht="15">
      <c r="A77" s="147"/>
      <c r="B77" s="147"/>
      <c r="C77" s="148"/>
      <c r="D77" s="148"/>
      <c r="E77" s="148"/>
      <c r="F77" s="148"/>
      <c r="G77" s="148"/>
      <c r="H77" s="148"/>
      <c r="I77" s="147"/>
      <c r="J77" s="148"/>
      <c r="K77" s="167"/>
      <c r="L77" s="148"/>
      <c r="M77" s="147"/>
      <c r="N77" s="148"/>
      <c r="O77" s="147"/>
      <c r="P77" s="148"/>
      <c r="Q77" s="147"/>
      <c r="R77" s="149"/>
      <c r="S77" s="149"/>
      <c r="T77" s="149"/>
      <c r="U77" s="150"/>
      <c r="V77" s="151" t="str">
        <f t="shared" si="3"/>
        <v/>
      </c>
      <c r="W77" s="139">
        <f t="shared" si="4"/>
        <v>0</v>
      </c>
      <c r="X77" s="139" t="str">
        <f t="shared" si="5"/>
        <v/>
      </c>
      <c r="Y77" s="94"/>
      <c r="Z77" s="95"/>
      <c r="AA77" s="95"/>
    </row>
    <row r="78" spans="1:27" s="89" customFormat="1" ht="15">
      <c r="A78" s="147"/>
      <c r="B78" s="147"/>
      <c r="C78" s="148"/>
      <c r="D78" s="148"/>
      <c r="E78" s="148"/>
      <c r="F78" s="148"/>
      <c r="G78" s="148"/>
      <c r="H78" s="148"/>
      <c r="I78" s="147"/>
      <c r="J78" s="148"/>
      <c r="K78" s="167"/>
      <c r="L78" s="148"/>
      <c r="M78" s="147"/>
      <c r="N78" s="148"/>
      <c r="O78" s="147"/>
      <c r="P78" s="148"/>
      <c r="Q78" s="147"/>
      <c r="R78" s="149"/>
      <c r="S78" s="149"/>
      <c r="T78" s="149"/>
      <c r="U78" s="150"/>
      <c r="V78" s="151" t="str">
        <f t="shared" si="3"/>
        <v/>
      </c>
      <c r="W78" s="139">
        <f t="shared" si="4"/>
        <v>0</v>
      </c>
      <c r="X78" s="139" t="str">
        <f t="shared" si="5"/>
        <v/>
      </c>
      <c r="Y78" s="94"/>
      <c r="Z78" s="95"/>
      <c r="AA78" s="95"/>
    </row>
    <row r="79" spans="1:27" s="89" customFormat="1" ht="15">
      <c r="A79" s="147"/>
      <c r="B79" s="147"/>
      <c r="C79" s="148"/>
      <c r="D79" s="148"/>
      <c r="E79" s="148"/>
      <c r="F79" s="148"/>
      <c r="G79" s="148"/>
      <c r="H79" s="148"/>
      <c r="I79" s="147"/>
      <c r="J79" s="148"/>
      <c r="K79" s="167"/>
      <c r="L79" s="148"/>
      <c r="M79" s="147"/>
      <c r="N79" s="148"/>
      <c r="O79" s="147"/>
      <c r="P79" s="148"/>
      <c r="Q79" s="147"/>
      <c r="R79" s="149"/>
      <c r="S79" s="149"/>
      <c r="T79" s="149"/>
      <c r="U79" s="150"/>
      <c r="V79" s="151" t="str">
        <f t="shared" si="3"/>
        <v/>
      </c>
      <c r="W79" s="139">
        <f t="shared" si="4"/>
        <v>0</v>
      </c>
      <c r="X79" s="139" t="str">
        <f t="shared" si="5"/>
        <v/>
      </c>
      <c r="Y79" s="94"/>
      <c r="Z79" s="95"/>
      <c r="AA79" s="95"/>
    </row>
    <row r="80" spans="1:27" s="89" customFormat="1" ht="15">
      <c r="A80" s="147"/>
      <c r="B80" s="147"/>
      <c r="C80" s="148"/>
      <c r="D80" s="148"/>
      <c r="E80" s="148"/>
      <c r="F80" s="148"/>
      <c r="G80" s="148"/>
      <c r="H80" s="148"/>
      <c r="I80" s="147"/>
      <c r="J80" s="148"/>
      <c r="K80" s="167"/>
      <c r="L80" s="148"/>
      <c r="M80" s="147"/>
      <c r="N80" s="148"/>
      <c r="O80" s="147"/>
      <c r="P80" s="148"/>
      <c r="Q80" s="147"/>
      <c r="R80" s="149"/>
      <c r="S80" s="149"/>
      <c r="T80" s="149"/>
      <c r="U80" s="150"/>
      <c r="V80" s="151" t="str">
        <f t="shared" si="3"/>
        <v/>
      </c>
      <c r="W80" s="139">
        <f t="shared" si="4"/>
        <v>0</v>
      </c>
      <c r="X80" s="139" t="str">
        <f t="shared" si="5"/>
        <v/>
      </c>
      <c r="Y80" s="94"/>
      <c r="Z80" s="95"/>
      <c r="AA80" s="95"/>
    </row>
    <row r="81" spans="1:27" s="89" customFormat="1" ht="15">
      <c r="A81" s="147"/>
      <c r="B81" s="147"/>
      <c r="C81" s="148"/>
      <c r="D81" s="148"/>
      <c r="E81" s="148"/>
      <c r="F81" s="148"/>
      <c r="G81" s="148"/>
      <c r="H81" s="148"/>
      <c r="I81" s="147"/>
      <c r="J81" s="148"/>
      <c r="K81" s="167"/>
      <c r="L81" s="148"/>
      <c r="M81" s="147"/>
      <c r="N81" s="148"/>
      <c r="O81" s="147"/>
      <c r="P81" s="148"/>
      <c r="Q81" s="147"/>
      <c r="R81" s="149"/>
      <c r="S81" s="149"/>
      <c r="T81" s="149"/>
      <c r="U81" s="150"/>
      <c r="V81" s="151" t="str">
        <f t="shared" si="3"/>
        <v/>
      </c>
      <c r="W81" s="139">
        <f t="shared" si="4"/>
        <v>0</v>
      </c>
      <c r="X81" s="139" t="str">
        <f t="shared" si="5"/>
        <v/>
      </c>
      <c r="Y81" s="94"/>
      <c r="Z81" s="95"/>
      <c r="AA81" s="95"/>
    </row>
    <row r="82" spans="1:27" s="89" customFormat="1" ht="15">
      <c r="A82" s="147"/>
      <c r="B82" s="147"/>
      <c r="C82" s="148"/>
      <c r="D82" s="148"/>
      <c r="E82" s="148"/>
      <c r="F82" s="148"/>
      <c r="G82" s="148"/>
      <c r="H82" s="148"/>
      <c r="I82" s="147"/>
      <c r="J82" s="148"/>
      <c r="K82" s="167"/>
      <c r="L82" s="148"/>
      <c r="M82" s="147"/>
      <c r="N82" s="148"/>
      <c r="O82" s="147"/>
      <c r="P82" s="148"/>
      <c r="Q82" s="147"/>
      <c r="R82" s="149"/>
      <c r="S82" s="149"/>
      <c r="T82" s="149"/>
      <c r="U82" s="150"/>
      <c r="V82" s="151" t="str">
        <f t="shared" si="3"/>
        <v/>
      </c>
      <c r="W82" s="139">
        <f t="shared" si="4"/>
        <v>0</v>
      </c>
      <c r="X82" s="139" t="str">
        <f t="shared" si="5"/>
        <v/>
      </c>
      <c r="Y82" s="94"/>
      <c r="Z82" s="95"/>
      <c r="AA82" s="95"/>
    </row>
    <row r="83" spans="1:27" s="89" customFormat="1" ht="15">
      <c r="A83" s="147"/>
      <c r="B83" s="147"/>
      <c r="C83" s="148"/>
      <c r="D83" s="148"/>
      <c r="E83" s="148"/>
      <c r="F83" s="148"/>
      <c r="G83" s="148"/>
      <c r="H83" s="148"/>
      <c r="I83" s="147"/>
      <c r="J83" s="148"/>
      <c r="K83" s="167"/>
      <c r="L83" s="148"/>
      <c r="M83" s="147"/>
      <c r="N83" s="148"/>
      <c r="O83" s="147"/>
      <c r="P83" s="148"/>
      <c r="Q83" s="147"/>
      <c r="R83" s="149"/>
      <c r="S83" s="149"/>
      <c r="T83" s="149"/>
      <c r="U83" s="150"/>
      <c r="V83" s="151" t="str">
        <f t="shared" si="3"/>
        <v/>
      </c>
      <c r="W83" s="139">
        <f t="shared" si="4"/>
        <v>0</v>
      </c>
      <c r="X83" s="139" t="str">
        <f t="shared" si="5"/>
        <v/>
      </c>
      <c r="Y83" s="94"/>
      <c r="Z83" s="95"/>
      <c r="AA83" s="95"/>
    </row>
    <row r="84" spans="1:27" s="89" customFormat="1" ht="15">
      <c r="A84" s="147"/>
      <c r="B84" s="147"/>
      <c r="C84" s="148"/>
      <c r="D84" s="148"/>
      <c r="E84" s="148"/>
      <c r="F84" s="148"/>
      <c r="G84" s="148"/>
      <c r="H84" s="148"/>
      <c r="I84" s="147"/>
      <c r="J84" s="148"/>
      <c r="K84" s="167"/>
      <c r="L84" s="148"/>
      <c r="M84" s="147"/>
      <c r="N84" s="148"/>
      <c r="O84" s="147"/>
      <c r="P84" s="148"/>
      <c r="Q84" s="147"/>
      <c r="R84" s="149"/>
      <c r="S84" s="149"/>
      <c r="T84" s="149"/>
      <c r="U84" s="150"/>
      <c r="V84" s="151" t="str">
        <f t="shared" si="3"/>
        <v/>
      </c>
      <c r="W84" s="139">
        <f t="shared" si="4"/>
        <v>0</v>
      </c>
      <c r="X84" s="139" t="str">
        <f t="shared" si="5"/>
        <v/>
      </c>
      <c r="Y84" s="94"/>
      <c r="Z84" s="95"/>
      <c r="AA84" s="95"/>
    </row>
    <row r="85" spans="1:27" s="89" customFormat="1" ht="15">
      <c r="A85" s="147"/>
      <c r="B85" s="147"/>
      <c r="C85" s="148"/>
      <c r="D85" s="148"/>
      <c r="E85" s="148"/>
      <c r="F85" s="148"/>
      <c r="G85" s="148"/>
      <c r="H85" s="148"/>
      <c r="I85" s="147"/>
      <c r="J85" s="148"/>
      <c r="K85" s="167"/>
      <c r="L85" s="148"/>
      <c r="M85" s="147"/>
      <c r="N85" s="148"/>
      <c r="O85" s="147"/>
      <c r="P85" s="148"/>
      <c r="Q85" s="147"/>
      <c r="R85" s="149"/>
      <c r="S85" s="149"/>
      <c r="T85" s="149"/>
      <c r="U85" s="150"/>
      <c r="V85" s="151" t="str">
        <f t="shared" si="3"/>
        <v/>
      </c>
      <c r="W85" s="139">
        <f t="shared" si="4"/>
        <v>0</v>
      </c>
      <c r="X85" s="139" t="str">
        <f t="shared" si="5"/>
        <v/>
      </c>
      <c r="Y85" s="94"/>
      <c r="Z85" s="95"/>
      <c r="AA85" s="95"/>
    </row>
    <row r="86" spans="1:27" s="89" customFormat="1" ht="15">
      <c r="A86" s="147"/>
      <c r="B86" s="147"/>
      <c r="C86" s="148"/>
      <c r="D86" s="148"/>
      <c r="E86" s="148"/>
      <c r="F86" s="148"/>
      <c r="G86" s="148"/>
      <c r="H86" s="148"/>
      <c r="I86" s="147"/>
      <c r="J86" s="148"/>
      <c r="K86" s="167"/>
      <c r="L86" s="148"/>
      <c r="M86" s="147"/>
      <c r="N86" s="148"/>
      <c r="O86" s="147"/>
      <c r="P86" s="148"/>
      <c r="Q86" s="147"/>
      <c r="R86" s="149"/>
      <c r="S86" s="149"/>
      <c r="T86" s="149"/>
      <c r="U86" s="150"/>
      <c r="V86" s="151" t="str">
        <f t="shared" si="3"/>
        <v/>
      </c>
      <c r="W86" s="139">
        <f t="shared" si="4"/>
        <v>0</v>
      </c>
      <c r="X86" s="139" t="str">
        <f t="shared" si="5"/>
        <v/>
      </c>
      <c r="Y86" s="94"/>
      <c r="Z86" s="95"/>
      <c r="AA86" s="95"/>
    </row>
    <row r="87" spans="1:27" s="89" customFormat="1" ht="15">
      <c r="A87" s="147"/>
      <c r="B87" s="147"/>
      <c r="C87" s="148"/>
      <c r="D87" s="148"/>
      <c r="E87" s="148"/>
      <c r="F87" s="148"/>
      <c r="G87" s="148"/>
      <c r="H87" s="148"/>
      <c r="I87" s="147"/>
      <c r="J87" s="148"/>
      <c r="K87" s="167"/>
      <c r="L87" s="148"/>
      <c r="M87" s="147"/>
      <c r="N87" s="148"/>
      <c r="O87" s="147"/>
      <c r="P87" s="148"/>
      <c r="Q87" s="147"/>
      <c r="R87" s="149"/>
      <c r="S87" s="149"/>
      <c r="T87" s="149"/>
      <c r="U87" s="150"/>
      <c r="V87" s="151" t="str">
        <f t="shared" si="3"/>
        <v/>
      </c>
      <c r="W87" s="139">
        <f t="shared" si="4"/>
        <v>0</v>
      </c>
      <c r="X87" s="139" t="str">
        <f t="shared" si="5"/>
        <v/>
      </c>
      <c r="Y87" s="94"/>
      <c r="Z87" s="95"/>
      <c r="AA87" s="95"/>
    </row>
    <row r="88" spans="1:27" s="89" customFormat="1" ht="15">
      <c r="A88" s="147"/>
      <c r="B88" s="147"/>
      <c r="C88" s="148"/>
      <c r="D88" s="148"/>
      <c r="E88" s="148"/>
      <c r="F88" s="148"/>
      <c r="G88" s="148"/>
      <c r="H88" s="148"/>
      <c r="I88" s="147"/>
      <c r="J88" s="148"/>
      <c r="K88" s="167"/>
      <c r="L88" s="148"/>
      <c r="M88" s="147"/>
      <c r="N88" s="148"/>
      <c r="O88" s="147"/>
      <c r="P88" s="148"/>
      <c r="Q88" s="147"/>
      <c r="R88" s="149"/>
      <c r="S88" s="149"/>
      <c r="T88" s="149"/>
      <c r="U88" s="150"/>
      <c r="V88" s="151" t="str">
        <f t="shared" si="3"/>
        <v/>
      </c>
      <c r="W88" s="139">
        <f t="shared" si="4"/>
        <v>0</v>
      </c>
      <c r="X88" s="139" t="str">
        <f t="shared" si="5"/>
        <v/>
      </c>
      <c r="Y88" s="94"/>
      <c r="Z88" s="95"/>
      <c r="AA88" s="95"/>
    </row>
    <row r="89" spans="1:27" s="89" customFormat="1" ht="15">
      <c r="A89" s="147"/>
      <c r="B89" s="147"/>
      <c r="C89" s="148"/>
      <c r="D89" s="148"/>
      <c r="E89" s="148"/>
      <c r="F89" s="148"/>
      <c r="G89" s="148"/>
      <c r="H89" s="148"/>
      <c r="I89" s="147"/>
      <c r="J89" s="148"/>
      <c r="K89" s="167"/>
      <c r="L89" s="148"/>
      <c r="M89" s="147"/>
      <c r="N89" s="148"/>
      <c r="O89" s="147"/>
      <c r="P89" s="148"/>
      <c r="Q89" s="147"/>
      <c r="R89" s="149"/>
      <c r="S89" s="149"/>
      <c r="T89" s="149"/>
      <c r="U89" s="150"/>
      <c r="V89" s="151" t="str">
        <f t="shared" si="3"/>
        <v/>
      </c>
      <c r="W89" s="139">
        <f t="shared" si="4"/>
        <v>0</v>
      </c>
      <c r="X89" s="139" t="str">
        <f t="shared" si="5"/>
        <v/>
      </c>
      <c r="Y89" s="94"/>
      <c r="Z89" s="95"/>
      <c r="AA89" s="95"/>
    </row>
    <row r="90" spans="1:27" s="89" customFormat="1" ht="15">
      <c r="A90" s="147"/>
      <c r="B90" s="147"/>
      <c r="C90" s="148"/>
      <c r="D90" s="148"/>
      <c r="E90" s="148"/>
      <c r="F90" s="148"/>
      <c r="G90" s="148"/>
      <c r="H90" s="148"/>
      <c r="I90" s="147"/>
      <c r="J90" s="148"/>
      <c r="K90" s="167"/>
      <c r="L90" s="148"/>
      <c r="M90" s="147"/>
      <c r="N90" s="148"/>
      <c r="O90" s="147"/>
      <c r="P90" s="148"/>
      <c r="Q90" s="147"/>
      <c r="R90" s="149"/>
      <c r="S90" s="149"/>
      <c r="T90" s="149"/>
      <c r="U90" s="150"/>
      <c r="V90" s="151" t="str">
        <f t="shared" si="3"/>
        <v/>
      </c>
      <c r="W90" s="139">
        <f t="shared" si="4"/>
        <v>0</v>
      </c>
      <c r="X90" s="139" t="str">
        <f t="shared" si="5"/>
        <v/>
      </c>
      <c r="Y90" s="94"/>
      <c r="Z90" s="95"/>
      <c r="AA90" s="95"/>
    </row>
    <row r="91" spans="1:27" s="89" customFormat="1" ht="15">
      <c r="A91" s="147"/>
      <c r="B91" s="147"/>
      <c r="C91" s="148"/>
      <c r="D91" s="148"/>
      <c r="E91" s="148"/>
      <c r="F91" s="148"/>
      <c r="G91" s="148"/>
      <c r="H91" s="148"/>
      <c r="I91" s="147"/>
      <c r="J91" s="148"/>
      <c r="K91" s="167"/>
      <c r="L91" s="148"/>
      <c r="M91" s="147"/>
      <c r="N91" s="148"/>
      <c r="O91" s="147"/>
      <c r="P91" s="148"/>
      <c r="Q91" s="147"/>
      <c r="R91" s="149"/>
      <c r="S91" s="149"/>
      <c r="T91" s="149"/>
      <c r="U91" s="150"/>
      <c r="V91" s="151" t="str">
        <f t="shared" si="3"/>
        <v/>
      </c>
      <c r="W91" s="139">
        <f t="shared" si="4"/>
        <v>0</v>
      </c>
      <c r="X91" s="139" t="str">
        <f t="shared" si="5"/>
        <v/>
      </c>
      <c r="Y91" s="94"/>
      <c r="Z91" s="95"/>
      <c r="AA91" s="95"/>
    </row>
    <row r="92" spans="1:27" s="89" customFormat="1" ht="15">
      <c r="A92" s="147"/>
      <c r="B92" s="147"/>
      <c r="C92" s="148"/>
      <c r="D92" s="148"/>
      <c r="E92" s="148"/>
      <c r="F92" s="148"/>
      <c r="G92" s="148"/>
      <c r="H92" s="148"/>
      <c r="I92" s="147"/>
      <c r="J92" s="148"/>
      <c r="K92" s="167"/>
      <c r="L92" s="148"/>
      <c r="M92" s="147"/>
      <c r="N92" s="148"/>
      <c r="O92" s="147"/>
      <c r="P92" s="148"/>
      <c r="Q92" s="147"/>
      <c r="R92" s="149"/>
      <c r="S92" s="149"/>
      <c r="T92" s="149"/>
      <c r="U92" s="150"/>
      <c r="V92" s="151" t="str">
        <f t="shared" si="3"/>
        <v/>
      </c>
      <c r="W92" s="139">
        <f t="shared" si="4"/>
        <v>0</v>
      </c>
      <c r="X92" s="139" t="str">
        <f t="shared" si="5"/>
        <v/>
      </c>
      <c r="Y92" s="94"/>
      <c r="Z92" s="95"/>
      <c r="AA92" s="95"/>
    </row>
    <row r="93" spans="1:27" s="89" customFormat="1" ht="15">
      <c r="A93" s="147"/>
      <c r="B93" s="147"/>
      <c r="C93" s="148"/>
      <c r="D93" s="148"/>
      <c r="E93" s="148"/>
      <c r="F93" s="148"/>
      <c r="G93" s="148"/>
      <c r="H93" s="148"/>
      <c r="I93" s="147"/>
      <c r="J93" s="148"/>
      <c r="K93" s="167"/>
      <c r="L93" s="148"/>
      <c r="M93" s="147"/>
      <c r="N93" s="148"/>
      <c r="O93" s="147"/>
      <c r="P93" s="148"/>
      <c r="Q93" s="147"/>
      <c r="R93" s="149"/>
      <c r="S93" s="149"/>
      <c r="T93" s="149"/>
      <c r="U93" s="150"/>
      <c r="V93" s="151" t="str">
        <f t="shared" si="3"/>
        <v/>
      </c>
      <c r="W93" s="139">
        <f t="shared" si="4"/>
        <v>0</v>
      </c>
      <c r="X93" s="139" t="str">
        <f t="shared" si="5"/>
        <v/>
      </c>
      <c r="Y93" s="94"/>
      <c r="Z93" s="95"/>
      <c r="AA93" s="95"/>
    </row>
    <row r="94" spans="1:27" s="89" customFormat="1" ht="15">
      <c r="A94" s="147"/>
      <c r="B94" s="147"/>
      <c r="C94" s="148"/>
      <c r="D94" s="148"/>
      <c r="E94" s="148"/>
      <c r="F94" s="148"/>
      <c r="G94" s="148"/>
      <c r="H94" s="148"/>
      <c r="I94" s="147"/>
      <c r="J94" s="148"/>
      <c r="K94" s="167"/>
      <c r="L94" s="148"/>
      <c r="M94" s="147"/>
      <c r="N94" s="148"/>
      <c r="O94" s="147"/>
      <c r="P94" s="148"/>
      <c r="Q94" s="147"/>
      <c r="R94" s="149"/>
      <c r="S94" s="149"/>
      <c r="T94" s="149"/>
      <c r="U94" s="150"/>
      <c r="V94" s="151" t="str">
        <f t="shared" si="3"/>
        <v/>
      </c>
      <c r="W94" s="139">
        <f t="shared" si="4"/>
        <v>0</v>
      </c>
      <c r="X94" s="139" t="str">
        <f t="shared" si="5"/>
        <v/>
      </c>
      <c r="Y94" s="94"/>
      <c r="Z94" s="95"/>
      <c r="AA94" s="95"/>
    </row>
    <row r="95" spans="1:27" s="89" customFormat="1" ht="15">
      <c r="A95" s="147"/>
      <c r="B95" s="147"/>
      <c r="C95" s="148"/>
      <c r="D95" s="148"/>
      <c r="E95" s="148"/>
      <c r="F95" s="148"/>
      <c r="G95" s="148"/>
      <c r="H95" s="148"/>
      <c r="I95" s="147"/>
      <c r="J95" s="148"/>
      <c r="K95" s="167"/>
      <c r="L95" s="148"/>
      <c r="M95" s="147"/>
      <c r="N95" s="148"/>
      <c r="O95" s="147"/>
      <c r="P95" s="148"/>
      <c r="Q95" s="147"/>
      <c r="R95" s="149"/>
      <c r="S95" s="149"/>
      <c r="T95" s="149"/>
      <c r="U95" s="150"/>
      <c r="V95" s="151" t="str">
        <f t="shared" si="3"/>
        <v/>
      </c>
      <c r="W95" s="139">
        <f t="shared" si="4"/>
        <v>0</v>
      </c>
      <c r="X95" s="139" t="str">
        <f t="shared" si="5"/>
        <v/>
      </c>
      <c r="Y95" s="94"/>
      <c r="Z95" s="95"/>
      <c r="AA95" s="95"/>
    </row>
    <row r="96" spans="1:27" s="89" customFormat="1" ht="15">
      <c r="A96" s="147"/>
      <c r="B96" s="147"/>
      <c r="C96" s="148"/>
      <c r="D96" s="148"/>
      <c r="E96" s="148"/>
      <c r="F96" s="148"/>
      <c r="G96" s="148"/>
      <c r="H96" s="148"/>
      <c r="I96" s="147"/>
      <c r="J96" s="148"/>
      <c r="K96" s="167"/>
      <c r="L96" s="148"/>
      <c r="M96" s="147"/>
      <c r="N96" s="148"/>
      <c r="O96" s="147"/>
      <c r="P96" s="148"/>
      <c r="Q96" s="147"/>
      <c r="R96" s="149"/>
      <c r="S96" s="149"/>
      <c r="T96" s="149"/>
      <c r="U96" s="150"/>
      <c r="V96" s="151" t="str">
        <f t="shared" si="3"/>
        <v/>
      </c>
      <c r="W96" s="139">
        <f t="shared" si="4"/>
        <v>0</v>
      </c>
      <c r="X96" s="139" t="str">
        <f t="shared" si="5"/>
        <v/>
      </c>
      <c r="Y96" s="94"/>
      <c r="Z96" s="95"/>
      <c r="AA96" s="95"/>
    </row>
    <row r="97" spans="1:27" s="89" customFormat="1" ht="15">
      <c r="A97" s="147"/>
      <c r="B97" s="147"/>
      <c r="C97" s="148"/>
      <c r="D97" s="148"/>
      <c r="E97" s="148"/>
      <c r="F97" s="148"/>
      <c r="G97" s="148"/>
      <c r="H97" s="148"/>
      <c r="I97" s="147"/>
      <c r="J97" s="148"/>
      <c r="K97" s="167"/>
      <c r="L97" s="148"/>
      <c r="M97" s="147"/>
      <c r="N97" s="148"/>
      <c r="O97" s="147"/>
      <c r="P97" s="148"/>
      <c r="Q97" s="147"/>
      <c r="R97" s="149"/>
      <c r="S97" s="149"/>
      <c r="T97" s="149"/>
      <c r="U97" s="150"/>
      <c r="V97" s="151" t="str">
        <f t="shared" si="3"/>
        <v/>
      </c>
      <c r="W97" s="139">
        <f t="shared" si="4"/>
        <v>0</v>
      </c>
      <c r="X97" s="139" t="str">
        <f t="shared" si="5"/>
        <v/>
      </c>
      <c r="Y97" s="94"/>
      <c r="Z97" s="95"/>
      <c r="AA97" s="95"/>
    </row>
    <row r="98" spans="1:27" s="89" customFormat="1" ht="15">
      <c r="A98" s="147"/>
      <c r="B98" s="147"/>
      <c r="C98" s="148"/>
      <c r="D98" s="148"/>
      <c r="E98" s="148"/>
      <c r="F98" s="148"/>
      <c r="G98" s="148"/>
      <c r="H98" s="148"/>
      <c r="I98" s="147"/>
      <c r="J98" s="148"/>
      <c r="K98" s="167"/>
      <c r="L98" s="148"/>
      <c r="M98" s="147"/>
      <c r="N98" s="148"/>
      <c r="O98" s="147"/>
      <c r="P98" s="148"/>
      <c r="Q98" s="147"/>
      <c r="R98" s="149"/>
      <c r="S98" s="149"/>
      <c r="T98" s="149"/>
      <c r="U98" s="150"/>
      <c r="V98" s="151" t="str">
        <f t="shared" si="3"/>
        <v/>
      </c>
      <c r="W98" s="139">
        <f t="shared" si="4"/>
        <v>0</v>
      </c>
      <c r="X98" s="139" t="str">
        <f t="shared" si="5"/>
        <v/>
      </c>
      <c r="Y98" s="94"/>
      <c r="Z98" s="95"/>
      <c r="AA98" s="95"/>
    </row>
    <row r="99" spans="1:27" s="89" customFormat="1" ht="15">
      <c r="A99" s="147"/>
      <c r="B99" s="147"/>
      <c r="C99" s="148"/>
      <c r="D99" s="148"/>
      <c r="E99" s="148"/>
      <c r="F99" s="148"/>
      <c r="G99" s="148"/>
      <c r="H99" s="148"/>
      <c r="I99" s="147"/>
      <c r="J99" s="148"/>
      <c r="K99" s="167"/>
      <c r="L99" s="148"/>
      <c r="M99" s="147"/>
      <c r="N99" s="148"/>
      <c r="O99" s="147"/>
      <c r="P99" s="148"/>
      <c r="Q99" s="147"/>
      <c r="R99" s="149"/>
      <c r="S99" s="149"/>
      <c r="T99" s="149"/>
      <c r="U99" s="150"/>
      <c r="V99" s="151" t="str">
        <f t="shared" si="3"/>
        <v/>
      </c>
      <c r="W99" s="139">
        <f t="shared" si="4"/>
        <v>0</v>
      </c>
      <c r="X99" s="139" t="str">
        <f t="shared" si="5"/>
        <v/>
      </c>
      <c r="Y99" s="94"/>
      <c r="Z99" s="95"/>
      <c r="AA99" s="95"/>
    </row>
    <row r="100" spans="1:27" s="89" customFormat="1" ht="15">
      <c r="A100" s="147"/>
      <c r="B100" s="147"/>
      <c r="C100" s="148"/>
      <c r="D100" s="148"/>
      <c r="E100" s="148"/>
      <c r="F100" s="148"/>
      <c r="G100" s="148"/>
      <c r="H100" s="148"/>
      <c r="I100" s="147"/>
      <c r="J100" s="148"/>
      <c r="K100" s="167"/>
      <c r="L100" s="148"/>
      <c r="M100" s="147"/>
      <c r="N100" s="148"/>
      <c r="O100" s="147"/>
      <c r="P100" s="148"/>
      <c r="Q100" s="147"/>
      <c r="R100" s="149"/>
      <c r="S100" s="149"/>
      <c r="T100" s="149"/>
      <c r="U100" s="150"/>
      <c r="V100" s="151" t="str">
        <f t="shared" si="3"/>
        <v/>
      </c>
      <c r="W100" s="139">
        <f t="shared" si="4"/>
        <v>0</v>
      </c>
      <c r="X100" s="139" t="str">
        <f t="shared" si="5"/>
        <v/>
      </c>
      <c r="Y100" s="94"/>
      <c r="Z100" s="95"/>
      <c r="AA100" s="95"/>
    </row>
    <row r="101" spans="1:27" s="89" customFormat="1" ht="15">
      <c r="A101" s="147"/>
      <c r="B101" s="147"/>
      <c r="C101" s="148"/>
      <c r="D101" s="148"/>
      <c r="E101" s="148"/>
      <c r="F101" s="148"/>
      <c r="G101" s="148"/>
      <c r="H101" s="148"/>
      <c r="I101" s="147"/>
      <c r="J101" s="148"/>
      <c r="K101" s="167"/>
      <c r="L101" s="148"/>
      <c r="M101" s="147"/>
      <c r="N101" s="148"/>
      <c r="O101" s="147"/>
      <c r="P101" s="148"/>
      <c r="Q101" s="147"/>
      <c r="R101" s="149"/>
      <c r="S101" s="149"/>
      <c r="T101" s="149"/>
      <c r="U101" s="150"/>
      <c r="V101" s="151" t="str">
        <f t="shared" si="3"/>
        <v/>
      </c>
      <c r="W101" s="139">
        <f t="shared" si="4"/>
        <v>0</v>
      </c>
      <c r="X101" s="139" t="str">
        <f t="shared" si="5"/>
        <v/>
      </c>
      <c r="Y101" s="94"/>
      <c r="Z101" s="95"/>
      <c r="AA101" s="95"/>
    </row>
    <row r="102" spans="1:27" s="89" customFormat="1" ht="15">
      <c r="A102" s="147"/>
      <c r="B102" s="147"/>
      <c r="C102" s="148"/>
      <c r="D102" s="148"/>
      <c r="E102" s="148"/>
      <c r="F102" s="148"/>
      <c r="G102" s="148"/>
      <c r="H102" s="148"/>
      <c r="I102" s="147"/>
      <c r="J102" s="148"/>
      <c r="K102" s="167"/>
      <c r="L102" s="148"/>
      <c r="M102" s="147"/>
      <c r="N102" s="148"/>
      <c r="O102" s="147"/>
      <c r="P102" s="148"/>
      <c r="Q102" s="147"/>
      <c r="R102" s="149"/>
      <c r="S102" s="149"/>
      <c r="T102" s="149"/>
      <c r="U102" s="150"/>
      <c r="V102" s="151" t="str">
        <f t="shared" si="3"/>
        <v/>
      </c>
      <c r="W102" s="139">
        <f t="shared" si="4"/>
        <v>0</v>
      </c>
      <c r="X102" s="139" t="str">
        <f t="shared" si="5"/>
        <v/>
      </c>
      <c r="Y102" s="94"/>
      <c r="Z102" s="95"/>
      <c r="AA102" s="95"/>
    </row>
    <row r="103" spans="1:27" s="89" customFormat="1" ht="15">
      <c r="A103" s="147"/>
      <c r="B103" s="147"/>
      <c r="C103" s="148"/>
      <c r="D103" s="148"/>
      <c r="E103" s="148"/>
      <c r="F103" s="148"/>
      <c r="G103" s="148"/>
      <c r="H103" s="148"/>
      <c r="I103" s="147"/>
      <c r="J103" s="148"/>
      <c r="K103" s="167"/>
      <c r="L103" s="148"/>
      <c r="M103" s="147"/>
      <c r="N103" s="148"/>
      <c r="O103" s="147"/>
      <c r="P103" s="148"/>
      <c r="Q103" s="147"/>
      <c r="R103" s="149"/>
      <c r="S103" s="149"/>
      <c r="T103" s="149"/>
      <c r="U103" s="150"/>
      <c r="V103" s="151" t="str">
        <f t="shared" si="3"/>
        <v/>
      </c>
      <c r="W103" s="139">
        <f t="shared" si="4"/>
        <v>0</v>
      </c>
      <c r="X103" s="139" t="str">
        <f t="shared" si="5"/>
        <v/>
      </c>
      <c r="Y103" s="94"/>
      <c r="Z103" s="95"/>
      <c r="AA103" s="95"/>
    </row>
    <row r="104" spans="1:27" s="89" customFormat="1" ht="15">
      <c r="A104" s="147"/>
      <c r="B104" s="147"/>
      <c r="C104" s="148"/>
      <c r="D104" s="148"/>
      <c r="E104" s="148"/>
      <c r="F104" s="148"/>
      <c r="G104" s="148"/>
      <c r="H104" s="148"/>
      <c r="I104" s="147"/>
      <c r="J104" s="148"/>
      <c r="K104" s="167"/>
      <c r="L104" s="148"/>
      <c r="M104" s="147"/>
      <c r="N104" s="148"/>
      <c r="O104" s="147"/>
      <c r="P104" s="148"/>
      <c r="Q104" s="147"/>
      <c r="R104" s="149"/>
      <c r="S104" s="149"/>
      <c r="T104" s="149"/>
      <c r="U104" s="150"/>
      <c r="V104" s="151" t="str">
        <f t="shared" si="3"/>
        <v/>
      </c>
      <c r="W104" s="139">
        <f t="shared" si="4"/>
        <v>0</v>
      </c>
      <c r="X104" s="139" t="str">
        <f t="shared" si="5"/>
        <v/>
      </c>
      <c r="Y104" s="94"/>
      <c r="Z104" s="95"/>
      <c r="AA104" s="95"/>
    </row>
    <row r="105" spans="1:27" s="89" customFormat="1" ht="15">
      <c r="A105" s="147"/>
      <c r="B105" s="147"/>
      <c r="C105" s="148"/>
      <c r="D105" s="148"/>
      <c r="E105" s="148"/>
      <c r="F105" s="148"/>
      <c r="G105" s="148"/>
      <c r="H105" s="148"/>
      <c r="I105" s="147"/>
      <c r="J105" s="148"/>
      <c r="K105" s="167"/>
      <c r="L105" s="148"/>
      <c r="M105" s="147"/>
      <c r="N105" s="148"/>
      <c r="O105" s="147"/>
      <c r="P105" s="148"/>
      <c r="Q105" s="147"/>
      <c r="R105" s="149"/>
      <c r="S105" s="149"/>
      <c r="T105" s="149"/>
      <c r="U105" s="150"/>
      <c r="V105" s="151" t="str">
        <f t="shared" si="3"/>
        <v/>
      </c>
      <c r="W105" s="139">
        <f t="shared" si="4"/>
        <v>0</v>
      </c>
      <c r="X105" s="139" t="str">
        <f t="shared" si="5"/>
        <v/>
      </c>
      <c r="Y105" s="94"/>
      <c r="Z105" s="95"/>
      <c r="AA105" s="95"/>
    </row>
    <row r="106" spans="1:27" s="89" customFormat="1" ht="15">
      <c r="A106" s="147"/>
      <c r="B106" s="147"/>
      <c r="C106" s="148"/>
      <c r="D106" s="148"/>
      <c r="E106" s="148"/>
      <c r="F106" s="148"/>
      <c r="G106" s="148"/>
      <c r="H106" s="148"/>
      <c r="I106" s="147"/>
      <c r="J106" s="148"/>
      <c r="K106" s="167"/>
      <c r="L106" s="148"/>
      <c r="M106" s="147"/>
      <c r="N106" s="148"/>
      <c r="O106" s="147"/>
      <c r="P106" s="148"/>
      <c r="Q106" s="147"/>
      <c r="R106" s="149"/>
      <c r="S106" s="149"/>
      <c r="T106" s="149"/>
      <c r="U106" s="150"/>
      <c r="V106" s="151" t="str">
        <f t="shared" si="3"/>
        <v/>
      </c>
      <c r="W106" s="139">
        <f t="shared" si="4"/>
        <v>0</v>
      </c>
      <c r="X106" s="139" t="str">
        <f t="shared" si="5"/>
        <v/>
      </c>
      <c r="Y106" s="94"/>
      <c r="Z106" s="95"/>
      <c r="AA106" s="95"/>
    </row>
    <row r="107" spans="1:27" s="89" customFormat="1" ht="15">
      <c r="A107" s="147"/>
      <c r="B107" s="147"/>
      <c r="C107" s="148"/>
      <c r="D107" s="148"/>
      <c r="E107" s="148"/>
      <c r="F107" s="148"/>
      <c r="G107" s="148"/>
      <c r="H107" s="148"/>
      <c r="I107" s="147"/>
      <c r="J107" s="148"/>
      <c r="K107" s="167"/>
      <c r="L107" s="148"/>
      <c r="M107" s="147"/>
      <c r="N107" s="148"/>
      <c r="O107" s="147"/>
      <c r="P107" s="148"/>
      <c r="Q107" s="147"/>
      <c r="R107" s="149"/>
      <c r="S107" s="149"/>
      <c r="T107" s="149"/>
      <c r="U107" s="150"/>
      <c r="V107" s="151" t="str">
        <f t="shared" si="3"/>
        <v/>
      </c>
      <c r="W107" s="139">
        <f t="shared" si="4"/>
        <v>0</v>
      </c>
      <c r="X107" s="139" t="str">
        <f t="shared" si="5"/>
        <v/>
      </c>
      <c r="Y107" s="94"/>
      <c r="Z107" s="95"/>
      <c r="AA107" s="95"/>
    </row>
    <row r="108" spans="1:27" s="89" customFormat="1" ht="15">
      <c r="A108" s="147"/>
      <c r="B108" s="147"/>
      <c r="C108" s="148"/>
      <c r="D108" s="148"/>
      <c r="E108" s="148"/>
      <c r="F108" s="148"/>
      <c r="G108" s="148"/>
      <c r="H108" s="148"/>
      <c r="I108" s="147"/>
      <c r="J108" s="148"/>
      <c r="K108" s="167"/>
      <c r="L108" s="148"/>
      <c r="M108" s="147"/>
      <c r="N108" s="148"/>
      <c r="O108" s="147"/>
      <c r="P108" s="148"/>
      <c r="Q108" s="147"/>
      <c r="R108" s="149"/>
      <c r="S108" s="149"/>
      <c r="T108" s="149"/>
      <c r="U108" s="150"/>
      <c r="V108" s="151" t="str">
        <f t="shared" si="3"/>
        <v/>
      </c>
      <c r="W108" s="139">
        <f t="shared" si="4"/>
        <v>0</v>
      </c>
      <c r="X108" s="139" t="str">
        <f t="shared" si="5"/>
        <v/>
      </c>
      <c r="Y108" s="94"/>
      <c r="Z108" s="95"/>
      <c r="AA108" s="95"/>
    </row>
    <row r="109" spans="1:27" s="89" customFormat="1" ht="15">
      <c r="A109" s="147"/>
      <c r="B109" s="147"/>
      <c r="C109" s="148"/>
      <c r="D109" s="148"/>
      <c r="E109" s="148"/>
      <c r="F109" s="148"/>
      <c r="G109" s="148"/>
      <c r="H109" s="148"/>
      <c r="I109" s="147"/>
      <c r="J109" s="148"/>
      <c r="K109" s="167"/>
      <c r="L109" s="148"/>
      <c r="M109" s="147"/>
      <c r="N109" s="148"/>
      <c r="O109" s="147"/>
      <c r="P109" s="148"/>
      <c r="Q109" s="147"/>
      <c r="R109" s="149"/>
      <c r="S109" s="149"/>
      <c r="T109" s="149"/>
      <c r="U109" s="150"/>
      <c r="V109" s="151" t="str">
        <f t="shared" si="3"/>
        <v/>
      </c>
      <c r="W109" s="139">
        <f t="shared" si="4"/>
        <v>0</v>
      </c>
      <c r="X109" s="139" t="str">
        <f t="shared" si="5"/>
        <v/>
      </c>
      <c r="Y109" s="94"/>
      <c r="Z109" s="95"/>
      <c r="AA109" s="95"/>
    </row>
    <row r="110" spans="1:27" s="89" customFormat="1" ht="15">
      <c r="A110" s="147"/>
      <c r="B110" s="147"/>
      <c r="C110" s="148"/>
      <c r="D110" s="148"/>
      <c r="E110" s="148"/>
      <c r="F110" s="148"/>
      <c r="G110" s="148"/>
      <c r="H110" s="148"/>
      <c r="I110" s="147"/>
      <c r="J110" s="148"/>
      <c r="K110" s="167"/>
      <c r="L110" s="148"/>
      <c r="M110" s="147"/>
      <c r="N110" s="148"/>
      <c r="O110" s="147"/>
      <c r="P110" s="148"/>
      <c r="Q110" s="147"/>
      <c r="R110" s="149"/>
      <c r="S110" s="149"/>
      <c r="T110" s="149"/>
      <c r="U110" s="150"/>
      <c r="V110" s="151" t="str">
        <f t="shared" si="3"/>
        <v/>
      </c>
      <c r="W110" s="139">
        <f t="shared" si="4"/>
        <v>0</v>
      </c>
      <c r="X110" s="139" t="str">
        <f t="shared" si="5"/>
        <v/>
      </c>
      <c r="Y110" s="94"/>
      <c r="Z110" s="95"/>
      <c r="AA110" s="95"/>
    </row>
    <row r="111" spans="1:27" s="89" customFormat="1" ht="15">
      <c r="A111" s="147"/>
      <c r="B111" s="147"/>
      <c r="C111" s="148"/>
      <c r="D111" s="148"/>
      <c r="E111" s="148"/>
      <c r="F111" s="148"/>
      <c r="G111" s="148"/>
      <c r="H111" s="148"/>
      <c r="I111" s="147"/>
      <c r="J111" s="148"/>
      <c r="K111" s="167"/>
      <c r="L111" s="148"/>
      <c r="M111" s="147"/>
      <c r="N111" s="148"/>
      <c r="O111" s="147"/>
      <c r="P111" s="148"/>
      <c r="Q111" s="147"/>
      <c r="R111" s="149"/>
      <c r="S111" s="149"/>
      <c r="T111" s="149"/>
      <c r="U111" s="150"/>
      <c r="V111" s="151" t="str">
        <f t="shared" si="3"/>
        <v/>
      </c>
      <c r="W111" s="139">
        <f t="shared" si="4"/>
        <v>0</v>
      </c>
      <c r="X111" s="139" t="str">
        <f t="shared" si="5"/>
        <v/>
      </c>
      <c r="Y111" s="94"/>
      <c r="Z111" s="95"/>
      <c r="AA111" s="95"/>
    </row>
    <row r="112" spans="1:27" s="89" customFormat="1" ht="15">
      <c r="A112" s="147"/>
      <c r="B112" s="147"/>
      <c r="C112" s="148"/>
      <c r="D112" s="148"/>
      <c r="E112" s="148"/>
      <c r="F112" s="148"/>
      <c r="G112" s="148"/>
      <c r="H112" s="148"/>
      <c r="I112" s="147"/>
      <c r="J112" s="148"/>
      <c r="K112" s="167"/>
      <c r="L112" s="148"/>
      <c r="M112" s="147"/>
      <c r="N112" s="148"/>
      <c r="O112" s="147"/>
      <c r="P112" s="148"/>
      <c r="Q112" s="147"/>
      <c r="R112" s="149"/>
      <c r="S112" s="149"/>
      <c r="T112" s="149"/>
      <c r="U112" s="150"/>
      <c r="V112" s="151" t="str">
        <f t="shared" si="3"/>
        <v/>
      </c>
      <c r="W112" s="139">
        <f t="shared" si="4"/>
        <v>0</v>
      </c>
      <c r="X112" s="139" t="str">
        <f t="shared" si="5"/>
        <v/>
      </c>
      <c r="Y112" s="94"/>
      <c r="Z112" s="95"/>
      <c r="AA112" s="95"/>
    </row>
    <row r="113" spans="1:27" s="89" customFormat="1" ht="15">
      <c r="A113" s="147"/>
      <c r="B113" s="147"/>
      <c r="C113" s="148"/>
      <c r="D113" s="148"/>
      <c r="E113" s="148"/>
      <c r="F113" s="148"/>
      <c r="G113" s="148"/>
      <c r="H113" s="148"/>
      <c r="I113" s="147"/>
      <c r="J113" s="148"/>
      <c r="K113" s="167"/>
      <c r="L113" s="148"/>
      <c r="M113" s="147"/>
      <c r="N113" s="148"/>
      <c r="O113" s="147"/>
      <c r="P113" s="148"/>
      <c r="Q113" s="147"/>
      <c r="R113" s="149"/>
      <c r="S113" s="149"/>
      <c r="T113" s="149"/>
      <c r="U113" s="150"/>
      <c r="V113" s="151" t="str">
        <f t="shared" si="3"/>
        <v/>
      </c>
      <c r="W113" s="139">
        <f t="shared" si="4"/>
        <v>0</v>
      </c>
      <c r="X113" s="139" t="str">
        <f t="shared" si="5"/>
        <v/>
      </c>
      <c r="Y113" s="94"/>
      <c r="Z113" s="95"/>
      <c r="AA113" s="95"/>
    </row>
    <row r="114" spans="1:27" s="89" customFormat="1" ht="15">
      <c r="A114" s="147"/>
      <c r="B114" s="147"/>
      <c r="C114" s="148"/>
      <c r="D114" s="148"/>
      <c r="E114" s="148"/>
      <c r="F114" s="148"/>
      <c r="G114" s="148"/>
      <c r="H114" s="148"/>
      <c r="I114" s="147"/>
      <c r="J114" s="148"/>
      <c r="K114" s="167"/>
      <c r="L114" s="148"/>
      <c r="M114" s="147"/>
      <c r="N114" s="148"/>
      <c r="O114" s="147"/>
      <c r="P114" s="148"/>
      <c r="Q114" s="147"/>
      <c r="R114" s="149"/>
      <c r="S114" s="149"/>
      <c r="T114" s="149"/>
      <c r="U114" s="150"/>
      <c r="V114" s="151" t="str">
        <f t="shared" si="3"/>
        <v/>
      </c>
      <c r="W114" s="139">
        <f t="shared" si="4"/>
        <v>0</v>
      </c>
      <c r="X114" s="139" t="str">
        <f t="shared" si="5"/>
        <v/>
      </c>
      <c r="Y114" s="94"/>
      <c r="Z114" s="95"/>
      <c r="AA114" s="95"/>
    </row>
    <row r="115" spans="1:27" s="89" customFormat="1" ht="15">
      <c r="A115" s="147"/>
      <c r="B115" s="147"/>
      <c r="C115" s="148"/>
      <c r="D115" s="148"/>
      <c r="E115" s="148"/>
      <c r="F115" s="148"/>
      <c r="G115" s="148"/>
      <c r="H115" s="148"/>
      <c r="I115" s="147"/>
      <c r="J115" s="148"/>
      <c r="K115" s="167"/>
      <c r="L115" s="148"/>
      <c r="M115" s="147"/>
      <c r="N115" s="148"/>
      <c r="O115" s="147"/>
      <c r="P115" s="148"/>
      <c r="Q115" s="147"/>
      <c r="R115" s="149"/>
      <c r="S115" s="149"/>
      <c r="T115" s="149"/>
      <c r="U115" s="150"/>
      <c r="V115" s="151" t="str">
        <f t="shared" si="3"/>
        <v/>
      </c>
      <c r="W115" s="139">
        <f t="shared" si="4"/>
        <v>0</v>
      </c>
      <c r="X115" s="139" t="str">
        <f t="shared" si="5"/>
        <v/>
      </c>
      <c r="Y115" s="94"/>
      <c r="Z115" s="95"/>
      <c r="AA115" s="95"/>
    </row>
    <row r="116" spans="1:27" s="89" customFormat="1" ht="15">
      <c r="A116" s="147"/>
      <c r="B116" s="147"/>
      <c r="C116" s="148"/>
      <c r="D116" s="148"/>
      <c r="E116" s="148"/>
      <c r="F116" s="148"/>
      <c r="G116" s="148"/>
      <c r="H116" s="148"/>
      <c r="I116" s="147"/>
      <c r="J116" s="148"/>
      <c r="K116" s="167"/>
      <c r="L116" s="148"/>
      <c r="M116" s="147"/>
      <c r="N116" s="148"/>
      <c r="O116" s="147"/>
      <c r="P116" s="148"/>
      <c r="Q116" s="147"/>
      <c r="R116" s="149"/>
      <c r="S116" s="149"/>
      <c r="T116" s="149"/>
      <c r="U116" s="150"/>
      <c r="V116" s="151" t="str">
        <f t="shared" si="3"/>
        <v/>
      </c>
      <c r="W116" s="139">
        <f t="shared" si="4"/>
        <v>0</v>
      </c>
      <c r="X116" s="139" t="str">
        <f t="shared" si="5"/>
        <v/>
      </c>
      <c r="Y116" s="94"/>
      <c r="Z116" s="95"/>
      <c r="AA116" s="95"/>
    </row>
    <row r="117" spans="1:27" s="89" customFormat="1" ht="15">
      <c r="A117" s="147"/>
      <c r="B117" s="147"/>
      <c r="C117" s="148"/>
      <c r="D117" s="148"/>
      <c r="E117" s="148"/>
      <c r="F117" s="148"/>
      <c r="G117" s="148"/>
      <c r="H117" s="148"/>
      <c r="I117" s="147"/>
      <c r="J117" s="148"/>
      <c r="K117" s="167"/>
      <c r="L117" s="148"/>
      <c r="M117" s="147"/>
      <c r="N117" s="148"/>
      <c r="O117" s="147"/>
      <c r="P117" s="148"/>
      <c r="Q117" s="147"/>
      <c r="R117" s="149"/>
      <c r="S117" s="149"/>
      <c r="T117" s="149"/>
      <c r="U117" s="150"/>
      <c r="V117" s="151" t="str">
        <f t="shared" si="3"/>
        <v/>
      </c>
      <c r="W117" s="139">
        <f t="shared" si="4"/>
        <v>0</v>
      </c>
      <c r="X117" s="139" t="str">
        <f t="shared" si="5"/>
        <v/>
      </c>
      <c r="Y117" s="94"/>
      <c r="Z117" s="95"/>
      <c r="AA117" s="95"/>
    </row>
    <row r="118" spans="1:27" s="89" customFormat="1" ht="15">
      <c r="A118" s="147"/>
      <c r="B118" s="147"/>
      <c r="C118" s="148"/>
      <c r="D118" s="148"/>
      <c r="E118" s="148"/>
      <c r="F118" s="148"/>
      <c r="G118" s="148"/>
      <c r="H118" s="148"/>
      <c r="I118" s="147"/>
      <c r="J118" s="148"/>
      <c r="K118" s="167"/>
      <c r="L118" s="148"/>
      <c r="M118" s="147"/>
      <c r="N118" s="148"/>
      <c r="O118" s="147"/>
      <c r="P118" s="148"/>
      <c r="Q118" s="147"/>
      <c r="R118" s="149"/>
      <c r="S118" s="149"/>
      <c r="T118" s="149"/>
      <c r="U118" s="150"/>
      <c r="V118" s="151" t="str">
        <f t="shared" si="3"/>
        <v/>
      </c>
      <c r="W118" s="139">
        <f t="shared" si="4"/>
        <v>0</v>
      </c>
      <c r="X118" s="139" t="str">
        <f t="shared" si="5"/>
        <v/>
      </c>
      <c r="Y118" s="94"/>
      <c r="Z118" s="95"/>
      <c r="AA118" s="95"/>
    </row>
    <row r="119" spans="1:27" s="89" customFormat="1" ht="15">
      <c r="A119" s="147"/>
      <c r="B119" s="147"/>
      <c r="C119" s="148"/>
      <c r="D119" s="148"/>
      <c r="E119" s="148"/>
      <c r="F119" s="148"/>
      <c r="G119" s="148"/>
      <c r="H119" s="148"/>
      <c r="I119" s="147"/>
      <c r="J119" s="148"/>
      <c r="K119" s="167"/>
      <c r="L119" s="148"/>
      <c r="M119" s="147"/>
      <c r="N119" s="148"/>
      <c r="O119" s="147"/>
      <c r="P119" s="148"/>
      <c r="Q119" s="147"/>
      <c r="R119" s="149"/>
      <c r="S119" s="149"/>
      <c r="T119" s="149"/>
      <c r="U119" s="150"/>
      <c r="V119" s="151" t="str">
        <f t="shared" si="3"/>
        <v/>
      </c>
      <c r="W119" s="139">
        <f t="shared" si="4"/>
        <v>0</v>
      </c>
      <c r="X119" s="139" t="str">
        <f t="shared" si="5"/>
        <v/>
      </c>
      <c r="Y119" s="94"/>
      <c r="Z119" s="95"/>
      <c r="AA119" s="95"/>
    </row>
    <row r="120" spans="1:27" s="89" customFormat="1" ht="15">
      <c r="A120" s="147"/>
      <c r="B120" s="147"/>
      <c r="C120" s="148"/>
      <c r="D120" s="148"/>
      <c r="E120" s="148"/>
      <c r="F120" s="148"/>
      <c r="G120" s="148"/>
      <c r="H120" s="148"/>
      <c r="I120" s="147"/>
      <c r="J120" s="148"/>
      <c r="K120" s="167"/>
      <c r="L120" s="148"/>
      <c r="M120" s="147"/>
      <c r="N120" s="148"/>
      <c r="O120" s="147"/>
      <c r="P120" s="148"/>
      <c r="Q120" s="147"/>
      <c r="R120" s="149"/>
      <c r="S120" s="149"/>
      <c r="T120" s="149"/>
      <c r="U120" s="150"/>
      <c r="V120" s="151" t="str">
        <f t="shared" si="3"/>
        <v/>
      </c>
      <c r="W120" s="139">
        <f t="shared" si="4"/>
        <v>0</v>
      </c>
      <c r="X120" s="139" t="str">
        <f t="shared" si="5"/>
        <v/>
      </c>
      <c r="Y120" s="94"/>
      <c r="Z120" s="95"/>
      <c r="AA120" s="95"/>
    </row>
    <row r="121" spans="1:27" s="89" customFormat="1" ht="15">
      <c r="A121" s="147"/>
      <c r="B121" s="147"/>
      <c r="C121" s="148"/>
      <c r="D121" s="148"/>
      <c r="E121" s="148"/>
      <c r="F121" s="148"/>
      <c r="G121" s="148"/>
      <c r="H121" s="148"/>
      <c r="I121" s="147"/>
      <c r="J121" s="148"/>
      <c r="K121" s="167"/>
      <c r="L121" s="148"/>
      <c r="M121" s="147"/>
      <c r="N121" s="148"/>
      <c r="O121" s="147"/>
      <c r="P121" s="148"/>
      <c r="Q121" s="147"/>
      <c r="R121" s="149"/>
      <c r="S121" s="149"/>
      <c r="T121" s="149"/>
      <c r="U121" s="150"/>
      <c r="V121" s="151" t="str">
        <f t="shared" si="3"/>
        <v/>
      </c>
      <c r="W121" s="139">
        <f t="shared" si="4"/>
        <v>0</v>
      </c>
      <c r="X121" s="139" t="str">
        <f t="shared" si="5"/>
        <v/>
      </c>
      <c r="Y121" s="94"/>
      <c r="Z121" s="95"/>
      <c r="AA121" s="95"/>
    </row>
    <row r="122" spans="1:27" s="89" customFormat="1" ht="15">
      <c r="A122" s="147"/>
      <c r="B122" s="147"/>
      <c r="C122" s="148"/>
      <c r="D122" s="148"/>
      <c r="E122" s="148"/>
      <c r="F122" s="148"/>
      <c r="G122" s="148"/>
      <c r="H122" s="148"/>
      <c r="I122" s="147"/>
      <c r="J122" s="148"/>
      <c r="K122" s="167"/>
      <c r="L122" s="148"/>
      <c r="M122" s="147"/>
      <c r="N122" s="148"/>
      <c r="O122" s="147"/>
      <c r="P122" s="148"/>
      <c r="Q122" s="147"/>
      <c r="R122" s="149"/>
      <c r="S122" s="149"/>
      <c r="T122" s="149"/>
      <c r="U122" s="150"/>
      <c r="V122" s="151" t="str">
        <f t="shared" si="3"/>
        <v/>
      </c>
      <c r="W122" s="139">
        <f t="shared" si="4"/>
        <v>0</v>
      </c>
      <c r="X122" s="139" t="str">
        <f t="shared" si="5"/>
        <v/>
      </c>
      <c r="Y122" s="94"/>
      <c r="Z122" s="95"/>
      <c r="AA122" s="95"/>
    </row>
    <row r="123" spans="1:27" s="89" customFormat="1" ht="15">
      <c r="A123" s="147"/>
      <c r="B123" s="147"/>
      <c r="C123" s="148"/>
      <c r="D123" s="148"/>
      <c r="E123" s="148"/>
      <c r="F123" s="148"/>
      <c r="G123" s="148"/>
      <c r="H123" s="148"/>
      <c r="I123" s="147"/>
      <c r="J123" s="148"/>
      <c r="K123" s="167"/>
      <c r="L123" s="148"/>
      <c r="M123" s="147"/>
      <c r="N123" s="148"/>
      <c r="O123" s="147"/>
      <c r="P123" s="148"/>
      <c r="Q123" s="147"/>
      <c r="R123" s="149"/>
      <c r="S123" s="149"/>
      <c r="T123" s="149"/>
      <c r="U123" s="150"/>
      <c r="V123" s="151" t="str">
        <f t="shared" si="3"/>
        <v/>
      </c>
      <c r="W123" s="139">
        <f t="shared" si="4"/>
        <v>0</v>
      </c>
      <c r="X123" s="139" t="str">
        <f t="shared" si="5"/>
        <v/>
      </c>
      <c r="Y123" s="94"/>
      <c r="Z123" s="95"/>
      <c r="AA123" s="95"/>
    </row>
    <row r="124" spans="1:27" s="89" customFormat="1" ht="15">
      <c r="A124" s="147"/>
      <c r="B124" s="147"/>
      <c r="C124" s="148"/>
      <c r="D124" s="148"/>
      <c r="E124" s="148"/>
      <c r="F124" s="148"/>
      <c r="G124" s="148"/>
      <c r="H124" s="148"/>
      <c r="I124" s="147"/>
      <c r="J124" s="148"/>
      <c r="K124" s="167"/>
      <c r="L124" s="148"/>
      <c r="M124" s="147"/>
      <c r="N124" s="148"/>
      <c r="O124" s="147"/>
      <c r="P124" s="148"/>
      <c r="Q124" s="147"/>
      <c r="R124" s="149"/>
      <c r="S124" s="149"/>
      <c r="T124" s="149"/>
      <c r="U124" s="150"/>
      <c r="V124" s="151" t="str">
        <f t="shared" si="3"/>
        <v/>
      </c>
      <c r="W124" s="139">
        <f t="shared" si="4"/>
        <v>0</v>
      </c>
      <c r="X124" s="139" t="str">
        <f t="shared" si="5"/>
        <v/>
      </c>
      <c r="Y124" s="94"/>
      <c r="Z124" s="95"/>
      <c r="AA124" s="95"/>
    </row>
    <row r="125" spans="1:27" s="89" customFormat="1" ht="15">
      <c r="A125" s="147"/>
      <c r="B125" s="147"/>
      <c r="C125" s="148"/>
      <c r="D125" s="148"/>
      <c r="E125" s="148"/>
      <c r="F125" s="148"/>
      <c r="G125" s="148"/>
      <c r="H125" s="148"/>
      <c r="I125" s="147"/>
      <c r="J125" s="148"/>
      <c r="K125" s="167"/>
      <c r="L125" s="148"/>
      <c r="M125" s="147"/>
      <c r="N125" s="148"/>
      <c r="O125" s="147"/>
      <c r="P125" s="148"/>
      <c r="Q125" s="147"/>
      <c r="R125" s="149"/>
      <c r="S125" s="149"/>
      <c r="T125" s="149"/>
      <c r="U125" s="150"/>
      <c r="V125" s="151" t="str">
        <f t="shared" si="3"/>
        <v/>
      </c>
      <c r="W125" s="139">
        <f t="shared" si="4"/>
        <v>0</v>
      </c>
      <c r="X125" s="139" t="str">
        <f t="shared" si="5"/>
        <v/>
      </c>
      <c r="Y125" s="94"/>
      <c r="Z125" s="95"/>
      <c r="AA125" s="95"/>
    </row>
    <row r="126" spans="1:27" s="89" customFormat="1" ht="15">
      <c r="A126" s="147"/>
      <c r="B126" s="147"/>
      <c r="C126" s="148"/>
      <c r="D126" s="148"/>
      <c r="E126" s="148"/>
      <c r="F126" s="148"/>
      <c r="G126" s="148"/>
      <c r="H126" s="148"/>
      <c r="I126" s="147"/>
      <c r="J126" s="148"/>
      <c r="K126" s="167"/>
      <c r="L126" s="148"/>
      <c r="M126" s="147"/>
      <c r="N126" s="148"/>
      <c r="O126" s="147"/>
      <c r="P126" s="148"/>
      <c r="Q126" s="147"/>
      <c r="R126" s="149"/>
      <c r="S126" s="149"/>
      <c r="T126" s="149"/>
      <c r="U126" s="150"/>
      <c r="V126" s="151" t="str">
        <f t="shared" si="3"/>
        <v/>
      </c>
      <c r="W126" s="139">
        <f t="shared" si="4"/>
        <v>0</v>
      </c>
      <c r="X126" s="139" t="str">
        <f t="shared" si="5"/>
        <v/>
      </c>
      <c r="Y126" s="94"/>
      <c r="Z126" s="95"/>
      <c r="AA126" s="95"/>
    </row>
    <row r="127" spans="1:27" s="89" customFormat="1" ht="15">
      <c r="A127" s="147"/>
      <c r="B127" s="147"/>
      <c r="C127" s="148"/>
      <c r="D127" s="148"/>
      <c r="E127" s="148"/>
      <c r="F127" s="148"/>
      <c r="G127" s="148"/>
      <c r="H127" s="148"/>
      <c r="I127" s="147"/>
      <c r="J127" s="148"/>
      <c r="K127" s="167"/>
      <c r="L127" s="148"/>
      <c r="M127" s="147"/>
      <c r="N127" s="148"/>
      <c r="O127" s="147"/>
      <c r="P127" s="148"/>
      <c r="Q127" s="147"/>
      <c r="R127" s="149"/>
      <c r="S127" s="149"/>
      <c r="T127" s="149"/>
      <c r="U127" s="150"/>
      <c r="V127" s="151" t="str">
        <f t="shared" si="3"/>
        <v/>
      </c>
      <c r="W127" s="139">
        <f t="shared" si="4"/>
        <v>0</v>
      </c>
      <c r="X127" s="139" t="str">
        <f t="shared" si="5"/>
        <v/>
      </c>
      <c r="Y127" s="94"/>
      <c r="Z127" s="95"/>
      <c r="AA127" s="95"/>
    </row>
    <row r="128" spans="1:27" s="89" customFormat="1" ht="15">
      <c r="A128" s="147"/>
      <c r="B128" s="147"/>
      <c r="C128" s="148"/>
      <c r="D128" s="148"/>
      <c r="E128" s="148"/>
      <c r="F128" s="148"/>
      <c r="G128" s="148"/>
      <c r="H128" s="148"/>
      <c r="I128" s="147"/>
      <c r="J128" s="148"/>
      <c r="K128" s="167"/>
      <c r="L128" s="148"/>
      <c r="M128" s="147"/>
      <c r="N128" s="148"/>
      <c r="O128" s="147"/>
      <c r="P128" s="148"/>
      <c r="Q128" s="147"/>
      <c r="R128" s="149"/>
      <c r="S128" s="149"/>
      <c r="T128" s="149"/>
      <c r="U128" s="150"/>
      <c r="V128" s="151" t="str">
        <f t="shared" si="3"/>
        <v/>
      </c>
      <c r="W128" s="139">
        <f t="shared" si="4"/>
        <v>0</v>
      </c>
      <c r="X128" s="139" t="str">
        <f t="shared" si="5"/>
        <v/>
      </c>
      <c r="Y128" s="94"/>
      <c r="Z128" s="95"/>
      <c r="AA128" s="95"/>
    </row>
    <row r="129" spans="1:27" s="89" customFormat="1" ht="15">
      <c r="A129" s="147"/>
      <c r="B129" s="147"/>
      <c r="C129" s="148"/>
      <c r="D129" s="148"/>
      <c r="E129" s="148"/>
      <c r="F129" s="148"/>
      <c r="G129" s="148"/>
      <c r="H129" s="148"/>
      <c r="I129" s="147"/>
      <c r="J129" s="148"/>
      <c r="K129" s="167"/>
      <c r="L129" s="148"/>
      <c r="M129" s="147"/>
      <c r="N129" s="148"/>
      <c r="O129" s="147"/>
      <c r="P129" s="148"/>
      <c r="Q129" s="147"/>
      <c r="R129" s="149"/>
      <c r="S129" s="149"/>
      <c r="T129" s="149"/>
      <c r="U129" s="150"/>
      <c r="V129" s="151" t="str">
        <f t="shared" si="3"/>
        <v/>
      </c>
      <c r="W129" s="139">
        <f t="shared" si="4"/>
        <v>0</v>
      </c>
      <c r="X129" s="139" t="str">
        <f t="shared" si="5"/>
        <v/>
      </c>
      <c r="Y129" s="94"/>
      <c r="Z129" s="95"/>
      <c r="AA129" s="95"/>
    </row>
    <row r="130" spans="1:27" s="89" customFormat="1" ht="15">
      <c r="A130" s="147"/>
      <c r="B130" s="147"/>
      <c r="C130" s="148"/>
      <c r="D130" s="148"/>
      <c r="E130" s="148"/>
      <c r="F130" s="148"/>
      <c r="G130" s="148"/>
      <c r="H130" s="148"/>
      <c r="I130" s="147"/>
      <c r="J130" s="148"/>
      <c r="K130" s="167"/>
      <c r="L130" s="148"/>
      <c r="M130" s="147"/>
      <c r="N130" s="148"/>
      <c r="O130" s="147"/>
      <c r="P130" s="148"/>
      <c r="Q130" s="147"/>
      <c r="R130" s="149"/>
      <c r="S130" s="149"/>
      <c r="T130" s="149"/>
      <c r="U130" s="150"/>
      <c r="V130" s="151" t="str">
        <f t="shared" si="3"/>
        <v/>
      </c>
      <c r="W130" s="139">
        <f t="shared" si="4"/>
        <v>0</v>
      </c>
      <c r="X130" s="139" t="str">
        <f t="shared" si="5"/>
        <v/>
      </c>
      <c r="Y130" s="94"/>
      <c r="Z130" s="95"/>
      <c r="AA130" s="95"/>
    </row>
    <row r="131" spans="1:27" s="89" customFormat="1" ht="15">
      <c r="A131" s="147"/>
      <c r="B131" s="147"/>
      <c r="C131" s="148"/>
      <c r="D131" s="148"/>
      <c r="E131" s="148"/>
      <c r="F131" s="148"/>
      <c r="G131" s="148"/>
      <c r="H131" s="148"/>
      <c r="I131" s="147"/>
      <c r="J131" s="148"/>
      <c r="K131" s="167"/>
      <c r="L131" s="148"/>
      <c r="M131" s="147"/>
      <c r="N131" s="148"/>
      <c r="O131" s="147"/>
      <c r="P131" s="148"/>
      <c r="Q131" s="147"/>
      <c r="R131" s="149"/>
      <c r="S131" s="149"/>
      <c r="T131" s="149"/>
      <c r="U131" s="150"/>
      <c r="V131" s="151" t="str">
        <f t="shared" ref="V131:V194" si="6">IF(K131&lt;&gt;"",K131,"")</f>
        <v/>
      </c>
      <c r="W131" s="139">
        <f t="shared" ref="W131:W194" si="7">IF(U131="",T131,IF(AND(U131&lt;=41820,V131&lt;=41820),"",IF(AND(U131&lt;=41820,V131&gt;41820),T131,"")))</f>
        <v>0</v>
      </c>
      <c r="X131" s="139" t="str">
        <f t="shared" ref="X131:X194" si="8">IF(AND(U131&gt;41820,V131&gt;41820),"",IF(AND(U131&gt;41820,V131&lt;=41820),T131,""))</f>
        <v/>
      </c>
      <c r="Y131" s="94"/>
      <c r="Z131" s="95"/>
      <c r="AA131" s="95"/>
    </row>
    <row r="132" spans="1:27" s="89" customFormat="1" ht="15">
      <c r="A132" s="147"/>
      <c r="B132" s="147"/>
      <c r="C132" s="148"/>
      <c r="D132" s="148"/>
      <c r="E132" s="148"/>
      <c r="F132" s="148"/>
      <c r="G132" s="148"/>
      <c r="H132" s="148"/>
      <c r="I132" s="147"/>
      <c r="J132" s="148"/>
      <c r="K132" s="167"/>
      <c r="L132" s="148"/>
      <c r="M132" s="147"/>
      <c r="N132" s="148"/>
      <c r="O132" s="147"/>
      <c r="P132" s="148"/>
      <c r="Q132" s="147"/>
      <c r="R132" s="149"/>
      <c r="S132" s="149"/>
      <c r="T132" s="149"/>
      <c r="U132" s="150"/>
      <c r="V132" s="151" t="str">
        <f t="shared" si="6"/>
        <v/>
      </c>
      <c r="W132" s="139">
        <f t="shared" si="7"/>
        <v>0</v>
      </c>
      <c r="X132" s="139" t="str">
        <f t="shared" si="8"/>
        <v/>
      </c>
      <c r="Y132" s="94"/>
      <c r="Z132" s="95"/>
      <c r="AA132" s="95"/>
    </row>
    <row r="133" spans="1:27" s="89" customFormat="1" ht="15">
      <c r="A133" s="147"/>
      <c r="B133" s="147"/>
      <c r="C133" s="148"/>
      <c r="D133" s="148"/>
      <c r="E133" s="148"/>
      <c r="F133" s="148"/>
      <c r="G133" s="148"/>
      <c r="H133" s="148"/>
      <c r="I133" s="147"/>
      <c r="J133" s="148"/>
      <c r="K133" s="167"/>
      <c r="L133" s="148"/>
      <c r="M133" s="147"/>
      <c r="N133" s="148"/>
      <c r="O133" s="147"/>
      <c r="P133" s="148"/>
      <c r="Q133" s="147"/>
      <c r="R133" s="149"/>
      <c r="S133" s="149"/>
      <c r="T133" s="149"/>
      <c r="U133" s="150"/>
      <c r="V133" s="151" t="str">
        <f t="shared" si="6"/>
        <v/>
      </c>
      <c r="W133" s="139">
        <f t="shared" si="7"/>
        <v>0</v>
      </c>
      <c r="X133" s="139" t="str">
        <f t="shared" si="8"/>
        <v/>
      </c>
      <c r="Y133" s="94"/>
      <c r="Z133" s="95"/>
      <c r="AA133" s="95"/>
    </row>
    <row r="134" spans="1:27" s="89" customFormat="1" ht="15">
      <c r="A134" s="147"/>
      <c r="B134" s="147"/>
      <c r="C134" s="148"/>
      <c r="D134" s="148"/>
      <c r="E134" s="148"/>
      <c r="F134" s="148"/>
      <c r="G134" s="148"/>
      <c r="H134" s="148"/>
      <c r="I134" s="147"/>
      <c r="J134" s="148"/>
      <c r="K134" s="167"/>
      <c r="L134" s="148"/>
      <c r="M134" s="147"/>
      <c r="N134" s="148"/>
      <c r="O134" s="147"/>
      <c r="P134" s="148"/>
      <c r="Q134" s="147"/>
      <c r="R134" s="149"/>
      <c r="S134" s="149"/>
      <c r="T134" s="149"/>
      <c r="U134" s="150"/>
      <c r="V134" s="151" t="str">
        <f t="shared" si="6"/>
        <v/>
      </c>
      <c r="W134" s="139">
        <f t="shared" si="7"/>
        <v>0</v>
      </c>
      <c r="X134" s="139" t="str">
        <f t="shared" si="8"/>
        <v/>
      </c>
      <c r="Y134" s="94"/>
      <c r="Z134" s="95"/>
      <c r="AA134" s="95"/>
    </row>
    <row r="135" spans="1:27" s="89" customFormat="1" ht="15">
      <c r="A135" s="147"/>
      <c r="B135" s="147"/>
      <c r="C135" s="148"/>
      <c r="D135" s="148"/>
      <c r="E135" s="148"/>
      <c r="F135" s="148"/>
      <c r="G135" s="148"/>
      <c r="H135" s="148"/>
      <c r="I135" s="147"/>
      <c r="J135" s="148"/>
      <c r="K135" s="167"/>
      <c r="L135" s="148"/>
      <c r="M135" s="147"/>
      <c r="N135" s="148"/>
      <c r="O135" s="147"/>
      <c r="P135" s="148"/>
      <c r="Q135" s="147"/>
      <c r="R135" s="149"/>
      <c r="S135" s="149"/>
      <c r="T135" s="149"/>
      <c r="U135" s="150"/>
      <c r="V135" s="151" t="str">
        <f t="shared" si="6"/>
        <v/>
      </c>
      <c r="W135" s="139">
        <f t="shared" si="7"/>
        <v>0</v>
      </c>
      <c r="X135" s="139" t="str">
        <f t="shared" si="8"/>
        <v/>
      </c>
      <c r="Y135" s="94"/>
      <c r="Z135" s="95"/>
      <c r="AA135" s="95"/>
    </row>
    <row r="136" spans="1:27" s="89" customFormat="1" ht="15">
      <c r="A136" s="147"/>
      <c r="B136" s="147"/>
      <c r="C136" s="148"/>
      <c r="D136" s="148"/>
      <c r="E136" s="148"/>
      <c r="F136" s="148"/>
      <c r="G136" s="148"/>
      <c r="H136" s="148"/>
      <c r="I136" s="147"/>
      <c r="J136" s="148"/>
      <c r="K136" s="167"/>
      <c r="L136" s="148"/>
      <c r="M136" s="147"/>
      <c r="N136" s="148"/>
      <c r="O136" s="147"/>
      <c r="P136" s="148"/>
      <c r="Q136" s="147"/>
      <c r="R136" s="149"/>
      <c r="S136" s="149"/>
      <c r="T136" s="149"/>
      <c r="U136" s="150"/>
      <c r="V136" s="151" t="str">
        <f t="shared" si="6"/>
        <v/>
      </c>
      <c r="W136" s="139">
        <f t="shared" si="7"/>
        <v>0</v>
      </c>
      <c r="X136" s="139" t="str">
        <f t="shared" si="8"/>
        <v/>
      </c>
      <c r="Y136" s="94"/>
      <c r="Z136" s="95"/>
      <c r="AA136" s="95"/>
    </row>
    <row r="137" spans="1:27" s="89" customFormat="1" ht="15">
      <c r="A137" s="147"/>
      <c r="B137" s="147"/>
      <c r="C137" s="148"/>
      <c r="D137" s="148"/>
      <c r="E137" s="148"/>
      <c r="F137" s="148"/>
      <c r="G137" s="148"/>
      <c r="H137" s="148"/>
      <c r="I137" s="147"/>
      <c r="J137" s="148"/>
      <c r="K137" s="167"/>
      <c r="L137" s="148"/>
      <c r="M137" s="147"/>
      <c r="N137" s="148"/>
      <c r="O137" s="147"/>
      <c r="P137" s="148"/>
      <c r="Q137" s="147"/>
      <c r="R137" s="149"/>
      <c r="S137" s="149"/>
      <c r="T137" s="149"/>
      <c r="U137" s="150"/>
      <c r="V137" s="151" t="str">
        <f t="shared" si="6"/>
        <v/>
      </c>
      <c r="W137" s="139">
        <f t="shared" si="7"/>
        <v>0</v>
      </c>
      <c r="X137" s="139" t="str">
        <f t="shared" si="8"/>
        <v/>
      </c>
      <c r="Y137" s="94"/>
      <c r="Z137" s="95"/>
      <c r="AA137" s="95"/>
    </row>
    <row r="138" spans="1:27" s="89" customFormat="1" ht="15">
      <c r="A138" s="147"/>
      <c r="B138" s="147"/>
      <c r="C138" s="148"/>
      <c r="D138" s="148"/>
      <c r="E138" s="148"/>
      <c r="F138" s="148"/>
      <c r="G138" s="148"/>
      <c r="H138" s="148"/>
      <c r="I138" s="147"/>
      <c r="J138" s="148"/>
      <c r="K138" s="167"/>
      <c r="L138" s="148"/>
      <c r="M138" s="147"/>
      <c r="N138" s="148"/>
      <c r="O138" s="147"/>
      <c r="P138" s="148"/>
      <c r="Q138" s="147"/>
      <c r="R138" s="149"/>
      <c r="S138" s="149"/>
      <c r="T138" s="149"/>
      <c r="U138" s="150"/>
      <c r="V138" s="151" t="str">
        <f t="shared" si="6"/>
        <v/>
      </c>
      <c r="W138" s="139">
        <f t="shared" si="7"/>
        <v>0</v>
      </c>
      <c r="X138" s="139" t="str">
        <f t="shared" si="8"/>
        <v/>
      </c>
      <c r="Y138" s="94"/>
      <c r="Z138" s="95"/>
      <c r="AA138" s="95"/>
    </row>
    <row r="139" spans="1:27" s="89" customFormat="1" ht="15">
      <c r="A139" s="147"/>
      <c r="B139" s="147"/>
      <c r="C139" s="148"/>
      <c r="D139" s="148"/>
      <c r="E139" s="148"/>
      <c r="F139" s="148"/>
      <c r="G139" s="148"/>
      <c r="H139" s="148"/>
      <c r="I139" s="147"/>
      <c r="J139" s="148"/>
      <c r="K139" s="167"/>
      <c r="L139" s="148"/>
      <c r="M139" s="147"/>
      <c r="N139" s="148"/>
      <c r="O139" s="147"/>
      <c r="P139" s="148"/>
      <c r="Q139" s="147"/>
      <c r="R139" s="149"/>
      <c r="S139" s="149"/>
      <c r="T139" s="149"/>
      <c r="U139" s="150"/>
      <c r="V139" s="151" t="str">
        <f t="shared" si="6"/>
        <v/>
      </c>
      <c r="W139" s="139">
        <f t="shared" si="7"/>
        <v>0</v>
      </c>
      <c r="X139" s="139" t="str">
        <f t="shared" si="8"/>
        <v/>
      </c>
      <c r="Y139" s="94"/>
      <c r="Z139" s="95"/>
      <c r="AA139" s="95"/>
    </row>
    <row r="140" spans="1:27" s="89" customFormat="1" ht="15">
      <c r="A140" s="147"/>
      <c r="B140" s="147"/>
      <c r="C140" s="148"/>
      <c r="D140" s="148"/>
      <c r="E140" s="148"/>
      <c r="F140" s="148"/>
      <c r="G140" s="148"/>
      <c r="H140" s="148"/>
      <c r="I140" s="147"/>
      <c r="J140" s="148"/>
      <c r="K140" s="167"/>
      <c r="L140" s="148"/>
      <c r="M140" s="147"/>
      <c r="N140" s="148"/>
      <c r="O140" s="147"/>
      <c r="P140" s="148"/>
      <c r="Q140" s="147"/>
      <c r="R140" s="149"/>
      <c r="S140" s="149"/>
      <c r="T140" s="149"/>
      <c r="U140" s="150"/>
      <c r="V140" s="151" t="str">
        <f t="shared" si="6"/>
        <v/>
      </c>
      <c r="W140" s="139">
        <f t="shared" si="7"/>
        <v>0</v>
      </c>
      <c r="X140" s="139" t="str">
        <f t="shared" si="8"/>
        <v/>
      </c>
      <c r="Y140" s="94"/>
      <c r="Z140" s="95"/>
      <c r="AA140" s="95"/>
    </row>
    <row r="141" spans="1:27" s="89" customFormat="1" ht="15">
      <c r="A141" s="147"/>
      <c r="B141" s="147"/>
      <c r="C141" s="148"/>
      <c r="D141" s="148"/>
      <c r="E141" s="148"/>
      <c r="F141" s="148"/>
      <c r="G141" s="148"/>
      <c r="H141" s="148"/>
      <c r="I141" s="147"/>
      <c r="J141" s="148"/>
      <c r="K141" s="167"/>
      <c r="L141" s="148"/>
      <c r="M141" s="147"/>
      <c r="N141" s="148"/>
      <c r="O141" s="147"/>
      <c r="P141" s="148"/>
      <c r="Q141" s="147"/>
      <c r="R141" s="149"/>
      <c r="S141" s="149"/>
      <c r="T141" s="149"/>
      <c r="U141" s="150"/>
      <c r="V141" s="151" t="str">
        <f t="shared" si="6"/>
        <v/>
      </c>
      <c r="W141" s="139">
        <f t="shared" si="7"/>
        <v>0</v>
      </c>
      <c r="X141" s="139" t="str">
        <f t="shared" si="8"/>
        <v/>
      </c>
      <c r="Y141" s="94"/>
      <c r="Z141" s="95"/>
      <c r="AA141" s="95"/>
    </row>
    <row r="142" spans="1:27" s="89" customFormat="1" ht="15">
      <c r="A142" s="147"/>
      <c r="B142" s="147"/>
      <c r="C142" s="148"/>
      <c r="D142" s="148"/>
      <c r="E142" s="148"/>
      <c r="F142" s="148"/>
      <c r="G142" s="148"/>
      <c r="H142" s="148"/>
      <c r="I142" s="147"/>
      <c r="J142" s="148"/>
      <c r="K142" s="167"/>
      <c r="L142" s="148"/>
      <c r="M142" s="147"/>
      <c r="N142" s="148"/>
      <c r="O142" s="147"/>
      <c r="P142" s="148"/>
      <c r="Q142" s="147"/>
      <c r="R142" s="149"/>
      <c r="S142" s="149"/>
      <c r="T142" s="149"/>
      <c r="U142" s="150"/>
      <c r="V142" s="151" t="str">
        <f t="shared" si="6"/>
        <v/>
      </c>
      <c r="W142" s="139">
        <f t="shared" si="7"/>
        <v>0</v>
      </c>
      <c r="X142" s="139" t="str">
        <f t="shared" si="8"/>
        <v/>
      </c>
      <c r="Y142" s="94"/>
      <c r="Z142" s="95"/>
      <c r="AA142" s="95"/>
    </row>
    <row r="143" spans="1:27" s="89" customFormat="1" ht="15">
      <c r="A143" s="147"/>
      <c r="B143" s="147"/>
      <c r="C143" s="148"/>
      <c r="D143" s="148"/>
      <c r="E143" s="148"/>
      <c r="F143" s="148"/>
      <c r="G143" s="148"/>
      <c r="H143" s="148"/>
      <c r="I143" s="147"/>
      <c r="J143" s="148"/>
      <c r="K143" s="167"/>
      <c r="L143" s="148"/>
      <c r="M143" s="147"/>
      <c r="N143" s="148"/>
      <c r="O143" s="147"/>
      <c r="P143" s="148"/>
      <c r="Q143" s="147"/>
      <c r="R143" s="149"/>
      <c r="S143" s="149"/>
      <c r="T143" s="149"/>
      <c r="U143" s="150"/>
      <c r="V143" s="151" t="str">
        <f t="shared" si="6"/>
        <v/>
      </c>
      <c r="W143" s="139">
        <f t="shared" si="7"/>
        <v>0</v>
      </c>
      <c r="X143" s="139" t="str">
        <f t="shared" si="8"/>
        <v/>
      </c>
      <c r="Y143" s="94"/>
      <c r="Z143" s="95"/>
      <c r="AA143" s="95"/>
    </row>
    <row r="144" spans="1:27" s="89" customFormat="1" ht="15">
      <c r="A144" s="147"/>
      <c r="B144" s="147"/>
      <c r="C144" s="148"/>
      <c r="D144" s="148"/>
      <c r="E144" s="148"/>
      <c r="F144" s="148"/>
      <c r="G144" s="148"/>
      <c r="H144" s="148"/>
      <c r="I144" s="147"/>
      <c r="J144" s="148"/>
      <c r="K144" s="167"/>
      <c r="L144" s="148"/>
      <c r="M144" s="147"/>
      <c r="N144" s="148"/>
      <c r="O144" s="147"/>
      <c r="P144" s="148"/>
      <c r="Q144" s="147"/>
      <c r="R144" s="149"/>
      <c r="S144" s="149"/>
      <c r="T144" s="149"/>
      <c r="U144" s="150"/>
      <c r="V144" s="151" t="str">
        <f t="shared" si="6"/>
        <v/>
      </c>
      <c r="W144" s="139">
        <f t="shared" si="7"/>
        <v>0</v>
      </c>
      <c r="X144" s="139" t="str">
        <f t="shared" si="8"/>
        <v/>
      </c>
      <c r="Y144" s="94"/>
      <c r="Z144" s="95"/>
      <c r="AA144" s="95"/>
    </row>
    <row r="145" spans="1:27" s="89" customFormat="1" ht="15">
      <c r="A145" s="147"/>
      <c r="B145" s="147"/>
      <c r="C145" s="148"/>
      <c r="D145" s="148"/>
      <c r="E145" s="148"/>
      <c r="F145" s="148"/>
      <c r="G145" s="148"/>
      <c r="H145" s="148"/>
      <c r="I145" s="147"/>
      <c r="J145" s="148"/>
      <c r="K145" s="167"/>
      <c r="L145" s="148"/>
      <c r="M145" s="147"/>
      <c r="N145" s="148"/>
      <c r="O145" s="147"/>
      <c r="P145" s="148"/>
      <c r="Q145" s="147"/>
      <c r="R145" s="149"/>
      <c r="S145" s="149"/>
      <c r="T145" s="149"/>
      <c r="U145" s="150"/>
      <c r="V145" s="151" t="str">
        <f t="shared" si="6"/>
        <v/>
      </c>
      <c r="W145" s="139">
        <f t="shared" si="7"/>
        <v>0</v>
      </c>
      <c r="X145" s="139" t="str">
        <f t="shared" si="8"/>
        <v/>
      </c>
      <c r="Y145" s="94"/>
      <c r="Z145" s="95"/>
      <c r="AA145" s="95"/>
    </row>
    <row r="146" spans="1:27" s="89" customFormat="1" ht="15">
      <c r="A146" s="147"/>
      <c r="B146" s="147"/>
      <c r="C146" s="148"/>
      <c r="D146" s="148"/>
      <c r="E146" s="148"/>
      <c r="F146" s="148"/>
      <c r="G146" s="148"/>
      <c r="H146" s="148"/>
      <c r="I146" s="147"/>
      <c r="J146" s="148"/>
      <c r="K146" s="167"/>
      <c r="L146" s="148"/>
      <c r="M146" s="147"/>
      <c r="N146" s="148"/>
      <c r="O146" s="147"/>
      <c r="P146" s="148"/>
      <c r="Q146" s="147"/>
      <c r="R146" s="149"/>
      <c r="S146" s="149"/>
      <c r="T146" s="149"/>
      <c r="U146" s="150"/>
      <c r="V146" s="151" t="str">
        <f t="shared" si="6"/>
        <v/>
      </c>
      <c r="W146" s="139">
        <f t="shared" si="7"/>
        <v>0</v>
      </c>
      <c r="X146" s="139" t="str">
        <f t="shared" si="8"/>
        <v/>
      </c>
      <c r="Y146" s="94"/>
      <c r="Z146" s="95"/>
      <c r="AA146" s="95"/>
    </row>
    <row r="147" spans="1:27" s="89" customFormat="1" ht="15">
      <c r="A147" s="147"/>
      <c r="B147" s="147"/>
      <c r="C147" s="148"/>
      <c r="D147" s="148"/>
      <c r="E147" s="148"/>
      <c r="F147" s="148"/>
      <c r="G147" s="148"/>
      <c r="H147" s="148"/>
      <c r="I147" s="147"/>
      <c r="J147" s="148"/>
      <c r="K147" s="167"/>
      <c r="L147" s="148"/>
      <c r="M147" s="147"/>
      <c r="N147" s="148"/>
      <c r="O147" s="147"/>
      <c r="P147" s="148"/>
      <c r="Q147" s="147"/>
      <c r="R147" s="149"/>
      <c r="S147" s="149"/>
      <c r="T147" s="149"/>
      <c r="U147" s="150"/>
      <c r="V147" s="151" t="str">
        <f t="shared" si="6"/>
        <v/>
      </c>
      <c r="W147" s="139">
        <f t="shared" si="7"/>
        <v>0</v>
      </c>
      <c r="X147" s="139" t="str">
        <f t="shared" si="8"/>
        <v/>
      </c>
      <c r="Y147" s="94"/>
      <c r="Z147" s="95"/>
      <c r="AA147" s="95"/>
    </row>
    <row r="148" spans="1:27" s="89" customFormat="1" ht="15">
      <c r="A148" s="147"/>
      <c r="B148" s="147"/>
      <c r="C148" s="148"/>
      <c r="D148" s="148"/>
      <c r="E148" s="148"/>
      <c r="F148" s="148"/>
      <c r="G148" s="148"/>
      <c r="H148" s="148"/>
      <c r="I148" s="147"/>
      <c r="J148" s="148"/>
      <c r="K148" s="167"/>
      <c r="L148" s="148"/>
      <c r="M148" s="147"/>
      <c r="N148" s="148"/>
      <c r="O148" s="147"/>
      <c r="P148" s="148"/>
      <c r="Q148" s="147"/>
      <c r="R148" s="149"/>
      <c r="S148" s="149"/>
      <c r="T148" s="149"/>
      <c r="U148" s="150"/>
      <c r="V148" s="151" t="str">
        <f t="shared" si="6"/>
        <v/>
      </c>
      <c r="W148" s="139">
        <f t="shared" si="7"/>
        <v>0</v>
      </c>
      <c r="X148" s="139" t="str">
        <f t="shared" si="8"/>
        <v/>
      </c>
      <c r="Y148" s="94"/>
      <c r="Z148" s="95"/>
      <c r="AA148" s="95"/>
    </row>
    <row r="149" spans="1:27" s="89" customFormat="1" ht="15">
      <c r="A149" s="147"/>
      <c r="B149" s="147"/>
      <c r="C149" s="148"/>
      <c r="D149" s="148"/>
      <c r="E149" s="148"/>
      <c r="F149" s="148"/>
      <c r="G149" s="148"/>
      <c r="H149" s="148"/>
      <c r="I149" s="147"/>
      <c r="J149" s="148"/>
      <c r="K149" s="167"/>
      <c r="L149" s="148"/>
      <c r="M149" s="147"/>
      <c r="N149" s="148"/>
      <c r="O149" s="147"/>
      <c r="P149" s="148"/>
      <c r="Q149" s="147"/>
      <c r="R149" s="149"/>
      <c r="S149" s="149"/>
      <c r="T149" s="149"/>
      <c r="U149" s="150"/>
      <c r="V149" s="151" t="str">
        <f t="shared" si="6"/>
        <v/>
      </c>
      <c r="W149" s="139">
        <f t="shared" si="7"/>
        <v>0</v>
      </c>
      <c r="X149" s="139" t="str">
        <f t="shared" si="8"/>
        <v/>
      </c>
      <c r="Y149" s="94"/>
      <c r="Z149" s="95"/>
      <c r="AA149" s="95"/>
    </row>
    <row r="150" spans="1:27" s="89" customFormat="1" ht="15">
      <c r="A150" s="147"/>
      <c r="B150" s="147"/>
      <c r="C150" s="148"/>
      <c r="D150" s="148"/>
      <c r="E150" s="148"/>
      <c r="F150" s="148"/>
      <c r="G150" s="148"/>
      <c r="H150" s="148"/>
      <c r="I150" s="147"/>
      <c r="J150" s="148"/>
      <c r="K150" s="167"/>
      <c r="L150" s="148"/>
      <c r="M150" s="147"/>
      <c r="N150" s="148"/>
      <c r="O150" s="147"/>
      <c r="P150" s="148"/>
      <c r="Q150" s="147"/>
      <c r="R150" s="149"/>
      <c r="S150" s="149"/>
      <c r="T150" s="149"/>
      <c r="U150" s="150"/>
      <c r="V150" s="151" t="str">
        <f t="shared" si="6"/>
        <v/>
      </c>
      <c r="W150" s="139">
        <f t="shared" si="7"/>
        <v>0</v>
      </c>
      <c r="X150" s="139" t="str">
        <f t="shared" si="8"/>
        <v/>
      </c>
      <c r="Y150" s="94"/>
      <c r="Z150" s="95"/>
      <c r="AA150" s="95"/>
    </row>
    <row r="151" spans="1:27" s="89" customFormat="1" ht="15">
      <c r="A151" s="147"/>
      <c r="B151" s="147"/>
      <c r="C151" s="148"/>
      <c r="D151" s="148"/>
      <c r="E151" s="148"/>
      <c r="F151" s="148"/>
      <c r="G151" s="148"/>
      <c r="H151" s="148"/>
      <c r="I151" s="147"/>
      <c r="J151" s="148"/>
      <c r="K151" s="167"/>
      <c r="L151" s="148"/>
      <c r="M151" s="147"/>
      <c r="N151" s="148"/>
      <c r="O151" s="147"/>
      <c r="P151" s="148"/>
      <c r="Q151" s="147"/>
      <c r="R151" s="149"/>
      <c r="S151" s="149"/>
      <c r="T151" s="149"/>
      <c r="U151" s="150"/>
      <c r="V151" s="151" t="str">
        <f t="shared" si="6"/>
        <v/>
      </c>
      <c r="W151" s="139">
        <f t="shared" si="7"/>
        <v>0</v>
      </c>
      <c r="X151" s="139" t="str">
        <f t="shared" si="8"/>
        <v/>
      </c>
      <c r="Y151" s="94"/>
      <c r="Z151" s="95"/>
      <c r="AA151" s="95"/>
    </row>
    <row r="152" spans="1:27" s="89" customFormat="1" ht="15">
      <c r="A152" s="147"/>
      <c r="B152" s="147"/>
      <c r="C152" s="148"/>
      <c r="D152" s="148"/>
      <c r="E152" s="148"/>
      <c r="F152" s="148"/>
      <c r="G152" s="148"/>
      <c r="H152" s="148"/>
      <c r="I152" s="147"/>
      <c r="J152" s="148"/>
      <c r="K152" s="167"/>
      <c r="L152" s="148"/>
      <c r="M152" s="147"/>
      <c r="N152" s="148"/>
      <c r="O152" s="147"/>
      <c r="P152" s="148"/>
      <c r="Q152" s="147"/>
      <c r="R152" s="149"/>
      <c r="S152" s="149"/>
      <c r="T152" s="149"/>
      <c r="U152" s="150"/>
      <c r="V152" s="151" t="str">
        <f t="shared" si="6"/>
        <v/>
      </c>
      <c r="W152" s="139">
        <f t="shared" si="7"/>
        <v>0</v>
      </c>
      <c r="X152" s="139" t="str">
        <f t="shared" si="8"/>
        <v/>
      </c>
      <c r="Y152" s="94"/>
      <c r="Z152" s="95"/>
      <c r="AA152" s="95"/>
    </row>
    <row r="153" spans="1:27" s="89" customFormat="1" ht="15">
      <c r="A153" s="147"/>
      <c r="B153" s="147"/>
      <c r="C153" s="148"/>
      <c r="D153" s="148"/>
      <c r="E153" s="148"/>
      <c r="F153" s="148"/>
      <c r="G153" s="148"/>
      <c r="H153" s="148"/>
      <c r="I153" s="147"/>
      <c r="J153" s="148"/>
      <c r="K153" s="167"/>
      <c r="L153" s="148"/>
      <c r="M153" s="147"/>
      <c r="N153" s="148"/>
      <c r="O153" s="147"/>
      <c r="P153" s="148"/>
      <c r="Q153" s="147"/>
      <c r="R153" s="149"/>
      <c r="S153" s="149"/>
      <c r="T153" s="149"/>
      <c r="U153" s="150"/>
      <c r="V153" s="151" t="str">
        <f t="shared" si="6"/>
        <v/>
      </c>
      <c r="W153" s="139">
        <f t="shared" si="7"/>
        <v>0</v>
      </c>
      <c r="X153" s="139" t="str">
        <f t="shared" si="8"/>
        <v/>
      </c>
      <c r="Y153" s="94"/>
      <c r="Z153" s="95"/>
      <c r="AA153" s="95"/>
    </row>
    <row r="154" spans="1:27" s="89" customFormat="1" ht="15">
      <c r="A154" s="147"/>
      <c r="B154" s="147"/>
      <c r="C154" s="148"/>
      <c r="D154" s="148"/>
      <c r="E154" s="148"/>
      <c r="F154" s="148"/>
      <c r="G154" s="148"/>
      <c r="H154" s="148"/>
      <c r="I154" s="147"/>
      <c r="J154" s="148"/>
      <c r="K154" s="167"/>
      <c r="L154" s="148"/>
      <c r="M154" s="147"/>
      <c r="N154" s="148"/>
      <c r="O154" s="147"/>
      <c r="P154" s="148"/>
      <c r="Q154" s="147"/>
      <c r="R154" s="149"/>
      <c r="S154" s="149"/>
      <c r="T154" s="149"/>
      <c r="U154" s="150"/>
      <c r="V154" s="151" t="str">
        <f t="shared" si="6"/>
        <v/>
      </c>
      <c r="W154" s="139">
        <f t="shared" si="7"/>
        <v>0</v>
      </c>
      <c r="X154" s="139" t="str">
        <f t="shared" si="8"/>
        <v/>
      </c>
      <c r="Y154" s="94"/>
      <c r="Z154" s="95"/>
      <c r="AA154" s="95"/>
    </row>
    <row r="155" spans="1:27" s="89" customFormat="1" ht="15">
      <c r="A155" s="147"/>
      <c r="B155" s="147"/>
      <c r="C155" s="148"/>
      <c r="D155" s="148"/>
      <c r="E155" s="148"/>
      <c r="F155" s="148"/>
      <c r="G155" s="148"/>
      <c r="H155" s="148"/>
      <c r="I155" s="147"/>
      <c r="J155" s="148"/>
      <c r="K155" s="167"/>
      <c r="L155" s="148"/>
      <c r="M155" s="147"/>
      <c r="N155" s="148"/>
      <c r="O155" s="147"/>
      <c r="P155" s="148"/>
      <c r="Q155" s="147"/>
      <c r="R155" s="149"/>
      <c r="S155" s="149"/>
      <c r="T155" s="149"/>
      <c r="U155" s="150"/>
      <c r="V155" s="151" t="str">
        <f t="shared" si="6"/>
        <v/>
      </c>
      <c r="W155" s="139">
        <f t="shared" si="7"/>
        <v>0</v>
      </c>
      <c r="X155" s="139" t="str">
        <f t="shared" si="8"/>
        <v/>
      </c>
      <c r="Y155" s="94"/>
      <c r="Z155" s="95"/>
      <c r="AA155" s="95"/>
    </row>
    <row r="156" spans="1:27" s="89" customFormat="1" ht="15">
      <c r="A156" s="147"/>
      <c r="B156" s="147"/>
      <c r="C156" s="148"/>
      <c r="D156" s="148"/>
      <c r="E156" s="148"/>
      <c r="F156" s="148"/>
      <c r="G156" s="148"/>
      <c r="H156" s="148"/>
      <c r="I156" s="147"/>
      <c r="J156" s="148"/>
      <c r="K156" s="167"/>
      <c r="L156" s="148"/>
      <c r="M156" s="147"/>
      <c r="N156" s="148"/>
      <c r="O156" s="147"/>
      <c r="P156" s="148"/>
      <c r="Q156" s="147"/>
      <c r="R156" s="149"/>
      <c r="S156" s="149"/>
      <c r="T156" s="149"/>
      <c r="U156" s="150"/>
      <c r="V156" s="151" t="str">
        <f t="shared" si="6"/>
        <v/>
      </c>
      <c r="W156" s="139">
        <f t="shared" si="7"/>
        <v>0</v>
      </c>
      <c r="X156" s="139" t="str">
        <f t="shared" si="8"/>
        <v/>
      </c>
      <c r="Y156" s="94"/>
      <c r="Z156" s="95"/>
      <c r="AA156" s="95"/>
    </row>
    <row r="157" spans="1:27" s="89" customFormat="1" ht="15">
      <c r="A157" s="147"/>
      <c r="B157" s="147"/>
      <c r="C157" s="148"/>
      <c r="D157" s="148"/>
      <c r="E157" s="148"/>
      <c r="F157" s="148"/>
      <c r="G157" s="148"/>
      <c r="H157" s="148"/>
      <c r="I157" s="147"/>
      <c r="J157" s="148"/>
      <c r="K157" s="167"/>
      <c r="L157" s="148"/>
      <c r="M157" s="147"/>
      <c r="N157" s="148"/>
      <c r="O157" s="147"/>
      <c r="P157" s="148"/>
      <c r="Q157" s="147"/>
      <c r="R157" s="149"/>
      <c r="S157" s="149"/>
      <c r="T157" s="149"/>
      <c r="U157" s="150"/>
      <c r="V157" s="151" t="str">
        <f t="shared" si="6"/>
        <v/>
      </c>
      <c r="W157" s="139">
        <f t="shared" si="7"/>
        <v>0</v>
      </c>
      <c r="X157" s="139" t="str">
        <f t="shared" si="8"/>
        <v/>
      </c>
      <c r="Y157" s="94"/>
      <c r="Z157" s="95"/>
      <c r="AA157" s="95"/>
    </row>
    <row r="158" spans="1:27" s="89" customFormat="1" ht="15">
      <c r="A158" s="147"/>
      <c r="B158" s="147"/>
      <c r="C158" s="148"/>
      <c r="D158" s="148"/>
      <c r="E158" s="148"/>
      <c r="F158" s="148"/>
      <c r="G158" s="148"/>
      <c r="H158" s="148"/>
      <c r="I158" s="147"/>
      <c r="J158" s="148"/>
      <c r="K158" s="167"/>
      <c r="L158" s="148"/>
      <c r="M158" s="147"/>
      <c r="N158" s="148"/>
      <c r="O158" s="147"/>
      <c r="P158" s="148"/>
      <c r="Q158" s="147"/>
      <c r="R158" s="149"/>
      <c r="S158" s="149"/>
      <c r="T158" s="149"/>
      <c r="U158" s="150"/>
      <c r="V158" s="151" t="str">
        <f t="shared" si="6"/>
        <v/>
      </c>
      <c r="W158" s="139">
        <f t="shared" si="7"/>
        <v>0</v>
      </c>
      <c r="X158" s="139" t="str">
        <f t="shared" si="8"/>
        <v/>
      </c>
      <c r="Y158" s="94"/>
      <c r="Z158" s="95"/>
      <c r="AA158" s="95"/>
    </row>
    <row r="159" spans="1:27" s="89" customFormat="1" ht="15">
      <c r="A159" s="147"/>
      <c r="B159" s="147"/>
      <c r="C159" s="148"/>
      <c r="D159" s="148"/>
      <c r="E159" s="148"/>
      <c r="F159" s="148"/>
      <c r="G159" s="148"/>
      <c r="H159" s="148"/>
      <c r="I159" s="147"/>
      <c r="J159" s="148"/>
      <c r="K159" s="167"/>
      <c r="L159" s="148"/>
      <c r="M159" s="147"/>
      <c r="N159" s="148"/>
      <c r="O159" s="147"/>
      <c r="P159" s="148"/>
      <c r="Q159" s="147"/>
      <c r="R159" s="149"/>
      <c r="S159" s="149"/>
      <c r="T159" s="149"/>
      <c r="U159" s="150"/>
      <c r="V159" s="151" t="str">
        <f t="shared" si="6"/>
        <v/>
      </c>
      <c r="W159" s="139">
        <f t="shared" si="7"/>
        <v>0</v>
      </c>
      <c r="X159" s="139" t="str">
        <f t="shared" si="8"/>
        <v/>
      </c>
      <c r="Y159" s="94"/>
      <c r="Z159" s="95"/>
      <c r="AA159" s="95"/>
    </row>
    <row r="160" spans="1:27" s="89" customFormat="1" ht="15">
      <c r="A160" s="147"/>
      <c r="B160" s="147"/>
      <c r="C160" s="148"/>
      <c r="D160" s="148"/>
      <c r="E160" s="148"/>
      <c r="F160" s="148"/>
      <c r="G160" s="148"/>
      <c r="H160" s="148"/>
      <c r="I160" s="147"/>
      <c r="J160" s="148"/>
      <c r="K160" s="167"/>
      <c r="L160" s="148"/>
      <c r="M160" s="147"/>
      <c r="N160" s="148"/>
      <c r="O160" s="147"/>
      <c r="P160" s="148"/>
      <c r="Q160" s="147"/>
      <c r="R160" s="149"/>
      <c r="S160" s="149"/>
      <c r="T160" s="149"/>
      <c r="U160" s="150"/>
      <c r="V160" s="151" t="str">
        <f t="shared" si="6"/>
        <v/>
      </c>
      <c r="W160" s="139">
        <f t="shared" si="7"/>
        <v>0</v>
      </c>
      <c r="X160" s="139" t="str">
        <f t="shared" si="8"/>
        <v/>
      </c>
      <c r="Y160" s="94"/>
      <c r="Z160" s="95"/>
      <c r="AA160" s="95"/>
    </row>
    <row r="161" spans="1:27" s="89" customFormat="1" ht="15">
      <c r="A161" s="147"/>
      <c r="B161" s="147"/>
      <c r="C161" s="148"/>
      <c r="D161" s="148"/>
      <c r="E161" s="148"/>
      <c r="F161" s="148"/>
      <c r="G161" s="148"/>
      <c r="H161" s="148"/>
      <c r="I161" s="147"/>
      <c r="J161" s="148"/>
      <c r="K161" s="167"/>
      <c r="L161" s="148"/>
      <c r="M161" s="147"/>
      <c r="N161" s="148"/>
      <c r="O161" s="147"/>
      <c r="P161" s="148"/>
      <c r="Q161" s="147"/>
      <c r="R161" s="149"/>
      <c r="S161" s="149"/>
      <c r="T161" s="149"/>
      <c r="U161" s="150"/>
      <c r="V161" s="151" t="str">
        <f t="shared" si="6"/>
        <v/>
      </c>
      <c r="W161" s="139">
        <f t="shared" si="7"/>
        <v>0</v>
      </c>
      <c r="X161" s="139" t="str">
        <f t="shared" si="8"/>
        <v/>
      </c>
      <c r="Y161" s="94"/>
      <c r="Z161" s="95"/>
      <c r="AA161" s="95"/>
    </row>
    <row r="162" spans="1:27" s="89" customFormat="1" ht="15">
      <c r="A162" s="147"/>
      <c r="B162" s="147"/>
      <c r="C162" s="148"/>
      <c r="D162" s="148"/>
      <c r="E162" s="148"/>
      <c r="F162" s="148"/>
      <c r="G162" s="148"/>
      <c r="H162" s="148"/>
      <c r="I162" s="147"/>
      <c r="J162" s="148"/>
      <c r="K162" s="167"/>
      <c r="L162" s="148"/>
      <c r="M162" s="147"/>
      <c r="N162" s="148"/>
      <c r="O162" s="147"/>
      <c r="P162" s="148"/>
      <c r="Q162" s="147"/>
      <c r="R162" s="149"/>
      <c r="S162" s="149"/>
      <c r="T162" s="149"/>
      <c r="U162" s="150"/>
      <c r="V162" s="151" t="str">
        <f t="shared" si="6"/>
        <v/>
      </c>
      <c r="W162" s="139">
        <f t="shared" si="7"/>
        <v>0</v>
      </c>
      <c r="X162" s="139" t="str">
        <f t="shared" si="8"/>
        <v/>
      </c>
      <c r="Y162" s="94"/>
      <c r="Z162" s="95"/>
      <c r="AA162" s="95"/>
    </row>
    <row r="163" spans="1:27" s="89" customFormat="1" ht="15">
      <c r="A163" s="147"/>
      <c r="B163" s="147"/>
      <c r="C163" s="148"/>
      <c r="D163" s="148"/>
      <c r="E163" s="148"/>
      <c r="F163" s="148"/>
      <c r="G163" s="148"/>
      <c r="H163" s="148"/>
      <c r="I163" s="147"/>
      <c r="J163" s="148"/>
      <c r="K163" s="167"/>
      <c r="L163" s="148"/>
      <c r="M163" s="147"/>
      <c r="N163" s="148"/>
      <c r="O163" s="147"/>
      <c r="P163" s="148"/>
      <c r="Q163" s="147"/>
      <c r="R163" s="149"/>
      <c r="S163" s="149"/>
      <c r="T163" s="149"/>
      <c r="U163" s="150"/>
      <c r="V163" s="151" t="str">
        <f t="shared" si="6"/>
        <v/>
      </c>
      <c r="W163" s="139">
        <f t="shared" si="7"/>
        <v>0</v>
      </c>
      <c r="X163" s="139" t="str">
        <f t="shared" si="8"/>
        <v/>
      </c>
      <c r="Y163" s="94"/>
      <c r="Z163" s="95"/>
      <c r="AA163" s="95"/>
    </row>
    <row r="164" spans="1:27" s="89" customFormat="1" ht="15">
      <c r="A164" s="147"/>
      <c r="B164" s="147"/>
      <c r="C164" s="148"/>
      <c r="D164" s="148"/>
      <c r="E164" s="148"/>
      <c r="F164" s="148"/>
      <c r="G164" s="148"/>
      <c r="H164" s="148"/>
      <c r="I164" s="147"/>
      <c r="J164" s="148"/>
      <c r="K164" s="167"/>
      <c r="L164" s="148"/>
      <c r="M164" s="147"/>
      <c r="N164" s="148"/>
      <c r="O164" s="147"/>
      <c r="P164" s="148"/>
      <c r="Q164" s="147"/>
      <c r="R164" s="149"/>
      <c r="S164" s="149"/>
      <c r="T164" s="149"/>
      <c r="U164" s="150"/>
      <c r="V164" s="151" t="str">
        <f t="shared" si="6"/>
        <v/>
      </c>
      <c r="W164" s="139">
        <f t="shared" si="7"/>
        <v>0</v>
      </c>
      <c r="X164" s="139" t="str">
        <f t="shared" si="8"/>
        <v/>
      </c>
      <c r="Y164" s="94"/>
      <c r="Z164" s="95"/>
      <c r="AA164" s="95"/>
    </row>
    <row r="165" spans="1:27" s="89" customFormat="1" ht="15">
      <c r="A165" s="147"/>
      <c r="B165" s="147"/>
      <c r="C165" s="148"/>
      <c r="D165" s="148"/>
      <c r="E165" s="148"/>
      <c r="F165" s="148"/>
      <c r="G165" s="148"/>
      <c r="H165" s="148"/>
      <c r="I165" s="147"/>
      <c r="J165" s="148"/>
      <c r="K165" s="167"/>
      <c r="L165" s="148"/>
      <c r="M165" s="147"/>
      <c r="N165" s="148"/>
      <c r="O165" s="147"/>
      <c r="P165" s="148"/>
      <c r="Q165" s="147"/>
      <c r="R165" s="149"/>
      <c r="S165" s="149"/>
      <c r="T165" s="149"/>
      <c r="U165" s="150"/>
      <c r="V165" s="151" t="str">
        <f t="shared" si="6"/>
        <v/>
      </c>
      <c r="W165" s="139">
        <f t="shared" si="7"/>
        <v>0</v>
      </c>
      <c r="X165" s="139" t="str">
        <f t="shared" si="8"/>
        <v/>
      </c>
      <c r="Y165" s="94"/>
      <c r="Z165" s="95"/>
      <c r="AA165" s="95"/>
    </row>
    <row r="166" spans="1:27" s="89" customFormat="1" ht="15">
      <c r="A166" s="147"/>
      <c r="B166" s="147"/>
      <c r="C166" s="148"/>
      <c r="D166" s="148"/>
      <c r="E166" s="148"/>
      <c r="F166" s="148"/>
      <c r="G166" s="148"/>
      <c r="H166" s="148"/>
      <c r="I166" s="147"/>
      <c r="J166" s="148"/>
      <c r="K166" s="167"/>
      <c r="L166" s="148"/>
      <c r="M166" s="147"/>
      <c r="N166" s="148"/>
      <c r="O166" s="147"/>
      <c r="P166" s="148"/>
      <c r="Q166" s="147"/>
      <c r="R166" s="149"/>
      <c r="S166" s="149"/>
      <c r="T166" s="149"/>
      <c r="U166" s="150"/>
      <c r="V166" s="151" t="str">
        <f t="shared" si="6"/>
        <v/>
      </c>
      <c r="W166" s="139">
        <f t="shared" si="7"/>
        <v>0</v>
      </c>
      <c r="X166" s="139" t="str">
        <f t="shared" si="8"/>
        <v/>
      </c>
      <c r="Y166" s="94"/>
      <c r="Z166" s="95"/>
      <c r="AA166" s="95"/>
    </row>
    <row r="167" spans="1:27" s="89" customFormat="1" ht="15">
      <c r="A167" s="147"/>
      <c r="B167" s="147"/>
      <c r="C167" s="148"/>
      <c r="D167" s="148"/>
      <c r="E167" s="148"/>
      <c r="F167" s="148"/>
      <c r="G167" s="148"/>
      <c r="H167" s="148"/>
      <c r="I167" s="147"/>
      <c r="J167" s="148"/>
      <c r="K167" s="167"/>
      <c r="L167" s="148"/>
      <c r="M167" s="147"/>
      <c r="N167" s="148"/>
      <c r="O167" s="147"/>
      <c r="P167" s="148"/>
      <c r="Q167" s="147"/>
      <c r="R167" s="149"/>
      <c r="S167" s="149"/>
      <c r="T167" s="149"/>
      <c r="U167" s="150"/>
      <c r="V167" s="151" t="str">
        <f t="shared" si="6"/>
        <v/>
      </c>
      <c r="W167" s="139">
        <f t="shared" si="7"/>
        <v>0</v>
      </c>
      <c r="X167" s="139" t="str">
        <f t="shared" si="8"/>
        <v/>
      </c>
      <c r="Y167" s="94"/>
      <c r="Z167" s="95"/>
      <c r="AA167" s="95"/>
    </row>
    <row r="168" spans="1:27" s="89" customFormat="1" ht="15">
      <c r="A168" s="147"/>
      <c r="B168" s="147"/>
      <c r="C168" s="148"/>
      <c r="D168" s="148"/>
      <c r="E168" s="148"/>
      <c r="F168" s="148"/>
      <c r="G168" s="148"/>
      <c r="H168" s="148"/>
      <c r="I168" s="147"/>
      <c r="J168" s="148"/>
      <c r="K168" s="167"/>
      <c r="L168" s="148"/>
      <c r="M168" s="147"/>
      <c r="N168" s="148"/>
      <c r="O168" s="147"/>
      <c r="P168" s="148"/>
      <c r="Q168" s="147"/>
      <c r="R168" s="149"/>
      <c r="S168" s="149"/>
      <c r="T168" s="149"/>
      <c r="U168" s="150"/>
      <c r="V168" s="151" t="str">
        <f t="shared" si="6"/>
        <v/>
      </c>
      <c r="W168" s="139">
        <f t="shared" si="7"/>
        <v>0</v>
      </c>
      <c r="X168" s="139" t="str">
        <f t="shared" si="8"/>
        <v/>
      </c>
      <c r="Y168" s="94"/>
      <c r="Z168" s="95"/>
      <c r="AA168" s="95"/>
    </row>
    <row r="169" spans="1:27" s="89" customFormat="1" ht="15">
      <c r="A169" s="147"/>
      <c r="B169" s="147"/>
      <c r="C169" s="148"/>
      <c r="D169" s="148"/>
      <c r="E169" s="148"/>
      <c r="F169" s="148"/>
      <c r="G169" s="148"/>
      <c r="H169" s="148"/>
      <c r="I169" s="147"/>
      <c r="J169" s="148"/>
      <c r="K169" s="167"/>
      <c r="L169" s="148"/>
      <c r="M169" s="147"/>
      <c r="N169" s="148"/>
      <c r="O169" s="147"/>
      <c r="P169" s="148"/>
      <c r="Q169" s="147"/>
      <c r="R169" s="149"/>
      <c r="S169" s="149"/>
      <c r="T169" s="149"/>
      <c r="U169" s="150"/>
      <c r="V169" s="151" t="str">
        <f t="shared" si="6"/>
        <v/>
      </c>
      <c r="W169" s="139">
        <f t="shared" si="7"/>
        <v>0</v>
      </c>
      <c r="X169" s="139" t="str">
        <f t="shared" si="8"/>
        <v/>
      </c>
      <c r="Y169" s="94"/>
      <c r="Z169" s="95"/>
      <c r="AA169" s="95"/>
    </row>
    <row r="170" spans="1:27" s="89" customFormat="1" ht="15">
      <c r="A170" s="147"/>
      <c r="B170" s="147"/>
      <c r="C170" s="148"/>
      <c r="D170" s="148"/>
      <c r="E170" s="148"/>
      <c r="F170" s="148"/>
      <c r="G170" s="148"/>
      <c r="H170" s="148"/>
      <c r="I170" s="147"/>
      <c r="J170" s="148"/>
      <c r="K170" s="167"/>
      <c r="L170" s="148"/>
      <c r="M170" s="147"/>
      <c r="N170" s="148"/>
      <c r="O170" s="147"/>
      <c r="P170" s="148"/>
      <c r="Q170" s="147"/>
      <c r="R170" s="149"/>
      <c r="S170" s="149"/>
      <c r="T170" s="149"/>
      <c r="U170" s="150"/>
      <c r="V170" s="151" t="str">
        <f t="shared" si="6"/>
        <v/>
      </c>
      <c r="W170" s="139">
        <f t="shared" si="7"/>
        <v>0</v>
      </c>
      <c r="X170" s="139" t="str">
        <f t="shared" si="8"/>
        <v/>
      </c>
      <c r="Y170" s="94"/>
      <c r="Z170" s="95"/>
      <c r="AA170" s="95"/>
    </row>
    <row r="171" spans="1:27" s="89" customFormat="1" ht="15">
      <c r="A171" s="147"/>
      <c r="B171" s="147"/>
      <c r="C171" s="148"/>
      <c r="D171" s="148"/>
      <c r="E171" s="148"/>
      <c r="F171" s="148"/>
      <c r="G171" s="148"/>
      <c r="H171" s="148"/>
      <c r="I171" s="147"/>
      <c r="J171" s="148"/>
      <c r="K171" s="167"/>
      <c r="L171" s="148"/>
      <c r="M171" s="147"/>
      <c r="N171" s="148"/>
      <c r="O171" s="147"/>
      <c r="P171" s="148"/>
      <c r="Q171" s="147"/>
      <c r="R171" s="149"/>
      <c r="S171" s="149"/>
      <c r="T171" s="149"/>
      <c r="U171" s="150"/>
      <c r="V171" s="151" t="str">
        <f t="shared" si="6"/>
        <v/>
      </c>
      <c r="W171" s="139">
        <f t="shared" si="7"/>
        <v>0</v>
      </c>
      <c r="X171" s="139" t="str">
        <f t="shared" si="8"/>
        <v/>
      </c>
      <c r="Y171" s="94"/>
      <c r="Z171" s="95"/>
      <c r="AA171" s="95"/>
    </row>
    <row r="172" spans="1:27" s="89" customFormat="1" ht="15">
      <c r="A172" s="147"/>
      <c r="B172" s="147"/>
      <c r="C172" s="148"/>
      <c r="D172" s="148"/>
      <c r="E172" s="148"/>
      <c r="F172" s="148"/>
      <c r="G172" s="148"/>
      <c r="H172" s="148"/>
      <c r="I172" s="147"/>
      <c r="J172" s="148"/>
      <c r="K172" s="167"/>
      <c r="L172" s="148"/>
      <c r="M172" s="147"/>
      <c r="N172" s="148"/>
      <c r="O172" s="147"/>
      <c r="P172" s="148"/>
      <c r="Q172" s="147"/>
      <c r="R172" s="149"/>
      <c r="S172" s="149"/>
      <c r="T172" s="149"/>
      <c r="U172" s="150"/>
      <c r="V172" s="151" t="str">
        <f t="shared" si="6"/>
        <v/>
      </c>
      <c r="W172" s="139">
        <f t="shared" si="7"/>
        <v>0</v>
      </c>
      <c r="X172" s="139" t="str">
        <f t="shared" si="8"/>
        <v/>
      </c>
      <c r="Y172" s="94"/>
      <c r="Z172" s="95"/>
      <c r="AA172" s="95"/>
    </row>
    <row r="173" spans="1:27" s="89" customFormat="1" ht="15">
      <c r="A173" s="147"/>
      <c r="B173" s="147"/>
      <c r="C173" s="148"/>
      <c r="D173" s="148"/>
      <c r="E173" s="148"/>
      <c r="F173" s="148"/>
      <c r="G173" s="148"/>
      <c r="H173" s="148"/>
      <c r="I173" s="147"/>
      <c r="J173" s="148"/>
      <c r="K173" s="167"/>
      <c r="L173" s="148"/>
      <c r="M173" s="147"/>
      <c r="N173" s="148"/>
      <c r="O173" s="147"/>
      <c r="P173" s="148"/>
      <c r="Q173" s="147"/>
      <c r="R173" s="149"/>
      <c r="S173" s="149"/>
      <c r="T173" s="149"/>
      <c r="U173" s="150"/>
      <c r="V173" s="151" t="str">
        <f t="shared" si="6"/>
        <v/>
      </c>
      <c r="W173" s="139">
        <f t="shared" si="7"/>
        <v>0</v>
      </c>
      <c r="X173" s="139" t="str">
        <f t="shared" si="8"/>
        <v/>
      </c>
      <c r="Y173" s="94"/>
      <c r="Z173" s="95"/>
      <c r="AA173" s="95"/>
    </row>
    <row r="174" spans="1:27" s="89" customFormat="1" ht="15">
      <c r="A174" s="147"/>
      <c r="B174" s="147"/>
      <c r="C174" s="148"/>
      <c r="D174" s="148"/>
      <c r="E174" s="148"/>
      <c r="F174" s="148"/>
      <c r="G174" s="148"/>
      <c r="H174" s="148"/>
      <c r="I174" s="147"/>
      <c r="J174" s="148"/>
      <c r="K174" s="167"/>
      <c r="L174" s="148"/>
      <c r="M174" s="147"/>
      <c r="N174" s="148"/>
      <c r="O174" s="147"/>
      <c r="P174" s="148"/>
      <c r="Q174" s="147"/>
      <c r="R174" s="149"/>
      <c r="S174" s="149"/>
      <c r="T174" s="149"/>
      <c r="U174" s="150"/>
      <c r="V174" s="151" t="str">
        <f t="shared" si="6"/>
        <v/>
      </c>
      <c r="W174" s="139">
        <f t="shared" si="7"/>
        <v>0</v>
      </c>
      <c r="X174" s="139" t="str">
        <f t="shared" si="8"/>
        <v/>
      </c>
      <c r="Y174" s="94"/>
      <c r="Z174" s="95"/>
      <c r="AA174" s="95"/>
    </row>
    <row r="175" spans="1:27" s="89" customFormat="1" ht="15">
      <c r="A175" s="147"/>
      <c r="B175" s="147"/>
      <c r="C175" s="148"/>
      <c r="D175" s="148"/>
      <c r="E175" s="148"/>
      <c r="F175" s="148"/>
      <c r="G175" s="148"/>
      <c r="H175" s="148"/>
      <c r="I175" s="147"/>
      <c r="J175" s="148"/>
      <c r="K175" s="167"/>
      <c r="L175" s="148"/>
      <c r="M175" s="147"/>
      <c r="N175" s="148"/>
      <c r="O175" s="147"/>
      <c r="P175" s="148"/>
      <c r="Q175" s="147"/>
      <c r="R175" s="149"/>
      <c r="S175" s="149"/>
      <c r="T175" s="149"/>
      <c r="U175" s="150"/>
      <c r="V175" s="151" t="str">
        <f t="shared" si="6"/>
        <v/>
      </c>
      <c r="W175" s="139">
        <f t="shared" si="7"/>
        <v>0</v>
      </c>
      <c r="X175" s="139" t="str">
        <f t="shared" si="8"/>
        <v/>
      </c>
      <c r="Y175" s="94"/>
      <c r="Z175" s="95"/>
      <c r="AA175" s="95"/>
    </row>
    <row r="176" spans="1:27" s="89" customFormat="1" ht="15">
      <c r="A176" s="147"/>
      <c r="B176" s="147"/>
      <c r="C176" s="148"/>
      <c r="D176" s="148"/>
      <c r="E176" s="148"/>
      <c r="F176" s="148"/>
      <c r="G176" s="148"/>
      <c r="H176" s="148"/>
      <c r="I176" s="147"/>
      <c r="J176" s="148"/>
      <c r="K176" s="167"/>
      <c r="L176" s="148"/>
      <c r="M176" s="147"/>
      <c r="N176" s="148"/>
      <c r="O176" s="147"/>
      <c r="P176" s="148"/>
      <c r="Q176" s="147"/>
      <c r="R176" s="149"/>
      <c r="S176" s="149"/>
      <c r="T176" s="149"/>
      <c r="U176" s="150"/>
      <c r="V176" s="151" t="str">
        <f t="shared" si="6"/>
        <v/>
      </c>
      <c r="W176" s="139">
        <f t="shared" si="7"/>
        <v>0</v>
      </c>
      <c r="X176" s="139" t="str">
        <f t="shared" si="8"/>
        <v/>
      </c>
      <c r="Y176" s="94"/>
      <c r="Z176" s="95"/>
      <c r="AA176" s="95"/>
    </row>
    <row r="177" spans="1:27" s="89" customFormat="1" ht="15">
      <c r="A177" s="147"/>
      <c r="B177" s="147"/>
      <c r="C177" s="148"/>
      <c r="D177" s="148"/>
      <c r="E177" s="148"/>
      <c r="F177" s="148"/>
      <c r="G177" s="148"/>
      <c r="H177" s="148"/>
      <c r="I177" s="147"/>
      <c r="J177" s="148"/>
      <c r="K177" s="167"/>
      <c r="L177" s="148"/>
      <c r="M177" s="147"/>
      <c r="N177" s="148"/>
      <c r="O177" s="147"/>
      <c r="P177" s="148"/>
      <c r="Q177" s="147"/>
      <c r="R177" s="149"/>
      <c r="S177" s="149"/>
      <c r="T177" s="149"/>
      <c r="U177" s="150"/>
      <c r="V177" s="151" t="str">
        <f t="shared" si="6"/>
        <v/>
      </c>
      <c r="W177" s="139">
        <f t="shared" si="7"/>
        <v>0</v>
      </c>
      <c r="X177" s="139" t="str">
        <f t="shared" si="8"/>
        <v/>
      </c>
      <c r="Y177" s="94"/>
      <c r="Z177" s="95"/>
      <c r="AA177" s="95"/>
    </row>
    <row r="178" spans="1:27" s="89" customFormat="1" ht="15">
      <c r="A178" s="147"/>
      <c r="B178" s="147"/>
      <c r="C178" s="148"/>
      <c r="D178" s="148"/>
      <c r="E178" s="148"/>
      <c r="F178" s="148"/>
      <c r="G178" s="148"/>
      <c r="H178" s="148"/>
      <c r="I178" s="147"/>
      <c r="J178" s="148"/>
      <c r="K178" s="167"/>
      <c r="L178" s="148"/>
      <c r="M178" s="147"/>
      <c r="N178" s="148"/>
      <c r="O178" s="147"/>
      <c r="P178" s="148"/>
      <c r="Q178" s="147"/>
      <c r="R178" s="149"/>
      <c r="S178" s="149"/>
      <c r="T178" s="149"/>
      <c r="U178" s="150"/>
      <c r="V178" s="151" t="str">
        <f t="shared" si="6"/>
        <v/>
      </c>
      <c r="W178" s="139">
        <f t="shared" si="7"/>
        <v>0</v>
      </c>
      <c r="X178" s="139" t="str">
        <f t="shared" si="8"/>
        <v/>
      </c>
      <c r="Y178" s="94"/>
      <c r="Z178" s="95"/>
      <c r="AA178" s="95"/>
    </row>
    <row r="179" spans="1:27" s="89" customFormat="1" ht="15">
      <c r="A179" s="147"/>
      <c r="B179" s="147"/>
      <c r="C179" s="148"/>
      <c r="D179" s="148"/>
      <c r="E179" s="148"/>
      <c r="F179" s="148"/>
      <c r="G179" s="148"/>
      <c r="H179" s="148"/>
      <c r="I179" s="147"/>
      <c r="J179" s="148"/>
      <c r="K179" s="167"/>
      <c r="L179" s="148"/>
      <c r="M179" s="147"/>
      <c r="N179" s="148"/>
      <c r="O179" s="147"/>
      <c r="P179" s="148"/>
      <c r="Q179" s="147"/>
      <c r="R179" s="149"/>
      <c r="S179" s="149"/>
      <c r="T179" s="149"/>
      <c r="U179" s="150"/>
      <c r="V179" s="151" t="str">
        <f t="shared" si="6"/>
        <v/>
      </c>
      <c r="W179" s="139">
        <f t="shared" si="7"/>
        <v>0</v>
      </c>
      <c r="X179" s="139" t="str">
        <f t="shared" si="8"/>
        <v/>
      </c>
      <c r="Y179" s="94"/>
      <c r="Z179" s="95"/>
      <c r="AA179" s="95"/>
    </row>
    <row r="180" spans="1:27" s="89" customFormat="1" ht="15">
      <c r="A180" s="147"/>
      <c r="B180" s="147"/>
      <c r="C180" s="148"/>
      <c r="D180" s="148"/>
      <c r="E180" s="148"/>
      <c r="F180" s="148"/>
      <c r="G180" s="148"/>
      <c r="H180" s="148"/>
      <c r="I180" s="147"/>
      <c r="J180" s="148"/>
      <c r="K180" s="167"/>
      <c r="L180" s="148"/>
      <c r="M180" s="147"/>
      <c r="N180" s="148"/>
      <c r="O180" s="147"/>
      <c r="P180" s="148"/>
      <c r="Q180" s="147"/>
      <c r="R180" s="149"/>
      <c r="S180" s="149"/>
      <c r="T180" s="149"/>
      <c r="U180" s="150"/>
      <c r="V180" s="151" t="str">
        <f t="shared" si="6"/>
        <v/>
      </c>
      <c r="W180" s="139">
        <f t="shared" si="7"/>
        <v>0</v>
      </c>
      <c r="X180" s="139" t="str">
        <f t="shared" si="8"/>
        <v/>
      </c>
      <c r="Y180" s="94"/>
      <c r="Z180" s="95"/>
      <c r="AA180" s="95"/>
    </row>
    <row r="181" spans="1:27" s="89" customFormat="1" ht="15">
      <c r="A181" s="147"/>
      <c r="B181" s="147"/>
      <c r="C181" s="148"/>
      <c r="D181" s="148"/>
      <c r="E181" s="148"/>
      <c r="F181" s="148"/>
      <c r="G181" s="148"/>
      <c r="H181" s="148"/>
      <c r="I181" s="147"/>
      <c r="J181" s="148"/>
      <c r="K181" s="167"/>
      <c r="L181" s="148"/>
      <c r="M181" s="147"/>
      <c r="N181" s="148"/>
      <c r="O181" s="147"/>
      <c r="P181" s="148"/>
      <c r="Q181" s="147"/>
      <c r="R181" s="149"/>
      <c r="S181" s="149"/>
      <c r="T181" s="149"/>
      <c r="U181" s="150"/>
      <c r="V181" s="151" t="str">
        <f t="shared" si="6"/>
        <v/>
      </c>
      <c r="W181" s="139">
        <f t="shared" si="7"/>
        <v>0</v>
      </c>
      <c r="X181" s="139" t="str">
        <f t="shared" si="8"/>
        <v/>
      </c>
      <c r="Y181" s="94"/>
      <c r="Z181" s="95"/>
      <c r="AA181" s="95"/>
    </row>
    <row r="182" spans="1:27" s="89" customFormat="1" ht="15">
      <c r="A182" s="147"/>
      <c r="B182" s="147"/>
      <c r="C182" s="148"/>
      <c r="D182" s="148"/>
      <c r="E182" s="148"/>
      <c r="F182" s="148"/>
      <c r="G182" s="148"/>
      <c r="H182" s="148"/>
      <c r="I182" s="147"/>
      <c r="J182" s="148"/>
      <c r="K182" s="167"/>
      <c r="L182" s="148"/>
      <c r="M182" s="147"/>
      <c r="N182" s="148"/>
      <c r="O182" s="147"/>
      <c r="P182" s="148"/>
      <c r="Q182" s="147"/>
      <c r="R182" s="149"/>
      <c r="S182" s="149"/>
      <c r="T182" s="149"/>
      <c r="U182" s="150"/>
      <c r="V182" s="151" t="str">
        <f t="shared" si="6"/>
        <v/>
      </c>
      <c r="W182" s="139">
        <f t="shared" si="7"/>
        <v>0</v>
      </c>
      <c r="X182" s="139" t="str">
        <f t="shared" si="8"/>
        <v/>
      </c>
      <c r="Y182" s="94"/>
      <c r="Z182" s="95"/>
      <c r="AA182" s="95"/>
    </row>
    <row r="183" spans="1:27" s="89" customFormat="1" ht="15">
      <c r="A183" s="147"/>
      <c r="B183" s="147"/>
      <c r="C183" s="148"/>
      <c r="D183" s="148"/>
      <c r="E183" s="148"/>
      <c r="F183" s="148"/>
      <c r="G183" s="148"/>
      <c r="H183" s="148"/>
      <c r="I183" s="147"/>
      <c r="J183" s="148"/>
      <c r="K183" s="167"/>
      <c r="L183" s="148"/>
      <c r="M183" s="147"/>
      <c r="N183" s="148"/>
      <c r="O183" s="147"/>
      <c r="P183" s="148"/>
      <c r="Q183" s="147"/>
      <c r="R183" s="149"/>
      <c r="S183" s="149"/>
      <c r="T183" s="149"/>
      <c r="U183" s="150"/>
      <c r="V183" s="151" t="str">
        <f t="shared" si="6"/>
        <v/>
      </c>
      <c r="W183" s="139">
        <f t="shared" si="7"/>
        <v>0</v>
      </c>
      <c r="X183" s="139" t="str">
        <f t="shared" si="8"/>
        <v/>
      </c>
      <c r="Y183" s="94"/>
      <c r="Z183" s="95"/>
      <c r="AA183" s="95"/>
    </row>
    <row r="184" spans="1:27" s="89" customFormat="1" ht="15">
      <c r="A184" s="147"/>
      <c r="B184" s="147"/>
      <c r="C184" s="148"/>
      <c r="D184" s="148"/>
      <c r="E184" s="148"/>
      <c r="F184" s="148"/>
      <c r="G184" s="148"/>
      <c r="H184" s="148"/>
      <c r="I184" s="147"/>
      <c r="J184" s="148"/>
      <c r="K184" s="167"/>
      <c r="L184" s="148"/>
      <c r="M184" s="147"/>
      <c r="N184" s="148"/>
      <c r="O184" s="147"/>
      <c r="P184" s="148"/>
      <c r="Q184" s="147"/>
      <c r="R184" s="149"/>
      <c r="S184" s="149"/>
      <c r="T184" s="149"/>
      <c r="U184" s="150"/>
      <c r="V184" s="151" t="str">
        <f t="shared" si="6"/>
        <v/>
      </c>
      <c r="W184" s="139">
        <f t="shared" si="7"/>
        <v>0</v>
      </c>
      <c r="X184" s="139" t="str">
        <f t="shared" si="8"/>
        <v/>
      </c>
      <c r="Y184" s="94"/>
      <c r="Z184" s="95"/>
      <c r="AA184" s="95"/>
    </row>
    <row r="185" spans="1:27" s="89" customFormat="1" ht="15">
      <c r="A185" s="147"/>
      <c r="B185" s="147"/>
      <c r="C185" s="148"/>
      <c r="D185" s="148"/>
      <c r="E185" s="148"/>
      <c r="F185" s="148"/>
      <c r="G185" s="148"/>
      <c r="H185" s="148"/>
      <c r="I185" s="147"/>
      <c r="J185" s="148"/>
      <c r="K185" s="167"/>
      <c r="L185" s="148"/>
      <c r="M185" s="147"/>
      <c r="N185" s="148"/>
      <c r="O185" s="147"/>
      <c r="P185" s="148"/>
      <c r="Q185" s="147"/>
      <c r="R185" s="149"/>
      <c r="S185" s="149"/>
      <c r="T185" s="149"/>
      <c r="U185" s="150"/>
      <c r="V185" s="151" t="str">
        <f t="shared" si="6"/>
        <v/>
      </c>
      <c r="W185" s="139">
        <f t="shared" si="7"/>
        <v>0</v>
      </c>
      <c r="X185" s="139" t="str">
        <f t="shared" si="8"/>
        <v/>
      </c>
      <c r="Y185" s="94"/>
      <c r="Z185" s="95"/>
      <c r="AA185" s="95"/>
    </row>
    <row r="186" spans="1:27" s="89" customFormat="1" ht="15">
      <c r="A186" s="147"/>
      <c r="B186" s="147"/>
      <c r="C186" s="148"/>
      <c r="D186" s="148"/>
      <c r="E186" s="148"/>
      <c r="F186" s="148"/>
      <c r="G186" s="148"/>
      <c r="H186" s="148"/>
      <c r="I186" s="147"/>
      <c r="J186" s="148"/>
      <c r="K186" s="167"/>
      <c r="L186" s="148"/>
      <c r="M186" s="147"/>
      <c r="N186" s="148"/>
      <c r="O186" s="147"/>
      <c r="P186" s="148"/>
      <c r="Q186" s="147"/>
      <c r="R186" s="149"/>
      <c r="S186" s="149"/>
      <c r="T186" s="149"/>
      <c r="U186" s="150"/>
      <c r="V186" s="151" t="str">
        <f t="shared" si="6"/>
        <v/>
      </c>
      <c r="W186" s="139">
        <f t="shared" si="7"/>
        <v>0</v>
      </c>
      <c r="X186" s="139" t="str">
        <f t="shared" si="8"/>
        <v/>
      </c>
      <c r="Y186" s="94"/>
      <c r="Z186" s="95"/>
      <c r="AA186" s="95"/>
    </row>
    <row r="187" spans="1:27" s="89" customFormat="1" ht="15">
      <c r="A187" s="147"/>
      <c r="B187" s="147"/>
      <c r="C187" s="148"/>
      <c r="D187" s="148"/>
      <c r="E187" s="148"/>
      <c r="F187" s="148"/>
      <c r="G187" s="148"/>
      <c r="H187" s="148"/>
      <c r="I187" s="147"/>
      <c r="J187" s="148"/>
      <c r="K187" s="167"/>
      <c r="L187" s="148"/>
      <c r="M187" s="147"/>
      <c r="N187" s="148"/>
      <c r="O187" s="147"/>
      <c r="P187" s="148"/>
      <c r="Q187" s="147"/>
      <c r="R187" s="149"/>
      <c r="S187" s="149"/>
      <c r="T187" s="149"/>
      <c r="U187" s="150"/>
      <c r="V187" s="151" t="str">
        <f t="shared" si="6"/>
        <v/>
      </c>
      <c r="W187" s="139">
        <f t="shared" si="7"/>
        <v>0</v>
      </c>
      <c r="X187" s="139" t="str">
        <f t="shared" si="8"/>
        <v/>
      </c>
      <c r="Y187" s="94"/>
      <c r="Z187" s="95"/>
      <c r="AA187" s="95"/>
    </row>
    <row r="188" spans="1:27" s="89" customFormat="1" ht="15">
      <c r="A188" s="147"/>
      <c r="B188" s="147"/>
      <c r="C188" s="148"/>
      <c r="D188" s="148"/>
      <c r="E188" s="148"/>
      <c r="F188" s="148"/>
      <c r="G188" s="148"/>
      <c r="H188" s="148"/>
      <c r="I188" s="147"/>
      <c r="J188" s="148"/>
      <c r="K188" s="167"/>
      <c r="L188" s="148"/>
      <c r="M188" s="147"/>
      <c r="N188" s="148"/>
      <c r="O188" s="147"/>
      <c r="P188" s="148"/>
      <c r="Q188" s="147"/>
      <c r="R188" s="149"/>
      <c r="S188" s="149"/>
      <c r="T188" s="149"/>
      <c r="U188" s="150"/>
      <c r="V188" s="151" t="str">
        <f t="shared" si="6"/>
        <v/>
      </c>
      <c r="W188" s="139">
        <f t="shared" si="7"/>
        <v>0</v>
      </c>
      <c r="X188" s="139" t="str">
        <f t="shared" si="8"/>
        <v/>
      </c>
      <c r="Y188" s="94"/>
      <c r="Z188" s="95"/>
      <c r="AA188" s="95"/>
    </row>
    <row r="189" spans="1:27" s="89" customFormat="1" ht="15">
      <c r="A189" s="147"/>
      <c r="B189" s="147"/>
      <c r="C189" s="148"/>
      <c r="D189" s="148"/>
      <c r="E189" s="148"/>
      <c r="F189" s="148"/>
      <c r="G189" s="148"/>
      <c r="H189" s="148"/>
      <c r="I189" s="147"/>
      <c r="J189" s="148"/>
      <c r="K189" s="167"/>
      <c r="L189" s="148"/>
      <c r="M189" s="147"/>
      <c r="N189" s="148"/>
      <c r="O189" s="147"/>
      <c r="P189" s="148"/>
      <c r="Q189" s="147"/>
      <c r="R189" s="149"/>
      <c r="S189" s="149"/>
      <c r="T189" s="149"/>
      <c r="U189" s="150"/>
      <c r="V189" s="151" t="str">
        <f t="shared" si="6"/>
        <v/>
      </c>
      <c r="W189" s="139">
        <f t="shared" si="7"/>
        <v>0</v>
      </c>
      <c r="X189" s="139" t="str">
        <f t="shared" si="8"/>
        <v/>
      </c>
      <c r="Y189" s="94"/>
      <c r="Z189" s="95"/>
      <c r="AA189" s="95"/>
    </row>
    <row r="190" spans="1:27" s="89" customFormat="1" ht="15">
      <c r="A190" s="147"/>
      <c r="B190" s="147"/>
      <c r="C190" s="148"/>
      <c r="D190" s="148"/>
      <c r="E190" s="148"/>
      <c r="F190" s="148"/>
      <c r="G190" s="148"/>
      <c r="H190" s="148"/>
      <c r="I190" s="147"/>
      <c r="J190" s="148"/>
      <c r="K190" s="167"/>
      <c r="L190" s="148"/>
      <c r="M190" s="147"/>
      <c r="N190" s="148"/>
      <c r="O190" s="147"/>
      <c r="P190" s="148"/>
      <c r="Q190" s="147"/>
      <c r="R190" s="149"/>
      <c r="S190" s="149"/>
      <c r="T190" s="149"/>
      <c r="U190" s="150"/>
      <c r="V190" s="151" t="str">
        <f t="shared" si="6"/>
        <v/>
      </c>
      <c r="W190" s="139">
        <f t="shared" si="7"/>
        <v>0</v>
      </c>
      <c r="X190" s="139" t="str">
        <f t="shared" si="8"/>
        <v/>
      </c>
      <c r="Y190" s="94"/>
      <c r="Z190" s="95"/>
      <c r="AA190" s="95"/>
    </row>
    <row r="191" spans="1:27" s="89" customFormat="1" ht="15">
      <c r="A191" s="147"/>
      <c r="B191" s="147"/>
      <c r="C191" s="148"/>
      <c r="D191" s="148"/>
      <c r="E191" s="148"/>
      <c r="F191" s="148"/>
      <c r="G191" s="148"/>
      <c r="H191" s="148"/>
      <c r="I191" s="147"/>
      <c r="J191" s="148"/>
      <c r="K191" s="167"/>
      <c r="L191" s="148"/>
      <c r="M191" s="147"/>
      <c r="N191" s="148"/>
      <c r="O191" s="147"/>
      <c r="P191" s="148"/>
      <c r="Q191" s="147"/>
      <c r="R191" s="149"/>
      <c r="S191" s="149"/>
      <c r="T191" s="149"/>
      <c r="U191" s="150"/>
      <c r="V191" s="151" t="str">
        <f t="shared" si="6"/>
        <v/>
      </c>
      <c r="W191" s="139">
        <f t="shared" si="7"/>
        <v>0</v>
      </c>
      <c r="X191" s="139" t="str">
        <f t="shared" si="8"/>
        <v/>
      </c>
      <c r="Y191" s="94"/>
      <c r="Z191" s="95"/>
      <c r="AA191" s="95"/>
    </row>
    <row r="192" spans="1:27" s="89" customFormat="1" ht="15">
      <c r="A192" s="147"/>
      <c r="B192" s="147"/>
      <c r="C192" s="148"/>
      <c r="D192" s="148"/>
      <c r="E192" s="148"/>
      <c r="F192" s="148"/>
      <c r="G192" s="148"/>
      <c r="H192" s="148"/>
      <c r="I192" s="147"/>
      <c r="J192" s="148"/>
      <c r="K192" s="167"/>
      <c r="L192" s="148"/>
      <c r="M192" s="147"/>
      <c r="N192" s="148"/>
      <c r="O192" s="147"/>
      <c r="P192" s="148"/>
      <c r="Q192" s="147"/>
      <c r="R192" s="149"/>
      <c r="S192" s="149"/>
      <c r="T192" s="149"/>
      <c r="U192" s="150"/>
      <c r="V192" s="151" t="str">
        <f t="shared" si="6"/>
        <v/>
      </c>
      <c r="W192" s="139">
        <f t="shared" si="7"/>
        <v>0</v>
      </c>
      <c r="X192" s="139" t="str">
        <f t="shared" si="8"/>
        <v/>
      </c>
      <c r="Y192" s="94"/>
      <c r="Z192" s="95"/>
      <c r="AA192" s="95"/>
    </row>
    <row r="193" spans="1:27" s="89" customFormat="1" ht="15">
      <c r="A193" s="147"/>
      <c r="B193" s="147"/>
      <c r="C193" s="148"/>
      <c r="D193" s="148"/>
      <c r="E193" s="148"/>
      <c r="F193" s="148"/>
      <c r="G193" s="148"/>
      <c r="H193" s="148"/>
      <c r="I193" s="147"/>
      <c r="J193" s="148"/>
      <c r="K193" s="167"/>
      <c r="L193" s="148"/>
      <c r="M193" s="147"/>
      <c r="N193" s="148"/>
      <c r="O193" s="147"/>
      <c r="P193" s="148"/>
      <c r="Q193" s="147"/>
      <c r="R193" s="149"/>
      <c r="S193" s="149"/>
      <c r="T193" s="149"/>
      <c r="U193" s="150"/>
      <c r="V193" s="151" t="str">
        <f t="shared" si="6"/>
        <v/>
      </c>
      <c r="W193" s="139">
        <f t="shared" si="7"/>
        <v>0</v>
      </c>
      <c r="X193" s="139" t="str">
        <f t="shared" si="8"/>
        <v/>
      </c>
      <c r="Y193" s="94"/>
      <c r="Z193" s="95"/>
      <c r="AA193" s="95"/>
    </row>
    <row r="194" spans="1:27" s="89" customFormat="1" ht="15">
      <c r="A194" s="147"/>
      <c r="B194" s="147"/>
      <c r="C194" s="148"/>
      <c r="D194" s="148"/>
      <c r="E194" s="148"/>
      <c r="F194" s="148"/>
      <c r="G194" s="148"/>
      <c r="H194" s="148"/>
      <c r="I194" s="147"/>
      <c r="J194" s="148"/>
      <c r="K194" s="167"/>
      <c r="L194" s="148"/>
      <c r="M194" s="147"/>
      <c r="N194" s="148"/>
      <c r="O194" s="147"/>
      <c r="P194" s="148"/>
      <c r="Q194" s="147"/>
      <c r="R194" s="149"/>
      <c r="S194" s="149"/>
      <c r="T194" s="149"/>
      <c r="U194" s="150"/>
      <c r="V194" s="151" t="str">
        <f t="shared" si="6"/>
        <v/>
      </c>
      <c r="W194" s="139">
        <f t="shared" si="7"/>
        <v>0</v>
      </c>
      <c r="X194" s="139" t="str">
        <f t="shared" si="8"/>
        <v/>
      </c>
      <c r="Y194" s="94"/>
      <c r="Z194" s="95"/>
      <c r="AA194" s="95"/>
    </row>
    <row r="195" spans="1:27" s="89" customFormat="1" ht="15">
      <c r="A195" s="147"/>
      <c r="B195" s="147"/>
      <c r="C195" s="148"/>
      <c r="D195" s="148"/>
      <c r="E195" s="148"/>
      <c r="F195" s="148"/>
      <c r="G195" s="148"/>
      <c r="H195" s="148"/>
      <c r="I195" s="147"/>
      <c r="J195" s="148"/>
      <c r="K195" s="167"/>
      <c r="L195" s="148"/>
      <c r="M195" s="147"/>
      <c r="N195" s="148"/>
      <c r="O195" s="147"/>
      <c r="P195" s="148"/>
      <c r="Q195" s="147"/>
      <c r="R195" s="149"/>
      <c r="S195" s="149"/>
      <c r="T195" s="149"/>
      <c r="U195" s="150"/>
      <c r="V195" s="151" t="str">
        <f t="shared" ref="V195:V258" si="9">IF(K195&lt;&gt;"",K195,"")</f>
        <v/>
      </c>
      <c r="W195" s="139">
        <f t="shared" ref="W195:W258" si="10">IF(U195="",T195,IF(AND(U195&lt;=41820,V195&lt;=41820),"",IF(AND(U195&lt;=41820,V195&gt;41820),T195,"")))</f>
        <v>0</v>
      </c>
      <c r="X195" s="139" t="str">
        <f t="shared" ref="X195:X258" si="11">IF(AND(U195&gt;41820,V195&gt;41820),"",IF(AND(U195&gt;41820,V195&lt;=41820),T195,""))</f>
        <v/>
      </c>
      <c r="Y195" s="94"/>
      <c r="Z195" s="95"/>
      <c r="AA195" s="95"/>
    </row>
    <row r="196" spans="1:27" s="89" customFormat="1" ht="15">
      <c r="A196" s="147"/>
      <c r="B196" s="147"/>
      <c r="C196" s="148"/>
      <c r="D196" s="148"/>
      <c r="E196" s="148"/>
      <c r="F196" s="148"/>
      <c r="G196" s="148"/>
      <c r="H196" s="148"/>
      <c r="I196" s="147"/>
      <c r="J196" s="148"/>
      <c r="K196" s="167"/>
      <c r="L196" s="148"/>
      <c r="M196" s="147"/>
      <c r="N196" s="148"/>
      <c r="O196" s="147"/>
      <c r="P196" s="148"/>
      <c r="Q196" s="147"/>
      <c r="R196" s="149"/>
      <c r="S196" s="149"/>
      <c r="T196" s="149"/>
      <c r="U196" s="150"/>
      <c r="V196" s="151" t="str">
        <f t="shared" si="9"/>
        <v/>
      </c>
      <c r="W196" s="139">
        <f t="shared" si="10"/>
        <v>0</v>
      </c>
      <c r="X196" s="139" t="str">
        <f t="shared" si="11"/>
        <v/>
      </c>
      <c r="Y196" s="94"/>
      <c r="Z196" s="95"/>
      <c r="AA196" s="95"/>
    </row>
    <row r="197" spans="1:27" s="89" customFormat="1" ht="15">
      <c r="A197" s="147"/>
      <c r="B197" s="147"/>
      <c r="C197" s="148"/>
      <c r="D197" s="148"/>
      <c r="E197" s="148"/>
      <c r="F197" s="148"/>
      <c r="G197" s="148"/>
      <c r="H197" s="148"/>
      <c r="I197" s="147"/>
      <c r="J197" s="148"/>
      <c r="K197" s="167"/>
      <c r="L197" s="148"/>
      <c r="M197" s="147"/>
      <c r="N197" s="148"/>
      <c r="O197" s="147"/>
      <c r="P197" s="148"/>
      <c r="Q197" s="147"/>
      <c r="R197" s="149"/>
      <c r="S197" s="149"/>
      <c r="T197" s="149"/>
      <c r="U197" s="150"/>
      <c r="V197" s="151" t="str">
        <f t="shared" si="9"/>
        <v/>
      </c>
      <c r="W197" s="139">
        <f t="shared" si="10"/>
        <v>0</v>
      </c>
      <c r="X197" s="139" t="str">
        <f t="shared" si="11"/>
        <v/>
      </c>
      <c r="Y197" s="94"/>
      <c r="Z197" s="95"/>
      <c r="AA197" s="95"/>
    </row>
    <row r="198" spans="1:27" s="89" customFormat="1" ht="15">
      <c r="A198" s="147"/>
      <c r="B198" s="147"/>
      <c r="C198" s="148"/>
      <c r="D198" s="148"/>
      <c r="E198" s="148"/>
      <c r="F198" s="148"/>
      <c r="G198" s="148"/>
      <c r="H198" s="148"/>
      <c r="I198" s="147"/>
      <c r="J198" s="148"/>
      <c r="K198" s="167"/>
      <c r="L198" s="148"/>
      <c r="M198" s="147"/>
      <c r="N198" s="148"/>
      <c r="O198" s="147"/>
      <c r="P198" s="148"/>
      <c r="Q198" s="147"/>
      <c r="R198" s="149"/>
      <c r="S198" s="149"/>
      <c r="T198" s="149"/>
      <c r="U198" s="150"/>
      <c r="V198" s="151" t="str">
        <f t="shared" si="9"/>
        <v/>
      </c>
      <c r="W198" s="139">
        <f t="shared" si="10"/>
        <v>0</v>
      </c>
      <c r="X198" s="139" t="str">
        <f t="shared" si="11"/>
        <v/>
      </c>
      <c r="Y198" s="94"/>
      <c r="Z198" s="95"/>
      <c r="AA198" s="95"/>
    </row>
    <row r="199" spans="1:27" s="89" customFormat="1" ht="15">
      <c r="A199" s="147"/>
      <c r="B199" s="147"/>
      <c r="C199" s="148"/>
      <c r="D199" s="148"/>
      <c r="E199" s="148"/>
      <c r="F199" s="148"/>
      <c r="G199" s="148"/>
      <c r="H199" s="148"/>
      <c r="I199" s="147"/>
      <c r="J199" s="148"/>
      <c r="K199" s="167"/>
      <c r="L199" s="148"/>
      <c r="M199" s="147"/>
      <c r="N199" s="148"/>
      <c r="O199" s="147"/>
      <c r="P199" s="148"/>
      <c r="Q199" s="147"/>
      <c r="R199" s="149"/>
      <c r="S199" s="149"/>
      <c r="T199" s="149"/>
      <c r="U199" s="150"/>
      <c r="V199" s="151" t="str">
        <f t="shared" si="9"/>
        <v/>
      </c>
      <c r="W199" s="139">
        <f t="shared" si="10"/>
        <v>0</v>
      </c>
      <c r="X199" s="139" t="str">
        <f t="shared" si="11"/>
        <v/>
      </c>
      <c r="Y199" s="94"/>
      <c r="Z199" s="95"/>
      <c r="AA199" s="95"/>
    </row>
    <row r="200" spans="1:27" s="89" customFormat="1" ht="15">
      <c r="A200" s="147"/>
      <c r="B200" s="147"/>
      <c r="C200" s="148"/>
      <c r="D200" s="148"/>
      <c r="E200" s="148"/>
      <c r="F200" s="148"/>
      <c r="G200" s="148"/>
      <c r="H200" s="148"/>
      <c r="I200" s="147"/>
      <c r="J200" s="148"/>
      <c r="K200" s="167"/>
      <c r="L200" s="148"/>
      <c r="M200" s="147"/>
      <c r="N200" s="148"/>
      <c r="O200" s="147"/>
      <c r="P200" s="148"/>
      <c r="Q200" s="147"/>
      <c r="R200" s="149"/>
      <c r="S200" s="149"/>
      <c r="T200" s="149"/>
      <c r="U200" s="150"/>
      <c r="V200" s="151" t="str">
        <f t="shared" si="9"/>
        <v/>
      </c>
      <c r="W200" s="139">
        <f t="shared" si="10"/>
        <v>0</v>
      </c>
      <c r="X200" s="139" t="str">
        <f t="shared" si="11"/>
        <v/>
      </c>
      <c r="Y200" s="94"/>
      <c r="Z200" s="95"/>
      <c r="AA200" s="95"/>
    </row>
    <row r="201" spans="1:27" s="89" customFormat="1" ht="15">
      <c r="A201" s="147"/>
      <c r="B201" s="147"/>
      <c r="C201" s="148"/>
      <c r="D201" s="148"/>
      <c r="E201" s="148"/>
      <c r="F201" s="148"/>
      <c r="G201" s="148"/>
      <c r="H201" s="148"/>
      <c r="I201" s="147"/>
      <c r="J201" s="148"/>
      <c r="K201" s="167"/>
      <c r="L201" s="148"/>
      <c r="M201" s="147"/>
      <c r="N201" s="148"/>
      <c r="O201" s="147"/>
      <c r="P201" s="148"/>
      <c r="Q201" s="147"/>
      <c r="R201" s="149"/>
      <c r="S201" s="149"/>
      <c r="T201" s="149"/>
      <c r="U201" s="150"/>
      <c r="V201" s="151" t="str">
        <f t="shared" si="9"/>
        <v/>
      </c>
      <c r="W201" s="139">
        <f t="shared" si="10"/>
        <v>0</v>
      </c>
      <c r="X201" s="139" t="str">
        <f t="shared" si="11"/>
        <v/>
      </c>
      <c r="Y201" s="94"/>
      <c r="Z201" s="95"/>
      <c r="AA201" s="95"/>
    </row>
    <row r="202" spans="1:27" s="89" customFormat="1" ht="15">
      <c r="A202" s="147"/>
      <c r="B202" s="147"/>
      <c r="C202" s="148"/>
      <c r="D202" s="148"/>
      <c r="E202" s="148"/>
      <c r="F202" s="148"/>
      <c r="G202" s="148"/>
      <c r="H202" s="148"/>
      <c r="I202" s="147"/>
      <c r="J202" s="148"/>
      <c r="K202" s="167"/>
      <c r="L202" s="148"/>
      <c r="M202" s="147"/>
      <c r="N202" s="148"/>
      <c r="O202" s="147"/>
      <c r="P202" s="148"/>
      <c r="Q202" s="147"/>
      <c r="R202" s="149"/>
      <c r="S202" s="149"/>
      <c r="T202" s="149"/>
      <c r="U202" s="150"/>
      <c r="V202" s="151" t="str">
        <f t="shared" si="9"/>
        <v/>
      </c>
      <c r="W202" s="139">
        <f t="shared" si="10"/>
        <v>0</v>
      </c>
      <c r="X202" s="139" t="str">
        <f t="shared" si="11"/>
        <v/>
      </c>
      <c r="Y202" s="94"/>
      <c r="Z202" s="95"/>
      <c r="AA202" s="95"/>
    </row>
    <row r="203" spans="1:27" s="89" customFormat="1" ht="15">
      <c r="A203" s="147"/>
      <c r="B203" s="147"/>
      <c r="C203" s="148"/>
      <c r="D203" s="148"/>
      <c r="E203" s="148"/>
      <c r="F203" s="148"/>
      <c r="G203" s="148"/>
      <c r="H203" s="148"/>
      <c r="I203" s="147"/>
      <c r="J203" s="148"/>
      <c r="K203" s="167"/>
      <c r="L203" s="148"/>
      <c r="M203" s="147"/>
      <c r="N203" s="148"/>
      <c r="O203" s="147"/>
      <c r="P203" s="148"/>
      <c r="Q203" s="147"/>
      <c r="R203" s="149"/>
      <c r="S203" s="149"/>
      <c r="T203" s="149"/>
      <c r="U203" s="150"/>
      <c r="V203" s="151" t="str">
        <f t="shared" si="9"/>
        <v/>
      </c>
      <c r="W203" s="139">
        <f t="shared" si="10"/>
        <v>0</v>
      </c>
      <c r="X203" s="139" t="str">
        <f t="shared" si="11"/>
        <v/>
      </c>
      <c r="Y203" s="94"/>
      <c r="Z203" s="95"/>
      <c r="AA203" s="95"/>
    </row>
    <row r="204" spans="1:27" s="89" customFormat="1" ht="15">
      <c r="A204" s="147"/>
      <c r="B204" s="147"/>
      <c r="C204" s="148"/>
      <c r="D204" s="148"/>
      <c r="E204" s="148"/>
      <c r="F204" s="148"/>
      <c r="G204" s="148"/>
      <c r="H204" s="148"/>
      <c r="I204" s="147"/>
      <c r="J204" s="148"/>
      <c r="K204" s="167"/>
      <c r="L204" s="148"/>
      <c r="M204" s="147"/>
      <c r="N204" s="148"/>
      <c r="O204" s="147"/>
      <c r="P204" s="148"/>
      <c r="Q204" s="147"/>
      <c r="R204" s="149"/>
      <c r="S204" s="149"/>
      <c r="T204" s="149"/>
      <c r="U204" s="150"/>
      <c r="V204" s="151" t="str">
        <f t="shared" si="9"/>
        <v/>
      </c>
      <c r="W204" s="139">
        <f t="shared" si="10"/>
        <v>0</v>
      </c>
      <c r="X204" s="139" t="str">
        <f t="shared" si="11"/>
        <v/>
      </c>
      <c r="Y204" s="94"/>
      <c r="Z204" s="95"/>
      <c r="AA204" s="95"/>
    </row>
    <row r="205" spans="1:27" s="89" customFormat="1" ht="15">
      <c r="A205" s="147"/>
      <c r="B205" s="147"/>
      <c r="C205" s="148"/>
      <c r="D205" s="148"/>
      <c r="E205" s="148"/>
      <c r="F205" s="148"/>
      <c r="G205" s="148"/>
      <c r="H205" s="148"/>
      <c r="I205" s="147"/>
      <c r="J205" s="148"/>
      <c r="K205" s="167"/>
      <c r="L205" s="148"/>
      <c r="M205" s="147"/>
      <c r="N205" s="148"/>
      <c r="O205" s="147"/>
      <c r="P205" s="148"/>
      <c r="Q205" s="147"/>
      <c r="R205" s="149"/>
      <c r="S205" s="149"/>
      <c r="T205" s="149"/>
      <c r="U205" s="150"/>
      <c r="V205" s="151" t="str">
        <f t="shared" si="9"/>
        <v/>
      </c>
      <c r="W205" s="139">
        <f t="shared" si="10"/>
        <v>0</v>
      </c>
      <c r="X205" s="139" t="str">
        <f t="shared" si="11"/>
        <v/>
      </c>
      <c r="Y205" s="94"/>
      <c r="Z205" s="95"/>
      <c r="AA205" s="95"/>
    </row>
    <row r="206" spans="1:27" s="89" customFormat="1" ht="15">
      <c r="A206" s="147"/>
      <c r="B206" s="147"/>
      <c r="C206" s="148"/>
      <c r="D206" s="148"/>
      <c r="E206" s="148"/>
      <c r="F206" s="148"/>
      <c r="G206" s="148"/>
      <c r="H206" s="148"/>
      <c r="I206" s="147"/>
      <c r="J206" s="148"/>
      <c r="K206" s="167"/>
      <c r="L206" s="148"/>
      <c r="M206" s="147"/>
      <c r="N206" s="148"/>
      <c r="O206" s="147"/>
      <c r="P206" s="148"/>
      <c r="Q206" s="147"/>
      <c r="R206" s="149"/>
      <c r="S206" s="149"/>
      <c r="T206" s="149"/>
      <c r="U206" s="150"/>
      <c r="V206" s="151" t="str">
        <f t="shared" si="9"/>
        <v/>
      </c>
      <c r="W206" s="139">
        <f t="shared" si="10"/>
        <v>0</v>
      </c>
      <c r="X206" s="139" t="str">
        <f t="shared" si="11"/>
        <v/>
      </c>
      <c r="Y206" s="94"/>
      <c r="Z206" s="95"/>
      <c r="AA206" s="95"/>
    </row>
    <row r="207" spans="1:27" s="89" customFormat="1" ht="15">
      <c r="A207" s="147"/>
      <c r="B207" s="147"/>
      <c r="C207" s="148"/>
      <c r="D207" s="148"/>
      <c r="E207" s="148"/>
      <c r="F207" s="148"/>
      <c r="G207" s="148"/>
      <c r="H207" s="148"/>
      <c r="I207" s="147"/>
      <c r="J207" s="148"/>
      <c r="K207" s="167"/>
      <c r="L207" s="148"/>
      <c r="M207" s="147"/>
      <c r="N207" s="148"/>
      <c r="O207" s="147"/>
      <c r="P207" s="148"/>
      <c r="Q207" s="147"/>
      <c r="R207" s="149"/>
      <c r="S207" s="149"/>
      <c r="T207" s="149"/>
      <c r="U207" s="150"/>
      <c r="V207" s="151" t="str">
        <f t="shared" si="9"/>
        <v/>
      </c>
      <c r="W207" s="139">
        <f t="shared" si="10"/>
        <v>0</v>
      </c>
      <c r="X207" s="139" t="str">
        <f t="shared" si="11"/>
        <v/>
      </c>
      <c r="Y207" s="94"/>
      <c r="Z207" s="95"/>
      <c r="AA207" s="95"/>
    </row>
    <row r="208" spans="1:27" s="89" customFormat="1" ht="15">
      <c r="A208" s="147"/>
      <c r="B208" s="147"/>
      <c r="C208" s="148"/>
      <c r="D208" s="148"/>
      <c r="E208" s="148"/>
      <c r="F208" s="148"/>
      <c r="G208" s="148"/>
      <c r="H208" s="148"/>
      <c r="I208" s="147"/>
      <c r="J208" s="148"/>
      <c r="K208" s="167"/>
      <c r="L208" s="148"/>
      <c r="M208" s="147"/>
      <c r="N208" s="148"/>
      <c r="O208" s="147"/>
      <c r="P208" s="148"/>
      <c r="Q208" s="147"/>
      <c r="R208" s="149"/>
      <c r="S208" s="149"/>
      <c r="T208" s="149"/>
      <c r="U208" s="150"/>
      <c r="V208" s="151" t="str">
        <f t="shared" si="9"/>
        <v/>
      </c>
      <c r="W208" s="139">
        <f t="shared" si="10"/>
        <v>0</v>
      </c>
      <c r="X208" s="139" t="str">
        <f t="shared" si="11"/>
        <v/>
      </c>
      <c r="Y208" s="94"/>
      <c r="Z208" s="95"/>
      <c r="AA208" s="95"/>
    </row>
    <row r="209" spans="1:27" s="89" customFormat="1" ht="15">
      <c r="A209" s="147"/>
      <c r="B209" s="147"/>
      <c r="C209" s="148"/>
      <c r="D209" s="148"/>
      <c r="E209" s="148"/>
      <c r="F209" s="148"/>
      <c r="G209" s="148"/>
      <c r="H209" s="148"/>
      <c r="I209" s="147"/>
      <c r="J209" s="148"/>
      <c r="K209" s="167"/>
      <c r="L209" s="148"/>
      <c r="M209" s="147"/>
      <c r="N209" s="148"/>
      <c r="O209" s="147"/>
      <c r="P209" s="148"/>
      <c r="Q209" s="147"/>
      <c r="R209" s="149"/>
      <c r="S209" s="149"/>
      <c r="T209" s="149"/>
      <c r="U209" s="150"/>
      <c r="V209" s="151" t="str">
        <f t="shared" si="9"/>
        <v/>
      </c>
      <c r="W209" s="139">
        <f t="shared" si="10"/>
        <v>0</v>
      </c>
      <c r="X209" s="139" t="str">
        <f t="shared" si="11"/>
        <v/>
      </c>
      <c r="Y209" s="94"/>
      <c r="Z209" s="95"/>
      <c r="AA209" s="95"/>
    </row>
    <row r="210" spans="1:27" s="89" customFormat="1" ht="15">
      <c r="A210" s="147"/>
      <c r="B210" s="147"/>
      <c r="C210" s="148"/>
      <c r="D210" s="148"/>
      <c r="E210" s="148"/>
      <c r="F210" s="148"/>
      <c r="G210" s="148"/>
      <c r="H210" s="148"/>
      <c r="I210" s="147"/>
      <c r="J210" s="148"/>
      <c r="K210" s="167"/>
      <c r="L210" s="148"/>
      <c r="M210" s="147"/>
      <c r="N210" s="148"/>
      <c r="O210" s="147"/>
      <c r="P210" s="148"/>
      <c r="Q210" s="147"/>
      <c r="R210" s="149"/>
      <c r="S210" s="149"/>
      <c r="T210" s="149"/>
      <c r="U210" s="150"/>
      <c r="V210" s="151" t="str">
        <f t="shared" si="9"/>
        <v/>
      </c>
      <c r="W210" s="139">
        <f t="shared" si="10"/>
        <v>0</v>
      </c>
      <c r="X210" s="139" t="str">
        <f t="shared" si="11"/>
        <v/>
      </c>
      <c r="Y210" s="94"/>
      <c r="Z210" s="95"/>
      <c r="AA210" s="95"/>
    </row>
    <row r="211" spans="1:27" s="89" customFormat="1" ht="15">
      <c r="A211" s="147"/>
      <c r="B211" s="147"/>
      <c r="C211" s="148"/>
      <c r="D211" s="148"/>
      <c r="E211" s="148"/>
      <c r="F211" s="148"/>
      <c r="G211" s="148"/>
      <c r="H211" s="148"/>
      <c r="I211" s="147"/>
      <c r="J211" s="148"/>
      <c r="K211" s="167"/>
      <c r="L211" s="148"/>
      <c r="M211" s="147"/>
      <c r="N211" s="148"/>
      <c r="O211" s="147"/>
      <c r="P211" s="148"/>
      <c r="Q211" s="147"/>
      <c r="R211" s="149"/>
      <c r="S211" s="149"/>
      <c r="T211" s="149"/>
      <c r="U211" s="150"/>
      <c r="V211" s="151" t="str">
        <f t="shared" si="9"/>
        <v/>
      </c>
      <c r="W211" s="139">
        <f t="shared" si="10"/>
        <v>0</v>
      </c>
      <c r="X211" s="139" t="str">
        <f t="shared" si="11"/>
        <v/>
      </c>
      <c r="Y211" s="94"/>
      <c r="Z211" s="95"/>
      <c r="AA211" s="95"/>
    </row>
    <row r="212" spans="1:27" s="89" customFormat="1" ht="15">
      <c r="A212" s="147"/>
      <c r="B212" s="147"/>
      <c r="C212" s="148"/>
      <c r="D212" s="148"/>
      <c r="E212" s="148"/>
      <c r="F212" s="148"/>
      <c r="G212" s="148"/>
      <c r="H212" s="148"/>
      <c r="I212" s="147"/>
      <c r="J212" s="148"/>
      <c r="K212" s="167"/>
      <c r="L212" s="148"/>
      <c r="M212" s="147"/>
      <c r="N212" s="148"/>
      <c r="O212" s="147"/>
      <c r="P212" s="148"/>
      <c r="Q212" s="147"/>
      <c r="R212" s="149"/>
      <c r="S212" s="149"/>
      <c r="T212" s="149"/>
      <c r="U212" s="150"/>
      <c r="V212" s="151" t="str">
        <f t="shared" si="9"/>
        <v/>
      </c>
      <c r="W212" s="139">
        <f t="shared" si="10"/>
        <v>0</v>
      </c>
      <c r="X212" s="139" t="str">
        <f t="shared" si="11"/>
        <v/>
      </c>
      <c r="Y212" s="94"/>
      <c r="Z212" s="95"/>
      <c r="AA212" s="95"/>
    </row>
    <row r="213" spans="1:27" s="89" customFormat="1" ht="15">
      <c r="A213" s="147"/>
      <c r="B213" s="147"/>
      <c r="C213" s="148"/>
      <c r="D213" s="148"/>
      <c r="E213" s="148"/>
      <c r="F213" s="148"/>
      <c r="G213" s="148"/>
      <c r="H213" s="148"/>
      <c r="I213" s="147"/>
      <c r="J213" s="148"/>
      <c r="K213" s="167"/>
      <c r="L213" s="148"/>
      <c r="M213" s="147"/>
      <c r="N213" s="148"/>
      <c r="O213" s="147"/>
      <c r="P213" s="148"/>
      <c r="Q213" s="147"/>
      <c r="R213" s="149"/>
      <c r="S213" s="149"/>
      <c r="T213" s="149"/>
      <c r="U213" s="150"/>
      <c r="V213" s="151" t="str">
        <f t="shared" si="9"/>
        <v/>
      </c>
      <c r="W213" s="139">
        <f t="shared" si="10"/>
        <v>0</v>
      </c>
      <c r="X213" s="139" t="str">
        <f t="shared" si="11"/>
        <v/>
      </c>
      <c r="Y213" s="94"/>
      <c r="Z213" s="95"/>
      <c r="AA213" s="95"/>
    </row>
    <row r="214" spans="1:27" s="89" customFormat="1" ht="15">
      <c r="A214" s="147"/>
      <c r="B214" s="147"/>
      <c r="C214" s="148"/>
      <c r="D214" s="148"/>
      <c r="E214" s="148"/>
      <c r="F214" s="148"/>
      <c r="G214" s="148"/>
      <c r="H214" s="148"/>
      <c r="I214" s="147"/>
      <c r="J214" s="148"/>
      <c r="K214" s="167"/>
      <c r="L214" s="148"/>
      <c r="M214" s="147"/>
      <c r="N214" s="148"/>
      <c r="O214" s="147"/>
      <c r="P214" s="148"/>
      <c r="Q214" s="147"/>
      <c r="R214" s="149"/>
      <c r="S214" s="149"/>
      <c r="T214" s="149"/>
      <c r="U214" s="150"/>
      <c r="V214" s="151" t="str">
        <f t="shared" si="9"/>
        <v/>
      </c>
      <c r="W214" s="139">
        <f t="shared" si="10"/>
        <v>0</v>
      </c>
      <c r="X214" s="139" t="str">
        <f t="shared" si="11"/>
        <v/>
      </c>
      <c r="Y214" s="94"/>
      <c r="Z214" s="95"/>
      <c r="AA214" s="95"/>
    </row>
    <row r="215" spans="1:27" s="89" customFormat="1" ht="15">
      <c r="A215" s="147"/>
      <c r="B215" s="147"/>
      <c r="C215" s="148"/>
      <c r="D215" s="148"/>
      <c r="E215" s="148"/>
      <c r="F215" s="148"/>
      <c r="G215" s="148"/>
      <c r="H215" s="148"/>
      <c r="I215" s="147"/>
      <c r="J215" s="148"/>
      <c r="K215" s="167"/>
      <c r="L215" s="148"/>
      <c r="M215" s="147"/>
      <c r="N215" s="148"/>
      <c r="O215" s="147"/>
      <c r="P215" s="148"/>
      <c r="Q215" s="147"/>
      <c r="R215" s="149"/>
      <c r="S215" s="149"/>
      <c r="T215" s="149"/>
      <c r="U215" s="150"/>
      <c r="V215" s="151" t="str">
        <f t="shared" si="9"/>
        <v/>
      </c>
      <c r="W215" s="139">
        <f t="shared" si="10"/>
        <v>0</v>
      </c>
      <c r="X215" s="139" t="str">
        <f t="shared" si="11"/>
        <v/>
      </c>
      <c r="Y215" s="94"/>
      <c r="Z215" s="95"/>
      <c r="AA215" s="95"/>
    </row>
    <row r="216" spans="1:27" s="89" customFormat="1" ht="15">
      <c r="A216" s="147"/>
      <c r="B216" s="147"/>
      <c r="C216" s="148"/>
      <c r="D216" s="148"/>
      <c r="E216" s="148"/>
      <c r="F216" s="148"/>
      <c r="G216" s="148"/>
      <c r="H216" s="148"/>
      <c r="I216" s="147"/>
      <c r="J216" s="148"/>
      <c r="K216" s="167"/>
      <c r="L216" s="148"/>
      <c r="M216" s="147"/>
      <c r="N216" s="148"/>
      <c r="O216" s="147"/>
      <c r="P216" s="148"/>
      <c r="Q216" s="147"/>
      <c r="R216" s="149"/>
      <c r="S216" s="149"/>
      <c r="T216" s="149"/>
      <c r="U216" s="150"/>
      <c r="V216" s="151" t="str">
        <f t="shared" si="9"/>
        <v/>
      </c>
      <c r="W216" s="139">
        <f t="shared" si="10"/>
        <v>0</v>
      </c>
      <c r="X216" s="139" t="str">
        <f t="shared" si="11"/>
        <v/>
      </c>
      <c r="Y216" s="94"/>
      <c r="Z216" s="95"/>
      <c r="AA216" s="95"/>
    </row>
    <row r="217" spans="1:27" s="89" customFormat="1" ht="15">
      <c r="A217" s="147"/>
      <c r="B217" s="147"/>
      <c r="C217" s="148"/>
      <c r="D217" s="148"/>
      <c r="E217" s="148"/>
      <c r="F217" s="148"/>
      <c r="G217" s="148"/>
      <c r="H217" s="148"/>
      <c r="I217" s="147"/>
      <c r="J217" s="148"/>
      <c r="K217" s="167"/>
      <c r="L217" s="148"/>
      <c r="M217" s="147"/>
      <c r="N217" s="148"/>
      <c r="O217" s="147"/>
      <c r="P217" s="148"/>
      <c r="Q217" s="147"/>
      <c r="R217" s="149"/>
      <c r="S217" s="149"/>
      <c r="T217" s="149"/>
      <c r="U217" s="150"/>
      <c r="V217" s="151" t="str">
        <f t="shared" si="9"/>
        <v/>
      </c>
      <c r="W217" s="139">
        <f t="shared" si="10"/>
        <v>0</v>
      </c>
      <c r="X217" s="139" t="str">
        <f t="shared" si="11"/>
        <v/>
      </c>
      <c r="Y217" s="94"/>
      <c r="Z217" s="95"/>
      <c r="AA217" s="95"/>
    </row>
    <row r="218" spans="1:27" s="89" customFormat="1" ht="15">
      <c r="A218" s="147"/>
      <c r="B218" s="147"/>
      <c r="C218" s="148"/>
      <c r="D218" s="148"/>
      <c r="E218" s="148"/>
      <c r="F218" s="148"/>
      <c r="G218" s="148"/>
      <c r="H218" s="148"/>
      <c r="I218" s="147"/>
      <c r="J218" s="148"/>
      <c r="K218" s="167"/>
      <c r="L218" s="148"/>
      <c r="M218" s="147"/>
      <c r="N218" s="148"/>
      <c r="O218" s="147"/>
      <c r="P218" s="148"/>
      <c r="Q218" s="147"/>
      <c r="R218" s="149"/>
      <c r="S218" s="149"/>
      <c r="T218" s="149"/>
      <c r="U218" s="150"/>
      <c r="V218" s="151" t="str">
        <f t="shared" si="9"/>
        <v/>
      </c>
      <c r="W218" s="139">
        <f t="shared" si="10"/>
        <v>0</v>
      </c>
      <c r="X218" s="139" t="str">
        <f t="shared" si="11"/>
        <v/>
      </c>
      <c r="Y218" s="94"/>
      <c r="Z218" s="95"/>
      <c r="AA218" s="95"/>
    </row>
    <row r="219" spans="1:27" s="89" customFormat="1" ht="15">
      <c r="A219" s="147"/>
      <c r="B219" s="147"/>
      <c r="C219" s="148"/>
      <c r="D219" s="148"/>
      <c r="E219" s="148"/>
      <c r="F219" s="148"/>
      <c r="G219" s="148"/>
      <c r="H219" s="148"/>
      <c r="I219" s="147"/>
      <c r="J219" s="148"/>
      <c r="K219" s="167"/>
      <c r="L219" s="148"/>
      <c r="M219" s="147"/>
      <c r="N219" s="148"/>
      <c r="O219" s="147"/>
      <c r="P219" s="148"/>
      <c r="Q219" s="147"/>
      <c r="R219" s="149"/>
      <c r="S219" s="149"/>
      <c r="T219" s="149"/>
      <c r="U219" s="150"/>
      <c r="V219" s="151" t="str">
        <f t="shared" si="9"/>
        <v/>
      </c>
      <c r="W219" s="139">
        <f t="shared" si="10"/>
        <v>0</v>
      </c>
      <c r="X219" s="139" t="str">
        <f t="shared" si="11"/>
        <v/>
      </c>
      <c r="Y219" s="94"/>
      <c r="Z219" s="95"/>
      <c r="AA219" s="95"/>
    </row>
    <row r="220" spans="1:27" s="89" customFormat="1" ht="15">
      <c r="A220" s="147"/>
      <c r="B220" s="147"/>
      <c r="C220" s="148"/>
      <c r="D220" s="148"/>
      <c r="E220" s="148"/>
      <c r="F220" s="148"/>
      <c r="G220" s="148"/>
      <c r="H220" s="148"/>
      <c r="I220" s="147"/>
      <c r="J220" s="148"/>
      <c r="K220" s="167"/>
      <c r="L220" s="148"/>
      <c r="M220" s="147"/>
      <c r="N220" s="148"/>
      <c r="O220" s="147"/>
      <c r="P220" s="148"/>
      <c r="Q220" s="147"/>
      <c r="R220" s="149"/>
      <c r="S220" s="149"/>
      <c r="T220" s="149"/>
      <c r="U220" s="150"/>
      <c r="V220" s="151" t="str">
        <f t="shared" si="9"/>
        <v/>
      </c>
      <c r="W220" s="139">
        <f t="shared" si="10"/>
        <v>0</v>
      </c>
      <c r="X220" s="139" t="str">
        <f t="shared" si="11"/>
        <v/>
      </c>
      <c r="Y220" s="94"/>
      <c r="Z220" s="95"/>
      <c r="AA220" s="95"/>
    </row>
    <row r="221" spans="1:27" s="89" customFormat="1" ht="15">
      <c r="A221" s="147"/>
      <c r="B221" s="147"/>
      <c r="C221" s="148"/>
      <c r="D221" s="148"/>
      <c r="E221" s="148"/>
      <c r="F221" s="148"/>
      <c r="G221" s="148"/>
      <c r="H221" s="148"/>
      <c r="I221" s="147"/>
      <c r="J221" s="148"/>
      <c r="K221" s="167"/>
      <c r="L221" s="148"/>
      <c r="M221" s="147"/>
      <c r="N221" s="148"/>
      <c r="O221" s="147"/>
      <c r="P221" s="148"/>
      <c r="Q221" s="147"/>
      <c r="R221" s="149"/>
      <c r="S221" s="149"/>
      <c r="T221" s="149"/>
      <c r="U221" s="150"/>
      <c r="V221" s="151" t="str">
        <f t="shared" si="9"/>
        <v/>
      </c>
      <c r="W221" s="139">
        <f t="shared" si="10"/>
        <v>0</v>
      </c>
      <c r="X221" s="139" t="str">
        <f t="shared" si="11"/>
        <v/>
      </c>
      <c r="Y221" s="94"/>
      <c r="Z221" s="95"/>
      <c r="AA221" s="95"/>
    </row>
    <row r="222" spans="1:27" s="89" customFormat="1" ht="15">
      <c r="A222" s="147"/>
      <c r="B222" s="147"/>
      <c r="C222" s="148"/>
      <c r="D222" s="148"/>
      <c r="E222" s="148"/>
      <c r="F222" s="148"/>
      <c r="G222" s="148"/>
      <c r="H222" s="148"/>
      <c r="I222" s="147"/>
      <c r="J222" s="148"/>
      <c r="K222" s="167"/>
      <c r="L222" s="148"/>
      <c r="M222" s="147"/>
      <c r="N222" s="148"/>
      <c r="O222" s="147"/>
      <c r="P222" s="148"/>
      <c r="Q222" s="147"/>
      <c r="R222" s="149"/>
      <c r="S222" s="149"/>
      <c r="T222" s="149"/>
      <c r="U222" s="150"/>
      <c r="V222" s="151" t="str">
        <f t="shared" si="9"/>
        <v/>
      </c>
      <c r="W222" s="139">
        <f t="shared" si="10"/>
        <v>0</v>
      </c>
      <c r="X222" s="139" t="str">
        <f t="shared" si="11"/>
        <v/>
      </c>
      <c r="Y222" s="94"/>
      <c r="Z222" s="95"/>
      <c r="AA222" s="95"/>
    </row>
    <row r="223" spans="1:27" s="89" customFormat="1" ht="15">
      <c r="A223" s="147"/>
      <c r="B223" s="147"/>
      <c r="C223" s="148"/>
      <c r="D223" s="148"/>
      <c r="E223" s="148"/>
      <c r="F223" s="148"/>
      <c r="G223" s="148"/>
      <c r="H223" s="148"/>
      <c r="I223" s="147"/>
      <c r="J223" s="148"/>
      <c r="K223" s="167"/>
      <c r="L223" s="148"/>
      <c r="M223" s="147"/>
      <c r="N223" s="148"/>
      <c r="O223" s="147"/>
      <c r="P223" s="148"/>
      <c r="Q223" s="147"/>
      <c r="R223" s="149"/>
      <c r="S223" s="149"/>
      <c r="T223" s="149"/>
      <c r="U223" s="150"/>
      <c r="V223" s="151" t="str">
        <f t="shared" si="9"/>
        <v/>
      </c>
      <c r="W223" s="139">
        <f t="shared" si="10"/>
        <v>0</v>
      </c>
      <c r="X223" s="139" t="str">
        <f t="shared" si="11"/>
        <v/>
      </c>
      <c r="Y223" s="94"/>
      <c r="Z223" s="95"/>
      <c r="AA223" s="95"/>
    </row>
    <row r="224" spans="1:27" s="89" customFormat="1" ht="15">
      <c r="A224" s="147"/>
      <c r="B224" s="147"/>
      <c r="C224" s="148"/>
      <c r="D224" s="148"/>
      <c r="E224" s="148"/>
      <c r="F224" s="148"/>
      <c r="G224" s="148"/>
      <c r="H224" s="148"/>
      <c r="I224" s="147"/>
      <c r="J224" s="148"/>
      <c r="K224" s="167"/>
      <c r="L224" s="148"/>
      <c r="M224" s="147"/>
      <c r="N224" s="148"/>
      <c r="O224" s="147"/>
      <c r="P224" s="148"/>
      <c r="Q224" s="147"/>
      <c r="R224" s="149"/>
      <c r="S224" s="149"/>
      <c r="T224" s="149"/>
      <c r="U224" s="150"/>
      <c r="V224" s="151" t="str">
        <f t="shared" si="9"/>
        <v/>
      </c>
      <c r="W224" s="139">
        <f t="shared" si="10"/>
        <v>0</v>
      </c>
      <c r="X224" s="139" t="str">
        <f t="shared" si="11"/>
        <v/>
      </c>
      <c r="Y224" s="94"/>
      <c r="Z224" s="95"/>
      <c r="AA224" s="95"/>
    </row>
    <row r="225" spans="1:27" s="89" customFormat="1" ht="15">
      <c r="A225" s="147"/>
      <c r="B225" s="147"/>
      <c r="C225" s="148"/>
      <c r="D225" s="148"/>
      <c r="E225" s="148"/>
      <c r="F225" s="148"/>
      <c r="G225" s="148"/>
      <c r="H225" s="148"/>
      <c r="I225" s="147"/>
      <c r="J225" s="148"/>
      <c r="K225" s="167"/>
      <c r="L225" s="148"/>
      <c r="M225" s="147"/>
      <c r="N225" s="148"/>
      <c r="O225" s="147"/>
      <c r="P225" s="148"/>
      <c r="Q225" s="147"/>
      <c r="R225" s="149"/>
      <c r="S225" s="149"/>
      <c r="T225" s="149"/>
      <c r="U225" s="150"/>
      <c r="V225" s="151" t="str">
        <f t="shared" si="9"/>
        <v/>
      </c>
      <c r="W225" s="139">
        <f t="shared" si="10"/>
        <v>0</v>
      </c>
      <c r="X225" s="139" t="str">
        <f t="shared" si="11"/>
        <v/>
      </c>
      <c r="Y225" s="94"/>
      <c r="Z225" s="95"/>
      <c r="AA225" s="95"/>
    </row>
    <row r="226" spans="1:27" s="89" customFormat="1" ht="15">
      <c r="A226" s="147"/>
      <c r="B226" s="147"/>
      <c r="C226" s="148"/>
      <c r="D226" s="148"/>
      <c r="E226" s="148"/>
      <c r="F226" s="148"/>
      <c r="G226" s="148"/>
      <c r="H226" s="148"/>
      <c r="I226" s="147"/>
      <c r="J226" s="148"/>
      <c r="K226" s="167"/>
      <c r="L226" s="148"/>
      <c r="M226" s="147"/>
      <c r="N226" s="148"/>
      <c r="O226" s="147"/>
      <c r="P226" s="148"/>
      <c r="Q226" s="147"/>
      <c r="R226" s="149"/>
      <c r="S226" s="149"/>
      <c r="T226" s="149"/>
      <c r="U226" s="150"/>
      <c r="V226" s="151" t="str">
        <f t="shared" si="9"/>
        <v/>
      </c>
      <c r="W226" s="139">
        <f t="shared" si="10"/>
        <v>0</v>
      </c>
      <c r="X226" s="139" t="str">
        <f t="shared" si="11"/>
        <v/>
      </c>
      <c r="Y226" s="94"/>
      <c r="Z226" s="95"/>
      <c r="AA226" s="95"/>
    </row>
    <row r="227" spans="1:27" s="89" customFormat="1" ht="15">
      <c r="A227" s="147"/>
      <c r="B227" s="147"/>
      <c r="C227" s="148"/>
      <c r="D227" s="148"/>
      <c r="E227" s="148"/>
      <c r="F227" s="148"/>
      <c r="G227" s="148"/>
      <c r="H227" s="148"/>
      <c r="I227" s="147"/>
      <c r="J227" s="148"/>
      <c r="K227" s="167"/>
      <c r="L227" s="148"/>
      <c r="M227" s="147"/>
      <c r="N227" s="148"/>
      <c r="O227" s="147"/>
      <c r="P227" s="148"/>
      <c r="Q227" s="147"/>
      <c r="R227" s="149"/>
      <c r="S227" s="149"/>
      <c r="T227" s="149"/>
      <c r="U227" s="150"/>
      <c r="V227" s="151" t="str">
        <f t="shared" si="9"/>
        <v/>
      </c>
      <c r="W227" s="139">
        <f t="shared" si="10"/>
        <v>0</v>
      </c>
      <c r="X227" s="139" t="str">
        <f t="shared" si="11"/>
        <v/>
      </c>
      <c r="Y227" s="94"/>
      <c r="Z227" s="95"/>
      <c r="AA227" s="95"/>
    </row>
    <row r="228" spans="1:27" s="89" customFormat="1" ht="15">
      <c r="A228" s="147"/>
      <c r="B228" s="147"/>
      <c r="C228" s="148"/>
      <c r="D228" s="148"/>
      <c r="E228" s="148"/>
      <c r="F228" s="148"/>
      <c r="G228" s="148"/>
      <c r="H228" s="148"/>
      <c r="I228" s="147"/>
      <c r="J228" s="148"/>
      <c r="K228" s="167"/>
      <c r="L228" s="148"/>
      <c r="M228" s="147"/>
      <c r="N228" s="148"/>
      <c r="O228" s="147"/>
      <c r="P228" s="148"/>
      <c r="Q228" s="147"/>
      <c r="R228" s="149"/>
      <c r="S228" s="149"/>
      <c r="T228" s="149"/>
      <c r="U228" s="150"/>
      <c r="V228" s="151" t="str">
        <f t="shared" si="9"/>
        <v/>
      </c>
      <c r="W228" s="139">
        <f t="shared" si="10"/>
        <v>0</v>
      </c>
      <c r="X228" s="139" t="str">
        <f t="shared" si="11"/>
        <v/>
      </c>
      <c r="Y228" s="94"/>
      <c r="Z228" s="95"/>
      <c r="AA228" s="95"/>
    </row>
    <row r="229" spans="1:27" s="89" customFormat="1" ht="15">
      <c r="A229" s="147"/>
      <c r="B229" s="147"/>
      <c r="C229" s="148"/>
      <c r="D229" s="148"/>
      <c r="E229" s="148"/>
      <c r="F229" s="148"/>
      <c r="G229" s="148"/>
      <c r="H229" s="148"/>
      <c r="I229" s="147"/>
      <c r="J229" s="148"/>
      <c r="K229" s="167"/>
      <c r="L229" s="148"/>
      <c r="M229" s="147"/>
      <c r="N229" s="148"/>
      <c r="O229" s="147"/>
      <c r="P229" s="148"/>
      <c r="Q229" s="147"/>
      <c r="R229" s="149"/>
      <c r="S229" s="149"/>
      <c r="T229" s="149"/>
      <c r="U229" s="150"/>
      <c r="V229" s="151" t="str">
        <f t="shared" si="9"/>
        <v/>
      </c>
      <c r="W229" s="139">
        <f t="shared" si="10"/>
        <v>0</v>
      </c>
      <c r="X229" s="139" t="str">
        <f t="shared" si="11"/>
        <v/>
      </c>
      <c r="Y229" s="94"/>
      <c r="Z229" s="95"/>
      <c r="AA229" s="95"/>
    </row>
    <row r="230" spans="1:27" s="89" customFormat="1" ht="15">
      <c r="A230" s="147"/>
      <c r="B230" s="147"/>
      <c r="C230" s="148"/>
      <c r="D230" s="148"/>
      <c r="E230" s="148"/>
      <c r="F230" s="148"/>
      <c r="G230" s="148"/>
      <c r="H230" s="148"/>
      <c r="I230" s="147"/>
      <c r="J230" s="148"/>
      <c r="K230" s="167"/>
      <c r="L230" s="148"/>
      <c r="M230" s="147"/>
      <c r="N230" s="148"/>
      <c r="O230" s="147"/>
      <c r="P230" s="148"/>
      <c r="Q230" s="147"/>
      <c r="R230" s="149"/>
      <c r="S230" s="149"/>
      <c r="T230" s="149"/>
      <c r="U230" s="150"/>
      <c r="V230" s="151" t="str">
        <f t="shared" si="9"/>
        <v/>
      </c>
      <c r="W230" s="139">
        <f t="shared" si="10"/>
        <v>0</v>
      </c>
      <c r="X230" s="139" t="str">
        <f t="shared" si="11"/>
        <v/>
      </c>
      <c r="Y230" s="94"/>
      <c r="Z230" s="95"/>
      <c r="AA230" s="95"/>
    </row>
    <row r="231" spans="1:27" s="89" customFormat="1" ht="15">
      <c r="A231" s="147"/>
      <c r="B231" s="147"/>
      <c r="C231" s="148"/>
      <c r="D231" s="148"/>
      <c r="E231" s="148"/>
      <c r="F231" s="148"/>
      <c r="G231" s="148"/>
      <c r="H231" s="148"/>
      <c r="I231" s="147"/>
      <c r="J231" s="148"/>
      <c r="K231" s="167"/>
      <c r="L231" s="148"/>
      <c r="M231" s="147"/>
      <c r="N231" s="148"/>
      <c r="O231" s="147"/>
      <c r="P231" s="148"/>
      <c r="Q231" s="147"/>
      <c r="R231" s="149"/>
      <c r="S231" s="149"/>
      <c r="T231" s="149"/>
      <c r="U231" s="150"/>
      <c r="V231" s="151" t="str">
        <f t="shared" si="9"/>
        <v/>
      </c>
      <c r="W231" s="139">
        <f t="shared" si="10"/>
        <v>0</v>
      </c>
      <c r="X231" s="139" t="str">
        <f t="shared" si="11"/>
        <v/>
      </c>
      <c r="Y231" s="94"/>
      <c r="Z231" s="95"/>
      <c r="AA231" s="95"/>
    </row>
    <row r="232" spans="1:27" s="89" customFormat="1" ht="15">
      <c r="A232" s="147"/>
      <c r="B232" s="147"/>
      <c r="C232" s="148"/>
      <c r="D232" s="148"/>
      <c r="E232" s="148"/>
      <c r="F232" s="148"/>
      <c r="G232" s="148"/>
      <c r="H232" s="148"/>
      <c r="I232" s="147"/>
      <c r="J232" s="148"/>
      <c r="K232" s="167"/>
      <c r="L232" s="148"/>
      <c r="M232" s="147"/>
      <c r="N232" s="148"/>
      <c r="O232" s="147"/>
      <c r="P232" s="148"/>
      <c r="Q232" s="147"/>
      <c r="R232" s="149"/>
      <c r="S232" s="149"/>
      <c r="T232" s="149"/>
      <c r="U232" s="150"/>
      <c r="V232" s="151" t="str">
        <f t="shared" si="9"/>
        <v/>
      </c>
      <c r="W232" s="139">
        <f t="shared" si="10"/>
        <v>0</v>
      </c>
      <c r="X232" s="139" t="str">
        <f t="shared" si="11"/>
        <v/>
      </c>
      <c r="Y232" s="94"/>
      <c r="Z232" s="95"/>
      <c r="AA232" s="95"/>
    </row>
    <row r="233" spans="1:27" s="89" customFormat="1" ht="15">
      <c r="A233" s="147"/>
      <c r="B233" s="147"/>
      <c r="C233" s="148"/>
      <c r="D233" s="148"/>
      <c r="E233" s="148"/>
      <c r="F233" s="148"/>
      <c r="G233" s="148"/>
      <c r="H233" s="148"/>
      <c r="I233" s="147"/>
      <c r="J233" s="148"/>
      <c r="K233" s="167"/>
      <c r="L233" s="148"/>
      <c r="M233" s="147"/>
      <c r="N233" s="148"/>
      <c r="O233" s="147"/>
      <c r="P233" s="148"/>
      <c r="Q233" s="147"/>
      <c r="R233" s="149"/>
      <c r="S233" s="149"/>
      <c r="T233" s="149"/>
      <c r="U233" s="150"/>
      <c r="V233" s="151" t="str">
        <f t="shared" si="9"/>
        <v/>
      </c>
      <c r="W233" s="139">
        <f t="shared" si="10"/>
        <v>0</v>
      </c>
      <c r="X233" s="139" t="str">
        <f t="shared" si="11"/>
        <v/>
      </c>
      <c r="Y233" s="94"/>
      <c r="Z233" s="95"/>
      <c r="AA233" s="95"/>
    </row>
    <row r="234" spans="1:27" s="89" customFormat="1" ht="15">
      <c r="A234" s="147"/>
      <c r="B234" s="147"/>
      <c r="C234" s="148"/>
      <c r="D234" s="148"/>
      <c r="E234" s="148"/>
      <c r="F234" s="148"/>
      <c r="G234" s="148"/>
      <c r="H234" s="148"/>
      <c r="I234" s="147"/>
      <c r="J234" s="148"/>
      <c r="K234" s="167"/>
      <c r="L234" s="148"/>
      <c r="M234" s="147"/>
      <c r="N234" s="148"/>
      <c r="O234" s="147"/>
      <c r="P234" s="148"/>
      <c r="Q234" s="147"/>
      <c r="R234" s="149"/>
      <c r="S234" s="149"/>
      <c r="T234" s="149"/>
      <c r="U234" s="150"/>
      <c r="V234" s="151" t="str">
        <f t="shared" si="9"/>
        <v/>
      </c>
      <c r="W234" s="139">
        <f t="shared" si="10"/>
        <v>0</v>
      </c>
      <c r="X234" s="139" t="str">
        <f t="shared" si="11"/>
        <v/>
      </c>
      <c r="Y234" s="94"/>
      <c r="Z234" s="95"/>
      <c r="AA234" s="95"/>
    </row>
    <row r="235" spans="1:27" s="89" customFormat="1" ht="15">
      <c r="A235" s="147"/>
      <c r="B235" s="147"/>
      <c r="C235" s="148"/>
      <c r="D235" s="148"/>
      <c r="E235" s="148"/>
      <c r="F235" s="148"/>
      <c r="G235" s="148"/>
      <c r="H235" s="148"/>
      <c r="I235" s="147"/>
      <c r="J235" s="148"/>
      <c r="K235" s="167"/>
      <c r="L235" s="148"/>
      <c r="M235" s="147"/>
      <c r="N235" s="148"/>
      <c r="O235" s="147"/>
      <c r="P235" s="148"/>
      <c r="Q235" s="147"/>
      <c r="R235" s="149"/>
      <c r="S235" s="149"/>
      <c r="T235" s="149"/>
      <c r="U235" s="150"/>
      <c r="V235" s="151" t="str">
        <f t="shared" si="9"/>
        <v/>
      </c>
      <c r="W235" s="139">
        <f t="shared" si="10"/>
        <v>0</v>
      </c>
      <c r="X235" s="139" t="str">
        <f t="shared" si="11"/>
        <v/>
      </c>
      <c r="Y235" s="94"/>
      <c r="Z235" s="95"/>
      <c r="AA235" s="95"/>
    </row>
    <row r="236" spans="1:27" s="89" customFormat="1" ht="15">
      <c r="A236" s="147"/>
      <c r="B236" s="147"/>
      <c r="C236" s="148"/>
      <c r="D236" s="148"/>
      <c r="E236" s="148"/>
      <c r="F236" s="148"/>
      <c r="G236" s="148"/>
      <c r="H236" s="148"/>
      <c r="I236" s="147"/>
      <c r="J236" s="148"/>
      <c r="K236" s="167"/>
      <c r="L236" s="148"/>
      <c r="M236" s="147"/>
      <c r="N236" s="148"/>
      <c r="O236" s="147"/>
      <c r="P236" s="148"/>
      <c r="Q236" s="147"/>
      <c r="R236" s="149"/>
      <c r="S236" s="149"/>
      <c r="T236" s="149"/>
      <c r="U236" s="150"/>
      <c r="V236" s="151" t="str">
        <f t="shared" si="9"/>
        <v/>
      </c>
      <c r="W236" s="139">
        <f t="shared" si="10"/>
        <v>0</v>
      </c>
      <c r="X236" s="139" t="str">
        <f t="shared" si="11"/>
        <v/>
      </c>
      <c r="Y236" s="94"/>
      <c r="Z236" s="95"/>
      <c r="AA236" s="95"/>
    </row>
    <row r="237" spans="1:27" s="89" customFormat="1" ht="15">
      <c r="A237" s="147"/>
      <c r="B237" s="147"/>
      <c r="C237" s="148"/>
      <c r="D237" s="148"/>
      <c r="E237" s="148"/>
      <c r="F237" s="148"/>
      <c r="G237" s="148"/>
      <c r="H237" s="148"/>
      <c r="I237" s="147"/>
      <c r="J237" s="148"/>
      <c r="K237" s="167"/>
      <c r="L237" s="148"/>
      <c r="M237" s="147"/>
      <c r="N237" s="148"/>
      <c r="O237" s="147"/>
      <c r="P237" s="148"/>
      <c r="Q237" s="147"/>
      <c r="R237" s="149"/>
      <c r="S237" s="149"/>
      <c r="T237" s="149"/>
      <c r="U237" s="150"/>
      <c r="V237" s="151" t="str">
        <f t="shared" si="9"/>
        <v/>
      </c>
      <c r="W237" s="139">
        <f t="shared" si="10"/>
        <v>0</v>
      </c>
      <c r="X237" s="139" t="str">
        <f t="shared" si="11"/>
        <v/>
      </c>
      <c r="Y237" s="94"/>
      <c r="Z237" s="95"/>
      <c r="AA237" s="95"/>
    </row>
    <row r="238" spans="1:27" s="89" customFormat="1" ht="15">
      <c r="A238" s="147"/>
      <c r="B238" s="147"/>
      <c r="C238" s="148"/>
      <c r="D238" s="148"/>
      <c r="E238" s="148"/>
      <c r="F238" s="148"/>
      <c r="G238" s="148"/>
      <c r="H238" s="148"/>
      <c r="I238" s="147"/>
      <c r="J238" s="148"/>
      <c r="K238" s="167"/>
      <c r="L238" s="148"/>
      <c r="M238" s="147"/>
      <c r="N238" s="148"/>
      <c r="O238" s="147"/>
      <c r="P238" s="148"/>
      <c r="Q238" s="147"/>
      <c r="R238" s="149"/>
      <c r="S238" s="149"/>
      <c r="T238" s="149"/>
      <c r="U238" s="150"/>
      <c r="V238" s="151" t="str">
        <f t="shared" si="9"/>
        <v/>
      </c>
      <c r="W238" s="139">
        <f t="shared" si="10"/>
        <v>0</v>
      </c>
      <c r="X238" s="139" t="str">
        <f t="shared" si="11"/>
        <v/>
      </c>
      <c r="Y238" s="94"/>
      <c r="Z238" s="95"/>
      <c r="AA238" s="95"/>
    </row>
    <row r="239" spans="1:27" s="89" customFormat="1" ht="15">
      <c r="A239" s="147"/>
      <c r="B239" s="147"/>
      <c r="C239" s="148"/>
      <c r="D239" s="148"/>
      <c r="E239" s="148"/>
      <c r="F239" s="148"/>
      <c r="G239" s="148"/>
      <c r="H239" s="148"/>
      <c r="I239" s="147"/>
      <c r="J239" s="148"/>
      <c r="K239" s="167"/>
      <c r="L239" s="148"/>
      <c r="M239" s="147"/>
      <c r="N239" s="148"/>
      <c r="O239" s="147"/>
      <c r="P239" s="148"/>
      <c r="Q239" s="147"/>
      <c r="R239" s="149"/>
      <c r="S239" s="149"/>
      <c r="T239" s="149"/>
      <c r="U239" s="150"/>
      <c r="V239" s="151" t="str">
        <f t="shared" si="9"/>
        <v/>
      </c>
      <c r="W239" s="139">
        <f t="shared" si="10"/>
        <v>0</v>
      </c>
      <c r="X239" s="139" t="str">
        <f t="shared" si="11"/>
        <v/>
      </c>
      <c r="Y239" s="94"/>
      <c r="Z239" s="95"/>
      <c r="AA239" s="95"/>
    </row>
    <row r="240" spans="1:27" s="89" customFormat="1" ht="15">
      <c r="A240" s="147"/>
      <c r="B240" s="147"/>
      <c r="C240" s="148"/>
      <c r="D240" s="148"/>
      <c r="E240" s="148"/>
      <c r="F240" s="148"/>
      <c r="G240" s="148"/>
      <c r="H240" s="148"/>
      <c r="I240" s="147"/>
      <c r="J240" s="148"/>
      <c r="K240" s="167"/>
      <c r="L240" s="148"/>
      <c r="M240" s="147"/>
      <c r="N240" s="148"/>
      <c r="O240" s="147"/>
      <c r="P240" s="148"/>
      <c r="Q240" s="147"/>
      <c r="R240" s="149"/>
      <c r="S240" s="149"/>
      <c r="T240" s="149"/>
      <c r="U240" s="150"/>
      <c r="V240" s="151" t="str">
        <f t="shared" si="9"/>
        <v/>
      </c>
      <c r="W240" s="139">
        <f t="shared" si="10"/>
        <v>0</v>
      </c>
      <c r="X240" s="139" t="str">
        <f t="shared" si="11"/>
        <v/>
      </c>
      <c r="Y240" s="94"/>
      <c r="Z240" s="95"/>
      <c r="AA240" s="95"/>
    </row>
    <row r="241" spans="1:27" s="89" customFormat="1" ht="15">
      <c r="A241" s="147"/>
      <c r="B241" s="147"/>
      <c r="C241" s="148"/>
      <c r="D241" s="148"/>
      <c r="E241" s="148"/>
      <c r="F241" s="148"/>
      <c r="G241" s="148"/>
      <c r="H241" s="148"/>
      <c r="I241" s="147"/>
      <c r="J241" s="148"/>
      <c r="K241" s="167"/>
      <c r="L241" s="148"/>
      <c r="M241" s="147"/>
      <c r="N241" s="148"/>
      <c r="O241" s="147"/>
      <c r="P241" s="148"/>
      <c r="Q241" s="147"/>
      <c r="R241" s="149"/>
      <c r="S241" s="149"/>
      <c r="T241" s="149"/>
      <c r="U241" s="150"/>
      <c r="V241" s="151" t="str">
        <f t="shared" si="9"/>
        <v/>
      </c>
      <c r="W241" s="139">
        <f t="shared" si="10"/>
        <v>0</v>
      </c>
      <c r="X241" s="139" t="str">
        <f t="shared" si="11"/>
        <v/>
      </c>
      <c r="Y241" s="94"/>
      <c r="Z241" s="95"/>
      <c r="AA241" s="95"/>
    </row>
    <row r="242" spans="1:27" s="89" customFormat="1" ht="15">
      <c r="A242" s="147"/>
      <c r="B242" s="147"/>
      <c r="C242" s="148"/>
      <c r="D242" s="148"/>
      <c r="E242" s="148"/>
      <c r="F242" s="148"/>
      <c r="G242" s="148"/>
      <c r="H242" s="148"/>
      <c r="I242" s="147"/>
      <c r="J242" s="148"/>
      <c r="K242" s="167"/>
      <c r="L242" s="148"/>
      <c r="M242" s="147"/>
      <c r="N242" s="148"/>
      <c r="O242" s="147"/>
      <c r="P242" s="148"/>
      <c r="Q242" s="147"/>
      <c r="R242" s="149"/>
      <c r="S242" s="149"/>
      <c r="T242" s="149"/>
      <c r="U242" s="150"/>
      <c r="V242" s="151" t="str">
        <f t="shared" si="9"/>
        <v/>
      </c>
      <c r="W242" s="139">
        <f t="shared" si="10"/>
        <v>0</v>
      </c>
      <c r="X242" s="139" t="str">
        <f t="shared" si="11"/>
        <v/>
      </c>
      <c r="Y242" s="94"/>
      <c r="Z242" s="95"/>
      <c r="AA242" s="95"/>
    </row>
    <row r="243" spans="1:27" s="89" customFormat="1" ht="15">
      <c r="A243" s="147"/>
      <c r="B243" s="147"/>
      <c r="C243" s="148"/>
      <c r="D243" s="148"/>
      <c r="E243" s="148"/>
      <c r="F243" s="148"/>
      <c r="G243" s="148"/>
      <c r="H243" s="148"/>
      <c r="I243" s="147"/>
      <c r="J243" s="148"/>
      <c r="K243" s="167"/>
      <c r="L243" s="148"/>
      <c r="M243" s="147"/>
      <c r="N243" s="148"/>
      <c r="O243" s="147"/>
      <c r="P243" s="148"/>
      <c r="Q243" s="147"/>
      <c r="R243" s="149"/>
      <c r="S243" s="149"/>
      <c r="T243" s="149"/>
      <c r="U243" s="150"/>
      <c r="V243" s="151" t="str">
        <f t="shared" si="9"/>
        <v/>
      </c>
      <c r="W243" s="139">
        <f t="shared" si="10"/>
        <v>0</v>
      </c>
      <c r="X243" s="139" t="str">
        <f t="shared" si="11"/>
        <v/>
      </c>
      <c r="Y243" s="94"/>
      <c r="Z243" s="95"/>
      <c r="AA243" s="95"/>
    </row>
    <row r="244" spans="1:27" s="89" customFormat="1" ht="15">
      <c r="A244" s="147"/>
      <c r="B244" s="147"/>
      <c r="C244" s="148"/>
      <c r="D244" s="148"/>
      <c r="E244" s="148"/>
      <c r="F244" s="148"/>
      <c r="G244" s="148"/>
      <c r="H244" s="148"/>
      <c r="I244" s="147"/>
      <c r="J244" s="148"/>
      <c r="K244" s="167"/>
      <c r="L244" s="148"/>
      <c r="M244" s="147"/>
      <c r="N244" s="148"/>
      <c r="O244" s="147"/>
      <c r="P244" s="148"/>
      <c r="Q244" s="147"/>
      <c r="R244" s="149"/>
      <c r="S244" s="149"/>
      <c r="T244" s="149"/>
      <c r="U244" s="150"/>
      <c r="V244" s="151" t="str">
        <f t="shared" si="9"/>
        <v/>
      </c>
      <c r="W244" s="139">
        <f t="shared" si="10"/>
        <v>0</v>
      </c>
      <c r="X244" s="139" t="str">
        <f t="shared" si="11"/>
        <v/>
      </c>
      <c r="Y244" s="94"/>
      <c r="Z244" s="95"/>
      <c r="AA244" s="95"/>
    </row>
    <row r="245" spans="1:27" s="89" customFormat="1" ht="15">
      <c r="A245" s="147"/>
      <c r="B245" s="147"/>
      <c r="C245" s="148"/>
      <c r="D245" s="148"/>
      <c r="E245" s="148"/>
      <c r="F245" s="148"/>
      <c r="G245" s="148"/>
      <c r="H245" s="148"/>
      <c r="I245" s="147"/>
      <c r="J245" s="148"/>
      <c r="K245" s="167"/>
      <c r="L245" s="148"/>
      <c r="M245" s="147"/>
      <c r="N245" s="148"/>
      <c r="O245" s="147"/>
      <c r="P245" s="148"/>
      <c r="Q245" s="147"/>
      <c r="R245" s="149"/>
      <c r="S245" s="149"/>
      <c r="T245" s="149"/>
      <c r="U245" s="150"/>
      <c r="V245" s="151" t="str">
        <f t="shared" si="9"/>
        <v/>
      </c>
      <c r="W245" s="139">
        <f t="shared" si="10"/>
        <v>0</v>
      </c>
      <c r="X245" s="139" t="str">
        <f t="shared" si="11"/>
        <v/>
      </c>
      <c r="Y245" s="94"/>
      <c r="Z245" s="95"/>
      <c r="AA245" s="95"/>
    </row>
    <row r="246" spans="1:27" s="89" customFormat="1" ht="15">
      <c r="A246" s="147"/>
      <c r="B246" s="147"/>
      <c r="C246" s="148"/>
      <c r="D246" s="148"/>
      <c r="E246" s="148"/>
      <c r="F246" s="148"/>
      <c r="G246" s="148"/>
      <c r="H246" s="148"/>
      <c r="I246" s="147"/>
      <c r="J246" s="148"/>
      <c r="K246" s="167"/>
      <c r="L246" s="148"/>
      <c r="M246" s="147"/>
      <c r="N246" s="148"/>
      <c r="O246" s="147"/>
      <c r="P246" s="148"/>
      <c r="Q246" s="147"/>
      <c r="R246" s="149"/>
      <c r="S246" s="149"/>
      <c r="T246" s="149"/>
      <c r="U246" s="150"/>
      <c r="V246" s="151" t="str">
        <f t="shared" si="9"/>
        <v/>
      </c>
      <c r="W246" s="139">
        <f t="shared" si="10"/>
        <v>0</v>
      </c>
      <c r="X246" s="139" t="str">
        <f t="shared" si="11"/>
        <v/>
      </c>
      <c r="Y246" s="94"/>
      <c r="Z246" s="95"/>
      <c r="AA246" s="95"/>
    </row>
    <row r="247" spans="1:27" s="89" customFormat="1" ht="15">
      <c r="A247" s="147"/>
      <c r="B247" s="147"/>
      <c r="C247" s="148"/>
      <c r="D247" s="148"/>
      <c r="E247" s="148"/>
      <c r="F247" s="148"/>
      <c r="G247" s="148"/>
      <c r="H247" s="148"/>
      <c r="I247" s="147"/>
      <c r="J247" s="148"/>
      <c r="K247" s="167"/>
      <c r="L247" s="148"/>
      <c r="M247" s="147"/>
      <c r="N247" s="148"/>
      <c r="O247" s="147"/>
      <c r="P247" s="148"/>
      <c r="Q247" s="147"/>
      <c r="R247" s="149"/>
      <c r="S247" s="149"/>
      <c r="T247" s="149"/>
      <c r="U247" s="150"/>
      <c r="V247" s="151" t="str">
        <f t="shared" si="9"/>
        <v/>
      </c>
      <c r="W247" s="139">
        <f t="shared" si="10"/>
        <v>0</v>
      </c>
      <c r="X247" s="139" t="str">
        <f t="shared" si="11"/>
        <v/>
      </c>
      <c r="Y247" s="94"/>
      <c r="Z247" s="95"/>
      <c r="AA247" s="95"/>
    </row>
    <row r="248" spans="1:27" s="89" customFormat="1" ht="15">
      <c r="A248" s="147"/>
      <c r="B248" s="147"/>
      <c r="C248" s="148"/>
      <c r="D248" s="148"/>
      <c r="E248" s="148"/>
      <c r="F248" s="148"/>
      <c r="G248" s="148"/>
      <c r="H248" s="148"/>
      <c r="I248" s="147"/>
      <c r="J248" s="148"/>
      <c r="K248" s="167"/>
      <c r="L248" s="148"/>
      <c r="M248" s="147"/>
      <c r="N248" s="148"/>
      <c r="O248" s="147"/>
      <c r="P248" s="148"/>
      <c r="Q248" s="147"/>
      <c r="R248" s="149"/>
      <c r="S248" s="149"/>
      <c r="T248" s="149"/>
      <c r="U248" s="150"/>
      <c r="V248" s="151" t="str">
        <f t="shared" si="9"/>
        <v/>
      </c>
      <c r="W248" s="139">
        <f t="shared" si="10"/>
        <v>0</v>
      </c>
      <c r="X248" s="139" t="str">
        <f t="shared" si="11"/>
        <v/>
      </c>
      <c r="Y248" s="94"/>
      <c r="Z248" s="95"/>
      <c r="AA248" s="95"/>
    </row>
    <row r="249" spans="1:27" s="89" customFormat="1" ht="15">
      <c r="A249" s="147"/>
      <c r="B249" s="147"/>
      <c r="C249" s="148"/>
      <c r="D249" s="148"/>
      <c r="E249" s="148"/>
      <c r="F249" s="148"/>
      <c r="G249" s="148"/>
      <c r="H249" s="148"/>
      <c r="I249" s="147"/>
      <c r="J249" s="148"/>
      <c r="K249" s="167"/>
      <c r="L249" s="148"/>
      <c r="M249" s="147"/>
      <c r="N249" s="148"/>
      <c r="O249" s="147"/>
      <c r="P249" s="148"/>
      <c r="Q249" s="147"/>
      <c r="R249" s="149"/>
      <c r="S249" s="149"/>
      <c r="T249" s="149"/>
      <c r="U249" s="150"/>
      <c r="V249" s="151" t="str">
        <f t="shared" si="9"/>
        <v/>
      </c>
      <c r="W249" s="139">
        <f t="shared" si="10"/>
        <v>0</v>
      </c>
      <c r="X249" s="139" t="str">
        <f t="shared" si="11"/>
        <v/>
      </c>
      <c r="Y249" s="94"/>
      <c r="Z249" s="95"/>
      <c r="AA249" s="95"/>
    </row>
    <row r="250" spans="1:27" s="89" customFormat="1" ht="15">
      <c r="A250" s="147"/>
      <c r="B250" s="147"/>
      <c r="C250" s="148"/>
      <c r="D250" s="148"/>
      <c r="E250" s="148"/>
      <c r="F250" s="148"/>
      <c r="G250" s="148"/>
      <c r="H250" s="148"/>
      <c r="I250" s="147"/>
      <c r="J250" s="148"/>
      <c r="K250" s="167"/>
      <c r="L250" s="148"/>
      <c r="M250" s="147"/>
      <c r="N250" s="148"/>
      <c r="O250" s="147"/>
      <c r="P250" s="148"/>
      <c r="Q250" s="147"/>
      <c r="R250" s="149"/>
      <c r="S250" s="149"/>
      <c r="T250" s="149"/>
      <c r="U250" s="150"/>
      <c r="V250" s="151" t="str">
        <f t="shared" si="9"/>
        <v/>
      </c>
      <c r="W250" s="139">
        <f t="shared" si="10"/>
        <v>0</v>
      </c>
      <c r="X250" s="139" t="str">
        <f t="shared" si="11"/>
        <v/>
      </c>
      <c r="Y250" s="94"/>
      <c r="Z250" s="95"/>
      <c r="AA250" s="95"/>
    </row>
    <row r="251" spans="1:27" s="89" customFormat="1" ht="15">
      <c r="A251" s="147"/>
      <c r="B251" s="147"/>
      <c r="C251" s="148"/>
      <c r="D251" s="148"/>
      <c r="E251" s="148"/>
      <c r="F251" s="148"/>
      <c r="G251" s="148"/>
      <c r="H251" s="148"/>
      <c r="I251" s="147"/>
      <c r="J251" s="148"/>
      <c r="K251" s="167"/>
      <c r="L251" s="148"/>
      <c r="M251" s="147"/>
      <c r="N251" s="148"/>
      <c r="O251" s="147"/>
      <c r="P251" s="148"/>
      <c r="Q251" s="147"/>
      <c r="R251" s="149"/>
      <c r="S251" s="149"/>
      <c r="T251" s="149"/>
      <c r="U251" s="150"/>
      <c r="V251" s="151" t="str">
        <f t="shared" si="9"/>
        <v/>
      </c>
      <c r="W251" s="139">
        <f t="shared" si="10"/>
        <v>0</v>
      </c>
      <c r="X251" s="139" t="str">
        <f t="shared" si="11"/>
        <v/>
      </c>
      <c r="Y251" s="94"/>
      <c r="Z251" s="95"/>
      <c r="AA251" s="95"/>
    </row>
    <row r="252" spans="1:27" s="89" customFormat="1" ht="15">
      <c r="A252" s="147"/>
      <c r="B252" s="147"/>
      <c r="C252" s="148"/>
      <c r="D252" s="148"/>
      <c r="E252" s="148"/>
      <c r="F252" s="148"/>
      <c r="G252" s="148"/>
      <c r="H252" s="148"/>
      <c r="I252" s="147"/>
      <c r="J252" s="148"/>
      <c r="K252" s="167"/>
      <c r="L252" s="148"/>
      <c r="M252" s="147"/>
      <c r="N252" s="148"/>
      <c r="O252" s="147"/>
      <c r="P252" s="148"/>
      <c r="Q252" s="147"/>
      <c r="R252" s="149"/>
      <c r="S252" s="149"/>
      <c r="T252" s="149"/>
      <c r="U252" s="150"/>
      <c r="V252" s="151" t="str">
        <f t="shared" si="9"/>
        <v/>
      </c>
      <c r="W252" s="139">
        <f t="shared" si="10"/>
        <v>0</v>
      </c>
      <c r="X252" s="139" t="str">
        <f t="shared" si="11"/>
        <v/>
      </c>
      <c r="Y252" s="94"/>
      <c r="Z252" s="95"/>
      <c r="AA252" s="95"/>
    </row>
    <row r="253" spans="1:27" s="89" customFormat="1" ht="15">
      <c r="A253" s="147"/>
      <c r="B253" s="147"/>
      <c r="C253" s="148"/>
      <c r="D253" s="148"/>
      <c r="E253" s="148"/>
      <c r="F253" s="148"/>
      <c r="G253" s="148"/>
      <c r="H253" s="148"/>
      <c r="I253" s="147"/>
      <c r="J253" s="148"/>
      <c r="K253" s="167"/>
      <c r="L253" s="148"/>
      <c r="M253" s="147"/>
      <c r="N253" s="148"/>
      <c r="O253" s="147"/>
      <c r="P253" s="148"/>
      <c r="Q253" s="147"/>
      <c r="R253" s="149"/>
      <c r="S253" s="149"/>
      <c r="T253" s="149"/>
      <c r="U253" s="150"/>
      <c r="V253" s="151" t="str">
        <f t="shared" si="9"/>
        <v/>
      </c>
      <c r="W253" s="139">
        <f t="shared" si="10"/>
        <v>0</v>
      </c>
      <c r="X253" s="139" t="str">
        <f t="shared" si="11"/>
        <v/>
      </c>
      <c r="Y253" s="94"/>
      <c r="Z253" s="95"/>
      <c r="AA253" s="95"/>
    </row>
    <row r="254" spans="1:27" s="89" customFormat="1" ht="15">
      <c r="A254" s="147"/>
      <c r="B254" s="147"/>
      <c r="C254" s="148"/>
      <c r="D254" s="148"/>
      <c r="E254" s="148"/>
      <c r="F254" s="148"/>
      <c r="G254" s="148"/>
      <c r="H254" s="148"/>
      <c r="I254" s="147"/>
      <c r="J254" s="148"/>
      <c r="K254" s="167"/>
      <c r="L254" s="148"/>
      <c r="M254" s="147"/>
      <c r="N254" s="148"/>
      <c r="O254" s="147"/>
      <c r="P254" s="148"/>
      <c r="Q254" s="147"/>
      <c r="R254" s="149"/>
      <c r="S254" s="149"/>
      <c r="T254" s="149"/>
      <c r="U254" s="150"/>
      <c r="V254" s="151" t="str">
        <f t="shared" si="9"/>
        <v/>
      </c>
      <c r="W254" s="139">
        <f t="shared" si="10"/>
        <v>0</v>
      </c>
      <c r="X254" s="139" t="str">
        <f t="shared" si="11"/>
        <v/>
      </c>
      <c r="Y254" s="94"/>
      <c r="Z254" s="95"/>
      <c r="AA254" s="95"/>
    </row>
    <row r="255" spans="1:27" s="89" customFormat="1" ht="15">
      <c r="A255" s="147"/>
      <c r="B255" s="147"/>
      <c r="C255" s="148"/>
      <c r="D255" s="148"/>
      <c r="E255" s="148"/>
      <c r="F255" s="148"/>
      <c r="G255" s="148"/>
      <c r="H255" s="148"/>
      <c r="I255" s="147"/>
      <c r="J255" s="148"/>
      <c r="K255" s="167"/>
      <c r="L255" s="148"/>
      <c r="M255" s="147"/>
      <c r="N255" s="148"/>
      <c r="O255" s="147"/>
      <c r="P255" s="148"/>
      <c r="Q255" s="147"/>
      <c r="R255" s="149"/>
      <c r="S255" s="149"/>
      <c r="T255" s="149"/>
      <c r="U255" s="150"/>
      <c r="V255" s="151" t="str">
        <f t="shared" si="9"/>
        <v/>
      </c>
      <c r="W255" s="139">
        <f t="shared" si="10"/>
        <v>0</v>
      </c>
      <c r="X255" s="139" t="str">
        <f t="shared" si="11"/>
        <v/>
      </c>
      <c r="Y255" s="94"/>
      <c r="Z255" s="95"/>
      <c r="AA255" s="95"/>
    </row>
    <row r="256" spans="1:27" s="89" customFormat="1" ht="15">
      <c r="A256" s="147"/>
      <c r="B256" s="147"/>
      <c r="C256" s="148"/>
      <c r="D256" s="148"/>
      <c r="E256" s="148"/>
      <c r="F256" s="148"/>
      <c r="G256" s="148"/>
      <c r="H256" s="148"/>
      <c r="I256" s="147"/>
      <c r="J256" s="148"/>
      <c r="K256" s="167"/>
      <c r="L256" s="148"/>
      <c r="M256" s="147"/>
      <c r="N256" s="148"/>
      <c r="O256" s="147"/>
      <c r="P256" s="148"/>
      <c r="Q256" s="147"/>
      <c r="R256" s="149"/>
      <c r="S256" s="149"/>
      <c r="T256" s="149"/>
      <c r="U256" s="150"/>
      <c r="V256" s="151" t="str">
        <f t="shared" si="9"/>
        <v/>
      </c>
      <c r="W256" s="139">
        <f t="shared" si="10"/>
        <v>0</v>
      </c>
      <c r="X256" s="139" t="str">
        <f t="shared" si="11"/>
        <v/>
      </c>
      <c r="Y256" s="94"/>
      <c r="Z256" s="95"/>
      <c r="AA256" s="95"/>
    </row>
    <row r="257" spans="1:27" s="89" customFormat="1" ht="15">
      <c r="A257" s="147"/>
      <c r="B257" s="147"/>
      <c r="C257" s="148"/>
      <c r="D257" s="148"/>
      <c r="E257" s="148"/>
      <c r="F257" s="148"/>
      <c r="G257" s="148"/>
      <c r="H257" s="148"/>
      <c r="I257" s="147"/>
      <c r="J257" s="148"/>
      <c r="K257" s="167"/>
      <c r="L257" s="148"/>
      <c r="M257" s="147"/>
      <c r="N257" s="148"/>
      <c r="O257" s="147"/>
      <c r="P257" s="148"/>
      <c r="Q257" s="147"/>
      <c r="R257" s="149"/>
      <c r="S257" s="149"/>
      <c r="T257" s="149"/>
      <c r="U257" s="150"/>
      <c r="V257" s="151" t="str">
        <f t="shared" si="9"/>
        <v/>
      </c>
      <c r="W257" s="139">
        <f t="shared" si="10"/>
        <v>0</v>
      </c>
      <c r="X257" s="139" t="str">
        <f t="shared" si="11"/>
        <v/>
      </c>
      <c r="Y257" s="94"/>
      <c r="Z257" s="95"/>
      <c r="AA257" s="95"/>
    </row>
    <row r="258" spans="1:27" s="89" customFormat="1" ht="15">
      <c r="A258" s="147"/>
      <c r="B258" s="147"/>
      <c r="C258" s="148"/>
      <c r="D258" s="148"/>
      <c r="E258" s="148"/>
      <c r="F258" s="148"/>
      <c r="G258" s="148"/>
      <c r="H258" s="148"/>
      <c r="I258" s="147"/>
      <c r="J258" s="148"/>
      <c r="K258" s="167"/>
      <c r="L258" s="148"/>
      <c r="M258" s="147"/>
      <c r="N258" s="148"/>
      <c r="O258" s="147"/>
      <c r="P258" s="148"/>
      <c r="Q258" s="147"/>
      <c r="R258" s="149"/>
      <c r="S258" s="149"/>
      <c r="T258" s="149"/>
      <c r="U258" s="150"/>
      <c r="V258" s="151" t="str">
        <f t="shared" si="9"/>
        <v/>
      </c>
      <c r="W258" s="139">
        <f t="shared" si="10"/>
        <v>0</v>
      </c>
      <c r="X258" s="139" t="str">
        <f t="shared" si="11"/>
        <v/>
      </c>
      <c r="Y258" s="94"/>
      <c r="Z258" s="95"/>
      <c r="AA258" s="95"/>
    </row>
    <row r="259" spans="1:27" s="89" customFormat="1" ht="15">
      <c r="A259" s="147"/>
      <c r="B259" s="147"/>
      <c r="C259" s="148"/>
      <c r="D259" s="148"/>
      <c r="E259" s="148"/>
      <c r="F259" s="148"/>
      <c r="G259" s="148"/>
      <c r="H259" s="148"/>
      <c r="I259" s="147"/>
      <c r="J259" s="148"/>
      <c r="K259" s="167"/>
      <c r="L259" s="148"/>
      <c r="M259" s="147"/>
      <c r="N259" s="148"/>
      <c r="O259" s="147"/>
      <c r="P259" s="148"/>
      <c r="Q259" s="147"/>
      <c r="R259" s="149"/>
      <c r="S259" s="149"/>
      <c r="T259" s="149"/>
      <c r="U259" s="150"/>
      <c r="V259" s="151" t="str">
        <f t="shared" ref="V259:V322" si="12">IF(K259&lt;&gt;"",K259,"")</f>
        <v/>
      </c>
      <c r="W259" s="139">
        <f t="shared" ref="W259:W322" si="13">IF(U259="",T259,IF(AND(U259&lt;=41820,V259&lt;=41820),"",IF(AND(U259&lt;=41820,V259&gt;41820),T259,"")))</f>
        <v>0</v>
      </c>
      <c r="X259" s="139" t="str">
        <f t="shared" ref="X259:X322" si="14">IF(AND(U259&gt;41820,V259&gt;41820),"",IF(AND(U259&gt;41820,V259&lt;=41820),T259,""))</f>
        <v/>
      </c>
      <c r="Y259" s="94"/>
      <c r="Z259" s="95"/>
      <c r="AA259" s="95"/>
    </row>
    <row r="260" spans="1:27" s="89" customFormat="1" ht="15">
      <c r="A260" s="147"/>
      <c r="B260" s="147"/>
      <c r="C260" s="148"/>
      <c r="D260" s="148"/>
      <c r="E260" s="148"/>
      <c r="F260" s="148"/>
      <c r="G260" s="148"/>
      <c r="H260" s="148"/>
      <c r="I260" s="147"/>
      <c r="J260" s="148"/>
      <c r="K260" s="167"/>
      <c r="L260" s="148"/>
      <c r="M260" s="147"/>
      <c r="N260" s="148"/>
      <c r="O260" s="147"/>
      <c r="P260" s="148"/>
      <c r="Q260" s="147"/>
      <c r="R260" s="149"/>
      <c r="S260" s="149"/>
      <c r="T260" s="149"/>
      <c r="U260" s="150"/>
      <c r="V260" s="151" t="str">
        <f t="shared" si="12"/>
        <v/>
      </c>
      <c r="W260" s="139">
        <f t="shared" si="13"/>
        <v>0</v>
      </c>
      <c r="X260" s="139" t="str">
        <f t="shared" si="14"/>
        <v/>
      </c>
      <c r="Y260" s="94"/>
      <c r="Z260" s="95"/>
      <c r="AA260" s="95"/>
    </row>
    <row r="261" spans="1:27" s="89" customFormat="1" ht="15">
      <c r="A261" s="147"/>
      <c r="B261" s="147"/>
      <c r="C261" s="148"/>
      <c r="D261" s="148"/>
      <c r="E261" s="148"/>
      <c r="F261" s="148"/>
      <c r="G261" s="148"/>
      <c r="H261" s="148"/>
      <c r="I261" s="147"/>
      <c r="J261" s="148"/>
      <c r="K261" s="167"/>
      <c r="L261" s="148"/>
      <c r="M261" s="147"/>
      <c r="N261" s="148"/>
      <c r="O261" s="147"/>
      <c r="P261" s="148"/>
      <c r="Q261" s="147"/>
      <c r="R261" s="149"/>
      <c r="S261" s="149"/>
      <c r="T261" s="149"/>
      <c r="U261" s="150"/>
      <c r="V261" s="151" t="str">
        <f t="shared" si="12"/>
        <v/>
      </c>
      <c r="W261" s="139">
        <f t="shared" si="13"/>
        <v>0</v>
      </c>
      <c r="X261" s="139" t="str">
        <f t="shared" si="14"/>
        <v/>
      </c>
      <c r="Y261" s="94"/>
      <c r="Z261" s="95"/>
      <c r="AA261" s="95"/>
    </row>
    <row r="262" spans="1:27" s="89" customFormat="1" ht="15">
      <c r="A262" s="147"/>
      <c r="B262" s="147"/>
      <c r="C262" s="148"/>
      <c r="D262" s="148"/>
      <c r="E262" s="148"/>
      <c r="F262" s="148"/>
      <c r="G262" s="148"/>
      <c r="H262" s="148"/>
      <c r="I262" s="147"/>
      <c r="J262" s="148"/>
      <c r="K262" s="167"/>
      <c r="L262" s="148"/>
      <c r="M262" s="147"/>
      <c r="N262" s="148"/>
      <c r="O262" s="147"/>
      <c r="P262" s="148"/>
      <c r="Q262" s="147"/>
      <c r="R262" s="149"/>
      <c r="S262" s="149"/>
      <c r="T262" s="149"/>
      <c r="U262" s="150"/>
      <c r="V262" s="151" t="str">
        <f t="shared" si="12"/>
        <v/>
      </c>
      <c r="W262" s="139">
        <f t="shared" si="13"/>
        <v>0</v>
      </c>
      <c r="X262" s="139" t="str">
        <f t="shared" si="14"/>
        <v/>
      </c>
      <c r="Y262" s="94"/>
      <c r="Z262" s="95"/>
      <c r="AA262" s="95"/>
    </row>
    <row r="263" spans="1:27" s="89" customFormat="1" ht="15">
      <c r="A263" s="147"/>
      <c r="B263" s="147"/>
      <c r="C263" s="148"/>
      <c r="D263" s="148"/>
      <c r="E263" s="148"/>
      <c r="F263" s="148"/>
      <c r="G263" s="148"/>
      <c r="H263" s="148"/>
      <c r="I263" s="147"/>
      <c r="J263" s="148"/>
      <c r="K263" s="167"/>
      <c r="L263" s="148"/>
      <c r="M263" s="147"/>
      <c r="N263" s="148"/>
      <c r="O263" s="147"/>
      <c r="P263" s="148"/>
      <c r="Q263" s="147"/>
      <c r="R263" s="149"/>
      <c r="S263" s="149"/>
      <c r="T263" s="149"/>
      <c r="U263" s="150"/>
      <c r="V263" s="151" t="str">
        <f t="shared" si="12"/>
        <v/>
      </c>
      <c r="W263" s="139">
        <f t="shared" si="13"/>
        <v>0</v>
      </c>
      <c r="X263" s="139" t="str">
        <f t="shared" si="14"/>
        <v/>
      </c>
      <c r="Y263" s="94"/>
      <c r="Z263" s="95"/>
      <c r="AA263" s="95"/>
    </row>
    <row r="264" spans="1:27" s="89" customFormat="1" ht="15">
      <c r="A264" s="147"/>
      <c r="B264" s="147"/>
      <c r="C264" s="148"/>
      <c r="D264" s="148"/>
      <c r="E264" s="148"/>
      <c r="F264" s="148"/>
      <c r="G264" s="148"/>
      <c r="H264" s="148"/>
      <c r="I264" s="147"/>
      <c r="J264" s="148"/>
      <c r="K264" s="167"/>
      <c r="L264" s="148"/>
      <c r="M264" s="147"/>
      <c r="N264" s="148"/>
      <c r="O264" s="147"/>
      <c r="P264" s="148"/>
      <c r="Q264" s="147"/>
      <c r="R264" s="149"/>
      <c r="S264" s="149"/>
      <c r="T264" s="149"/>
      <c r="U264" s="150"/>
      <c r="V264" s="151" t="str">
        <f t="shared" si="12"/>
        <v/>
      </c>
      <c r="W264" s="139">
        <f t="shared" si="13"/>
        <v>0</v>
      </c>
      <c r="X264" s="139" t="str">
        <f t="shared" si="14"/>
        <v/>
      </c>
      <c r="Y264" s="94"/>
      <c r="Z264" s="95"/>
      <c r="AA264" s="95"/>
    </row>
    <row r="265" spans="1:27" s="89" customFormat="1" ht="15">
      <c r="A265" s="147"/>
      <c r="B265" s="147"/>
      <c r="C265" s="148"/>
      <c r="D265" s="148"/>
      <c r="E265" s="148"/>
      <c r="F265" s="148"/>
      <c r="G265" s="148"/>
      <c r="H265" s="148"/>
      <c r="I265" s="147"/>
      <c r="J265" s="148"/>
      <c r="K265" s="167"/>
      <c r="L265" s="148"/>
      <c r="M265" s="147"/>
      <c r="N265" s="148"/>
      <c r="O265" s="147"/>
      <c r="P265" s="148"/>
      <c r="Q265" s="147"/>
      <c r="R265" s="149"/>
      <c r="S265" s="149"/>
      <c r="T265" s="149"/>
      <c r="U265" s="150"/>
      <c r="V265" s="151" t="str">
        <f t="shared" si="12"/>
        <v/>
      </c>
      <c r="W265" s="139">
        <f t="shared" si="13"/>
        <v>0</v>
      </c>
      <c r="X265" s="139" t="str">
        <f t="shared" si="14"/>
        <v/>
      </c>
      <c r="Y265" s="94"/>
      <c r="Z265" s="95"/>
      <c r="AA265" s="95"/>
    </row>
    <row r="266" spans="1:27" s="89" customFormat="1" ht="15">
      <c r="A266" s="147"/>
      <c r="B266" s="147"/>
      <c r="C266" s="148"/>
      <c r="D266" s="148"/>
      <c r="E266" s="148"/>
      <c r="F266" s="148"/>
      <c r="G266" s="148"/>
      <c r="H266" s="148"/>
      <c r="I266" s="147"/>
      <c r="J266" s="148"/>
      <c r="K266" s="167"/>
      <c r="L266" s="148"/>
      <c r="M266" s="147"/>
      <c r="N266" s="148"/>
      <c r="O266" s="147"/>
      <c r="P266" s="148"/>
      <c r="Q266" s="147"/>
      <c r="R266" s="149"/>
      <c r="S266" s="149"/>
      <c r="T266" s="149"/>
      <c r="U266" s="150"/>
      <c r="V266" s="151" t="str">
        <f t="shared" si="12"/>
        <v/>
      </c>
      <c r="W266" s="139">
        <f t="shared" si="13"/>
        <v>0</v>
      </c>
      <c r="X266" s="139" t="str">
        <f t="shared" si="14"/>
        <v/>
      </c>
      <c r="Y266" s="94"/>
      <c r="Z266" s="95"/>
      <c r="AA266" s="95"/>
    </row>
    <row r="267" spans="1:27" s="89" customFormat="1" ht="15">
      <c r="A267" s="147"/>
      <c r="B267" s="147"/>
      <c r="C267" s="148"/>
      <c r="D267" s="148"/>
      <c r="E267" s="148"/>
      <c r="F267" s="148"/>
      <c r="G267" s="148"/>
      <c r="H267" s="148"/>
      <c r="I267" s="147"/>
      <c r="J267" s="148"/>
      <c r="K267" s="167"/>
      <c r="L267" s="148"/>
      <c r="M267" s="147"/>
      <c r="N267" s="148"/>
      <c r="O267" s="147"/>
      <c r="P267" s="148"/>
      <c r="Q267" s="147"/>
      <c r="R267" s="149"/>
      <c r="S267" s="149"/>
      <c r="T267" s="149"/>
      <c r="U267" s="150"/>
      <c r="V267" s="151" t="str">
        <f t="shared" si="12"/>
        <v/>
      </c>
      <c r="W267" s="139">
        <f t="shared" si="13"/>
        <v>0</v>
      </c>
      <c r="X267" s="139" t="str">
        <f t="shared" si="14"/>
        <v/>
      </c>
      <c r="Y267" s="94"/>
      <c r="Z267" s="95"/>
      <c r="AA267" s="95"/>
    </row>
    <row r="268" spans="1:27" s="89" customFormat="1" ht="15">
      <c r="A268" s="147"/>
      <c r="B268" s="147"/>
      <c r="C268" s="148"/>
      <c r="D268" s="148"/>
      <c r="E268" s="148"/>
      <c r="F268" s="148"/>
      <c r="G268" s="148"/>
      <c r="H268" s="148"/>
      <c r="I268" s="147"/>
      <c r="J268" s="148"/>
      <c r="K268" s="167"/>
      <c r="L268" s="148"/>
      <c r="M268" s="147"/>
      <c r="N268" s="148"/>
      <c r="O268" s="147"/>
      <c r="P268" s="148"/>
      <c r="Q268" s="147"/>
      <c r="R268" s="149"/>
      <c r="S268" s="149"/>
      <c r="T268" s="149"/>
      <c r="U268" s="150"/>
      <c r="V268" s="151" t="str">
        <f t="shared" si="12"/>
        <v/>
      </c>
      <c r="W268" s="139">
        <f t="shared" si="13"/>
        <v>0</v>
      </c>
      <c r="X268" s="139" t="str">
        <f t="shared" si="14"/>
        <v/>
      </c>
      <c r="Y268" s="94"/>
      <c r="Z268" s="95"/>
      <c r="AA268" s="95"/>
    </row>
    <row r="269" spans="1:27" s="89" customFormat="1" ht="15">
      <c r="A269" s="147"/>
      <c r="B269" s="147"/>
      <c r="C269" s="148"/>
      <c r="D269" s="148"/>
      <c r="E269" s="148"/>
      <c r="F269" s="148"/>
      <c r="G269" s="148"/>
      <c r="H269" s="148"/>
      <c r="I269" s="147"/>
      <c r="J269" s="148"/>
      <c r="K269" s="167"/>
      <c r="L269" s="148"/>
      <c r="M269" s="147"/>
      <c r="N269" s="148"/>
      <c r="O269" s="147"/>
      <c r="P269" s="148"/>
      <c r="Q269" s="147"/>
      <c r="R269" s="149"/>
      <c r="S269" s="149"/>
      <c r="T269" s="149"/>
      <c r="U269" s="150"/>
      <c r="V269" s="151" t="str">
        <f t="shared" si="12"/>
        <v/>
      </c>
      <c r="W269" s="139">
        <f t="shared" si="13"/>
        <v>0</v>
      </c>
      <c r="X269" s="139" t="str">
        <f t="shared" si="14"/>
        <v/>
      </c>
      <c r="Y269" s="94"/>
      <c r="Z269" s="95"/>
      <c r="AA269" s="95"/>
    </row>
    <row r="270" spans="1:27" s="89" customFormat="1" ht="15">
      <c r="A270" s="147"/>
      <c r="B270" s="147"/>
      <c r="C270" s="148"/>
      <c r="D270" s="148"/>
      <c r="E270" s="148"/>
      <c r="F270" s="148"/>
      <c r="G270" s="148"/>
      <c r="H270" s="148"/>
      <c r="I270" s="147"/>
      <c r="J270" s="148"/>
      <c r="K270" s="167"/>
      <c r="L270" s="148"/>
      <c r="M270" s="147"/>
      <c r="N270" s="148"/>
      <c r="O270" s="147"/>
      <c r="P270" s="148"/>
      <c r="Q270" s="147"/>
      <c r="R270" s="149"/>
      <c r="S270" s="149"/>
      <c r="T270" s="149"/>
      <c r="U270" s="150"/>
      <c r="V270" s="151" t="str">
        <f t="shared" si="12"/>
        <v/>
      </c>
      <c r="W270" s="139">
        <f t="shared" si="13"/>
        <v>0</v>
      </c>
      <c r="X270" s="139" t="str">
        <f t="shared" si="14"/>
        <v/>
      </c>
      <c r="Y270" s="94"/>
      <c r="Z270" s="95"/>
      <c r="AA270" s="95"/>
    </row>
    <row r="271" spans="1:27" s="89" customFormat="1" ht="15">
      <c r="A271" s="147"/>
      <c r="B271" s="147"/>
      <c r="C271" s="148"/>
      <c r="D271" s="148"/>
      <c r="E271" s="148"/>
      <c r="F271" s="148"/>
      <c r="G271" s="148"/>
      <c r="H271" s="148"/>
      <c r="I271" s="147"/>
      <c r="J271" s="148"/>
      <c r="K271" s="167"/>
      <c r="L271" s="148"/>
      <c r="M271" s="147"/>
      <c r="N271" s="148"/>
      <c r="O271" s="147"/>
      <c r="P271" s="148"/>
      <c r="Q271" s="147"/>
      <c r="R271" s="149"/>
      <c r="S271" s="149"/>
      <c r="T271" s="149"/>
      <c r="U271" s="150"/>
      <c r="V271" s="151" t="str">
        <f t="shared" si="12"/>
        <v/>
      </c>
      <c r="W271" s="139">
        <f t="shared" si="13"/>
        <v>0</v>
      </c>
      <c r="X271" s="139" t="str">
        <f t="shared" si="14"/>
        <v/>
      </c>
      <c r="Y271" s="94"/>
      <c r="Z271" s="95"/>
      <c r="AA271" s="95"/>
    </row>
    <row r="272" spans="1:27" s="89" customFormat="1" ht="15">
      <c r="A272" s="147"/>
      <c r="B272" s="147"/>
      <c r="C272" s="148"/>
      <c r="D272" s="148"/>
      <c r="E272" s="148"/>
      <c r="F272" s="148"/>
      <c r="G272" s="148"/>
      <c r="H272" s="148"/>
      <c r="I272" s="147"/>
      <c r="J272" s="148"/>
      <c r="K272" s="167"/>
      <c r="L272" s="148"/>
      <c r="M272" s="147"/>
      <c r="N272" s="148"/>
      <c r="O272" s="147"/>
      <c r="P272" s="148"/>
      <c r="Q272" s="147"/>
      <c r="R272" s="149"/>
      <c r="S272" s="149"/>
      <c r="T272" s="149"/>
      <c r="U272" s="150"/>
      <c r="V272" s="151" t="str">
        <f t="shared" si="12"/>
        <v/>
      </c>
      <c r="W272" s="139">
        <f t="shared" si="13"/>
        <v>0</v>
      </c>
      <c r="X272" s="139" t="str">
        <f t="shared" si="14"/>
        <v/>
      </c>
      <c r="Y272" s="94"/>
      <c r="Z272" s="95"/>
      <c r="AA272" s="95"/>
    </row>
    <row r="273" spans="1:27" s="89" customFormat="1" ht="15">
      <c r="A273" s="147"/>
      <c r="B273" s="147"/>
      <c r="C273" s="148"/>
      <c r="D273" s="148"/>
      <c r="E273" s="148"/>
      <c r="F273" s="148"/>
      <c r="G273" s="148"/>
      <c r="H273" s="148"/>
      <c r="I273" s="147"/>
      <c r="J273" s="148"/>
      <c r="K273" s="167"/>
      <c r="L273" s="148"/>
      <c r="M273" s="147"/>
      <c r="N273" s="148"/>
      <c r="O273" s="147"/>
      <c r="P273" s="148"/>
      <c r="Q273" s="147"/>
      <c r="R273" s="149"/>
      <c r="S273" s="149"/>
      <c r="T273" s="149"/>
      <c r="U273" s="150"/>
      <c r="V273" s="151" t="str">
        <f t="shared" si="12"/>
        <v/>
      </c>
      <c r="W273" s="139">
        <f t="shared" si="13"/>
        <v>0</v>
      </c>
      <c r="X273" s="139" t="str">
        <f t="shared" si="14"/>
        <v/>
      </c>
      <c r="Y273" s="94"/>
      <c r="Z273" s="95"/>
      <c r="AA273" s="95"/>
    </row>
    <row r="274" spans="1:27" s="89" customFormat="1" ht="15">
      <c r="A274" s="147"/>
      <c r="B274" s="147"/>
      <c r="C274" s="148"/>
      <c r="D274" s="148"/>
      <c r="E274" s="148"/>
      <c r="F274" s="148"/>
      <c r="G274" s="148"/>
      <c r="H274" s="148"/>
      <c r="I274" s="147"/>
      <c r="J274" s="148"/>
      <c r="K274" s="167"/>
      <c r="L274" s="148"/>
      <c r="M274" s="147"/>
      <c r="N274" s="148"/>
      <c r="O274" s="147"/>
      <c r="P274" s="148"/>
      <c r="Q274" s="147"/>
      <c r="R274" s="149"/>
      <c r="S274" s="149"/>
      <c r="T274" s="149"/>
      <c r="U274" s="150"/>
      <c r="V274" s="151" t="str">
        <f t="shared" si="12"/>
        <v/>
      </c>
      <c r="W274" s="139">
        <f t="shared" si="13"/>
        <v>0</v>
      </c>
      <c r="X274" s="139" t="str">
        <f t="shared" si="14"/>
        <v/>
      </c>
      <c r="Y274" s="94"/>
      <c r="Z274" s="95"/>
      <c r="AA274" s="95"/>
    </row>
    <row r="275" spans="1:27" s="89" customFormat="1" ht="15">
      <c r="A275" s="147"/>
      <c r="B275" s="147"/>
      <c r="C275" s="148"/>
      <c r="D275" s="148"/>
      <c r="E275" s="148"/>
      <c r="F275" s="148"/>
      <c r="G275" s="148"/>
      <c r="H275" s="148"/>
      <c r="I275" s="147"/>
      <c r="J275" s="148"/>
      <c r="K275" s="167"/>
      <c r="L275" s="148"/>
      <c r="M275" s="147"/>
      <c r="N275" s="148"/>
      <c r="O275" s="147"/>
      <c r="P275" s="148"/>
      <c r="Q275" s="147"/>
      <c r="R275" s="149"/>
      <c r="S275" s="149"/>
      <c r="T275" s="149"/>
      <c r="U275" s="150"/>
      <c r="V275" s="151" t="str">
        <f t="shared" si="12"/>
        <v/>
      </c>
      <c r="W275" s="139">
        <f t="shared" si="13"/>
        <v>0</v>
      </c>
      <c r="X275" s="139" t="str">
        <f t="shared" si="14"/>
        <v/>
      </c>
      <c r="Y275" s="94"/>
      <c r="Z275" s="95"/>
      <c r="AA275" s="95"/>
    </row>
    <row r="276" spans="1:27" s="89" customFormat="1" ht="15">
      <c r="A276" s="147"/>
      <c r="B276" s="147"/>
      <c r="C276" s="148"/>
      <c r="D276" s="148"/>
      <c r="E276" s="148"/>
      <c r="F276" s="148"/>
      <c r="G276" s="148"/>
      <c r="H276" s="148"/>
      <c r="I276" s="147"/>
      <c r="J276" s="148"/>
      <c r="K276" s="167"/>
      <c r="L276" s="148"/>
      <c r="M276" s="147"/>
      <c r="N276" s="148"/>
      <c r="O276" s="147"/>
      <c r="P276" s="148"/>
      <c r="Q276" s="147"/>
      <c r="R276" s="149"/>
      <c r="S276" s="149"/>
      <c r="T276" s="149"/>
      <c r="U276" s="150"/>
      <c r="V276" s="151" t="str">
        <f t="shared" si="12"/>
        <v/>
      </c>
      <c r="W276" s="139">
        <f t="shared" si="13"/>
        <v>0</v>
      </c>
      <c r="X276" s="139" t="str">
        <f t="shared" si="14"/>
        <v/>
      </c>
      <c r="Y276" s="94"/>
      <c r="Z276" s="95"/>
      <c r="AA276" s="95"/>
    </row>
    <row r="277" spans="1:27" s="89" customFormat="1" ht="15">
      <c r="A277" s="147"/>
      <c r="B277" s="147"/>
      <c r="C277" s="148"/>
      <c r="D277" s="148"/>
      <c r="E277" s="148"/>
      <c r="F277" s="148"/>
      <c r="G277" s="148"/>
      <c r="H277" s="148"/>
      <c r="I277" s="147"/>
      <c r="J277" s="148"/>
      <c r="K277" s="167"/>
      <c r="L277" s="148"/>
      <c r="M277" s="147"/>
      <c r="N277" s="148"/>
      <c r="O277" s="147"/>
      <c r="P277" s="148"/>
      <c r="Q277" s="147"/>
      <c r="R277" s="149"/>
      <c r="S277" s="149"/>
      <c r="T277" s="149"/>
      <c r="U277" s="150"/>
      <c r="V277" s="151" t="str">
        <f t="shared" si="12"/>
        <v/>
      </c>
      <c r="W277" s="139">
        <f t="shared" si="13"/>
        <v>0</v>
      </c>
      <c r="X277" s="139" t="str">
        <f t="shared" si="14"/>
        <v/>
      </c>
      <c r="Y277" s="94"/>
      <c r="Z277" s="95"/>
      <c r="AA277" s="95"/>
    </row>
    <row r="278" spans="1:27" s="89" customFormat="1" ht="15">
      <c r="A278" s="147"/>
      <c r="B278" s="147"/>
      <c r="C278" s="148"/>
      <c r="D278" s="148"/>
      <c r="E278" s="148"/>
      <c r="F278" s="148"/>
      <c r="G278" s="148"/>
      <c r="H278" s="148"/>
      <c r="I278" s="147"/>
      <c r="J278" s="148"/>
      <c r="K278" s="167"/>
      <c r="L278" s="148"/>
      <c r="M278" s="147"/>
      <c r="N278" s="148"/>
      <c r="O278" s="147"/>
      <c r="P278" s="148"/>
      <c r="Q278" s="147"/>
      <c r="R278" s="149"/>
      <c r="S278" s="149"/>
      <c r="T278" s="149"/>
      <c r="U278" s="150"/>
      <c r="V278" s="151" t="str">
        <f t="shared" si="12"/>
        <v/>
      </c>
      <c r="W278" s="139">
        <f t="shared" si="13"/>
        <v>0</v>
      </c>
      <c r="X278" s="139" t="str">
        <f t="shared" si="14"/>
        <v/>
      </c>
      <c r="Y278" s="94"/>
      <c r="Z278" s="95"/>
      <c r="AA278" s="95"/>
    </row>
    <row r="279" spans="1:27" s="89" customFormat="1" ht="15">
      <c r="A279" s="147"/>
      <c r="B279" s="147"/>
      <c r="C279" s="148"/>
      <c r="D279" s="148"/>
      <c r="E279" s="148"/>
      <c r="F279" s="148"/>
      <c r="G279" s="148"/>
      <c r="H279" s="148"/>
      <c r="I279" s="147"/>
      <c r="J279" s="148"/>
      <c r="K279" s="167"/>
      <c r="L279" s="148"/>
      <c r="M279" s="147"/>
      <c r="N279" s="148"/>
      <c r="O279" s="147"/>
      <c r="P279" s="148"/>
      <c r="Q279" s="147"/>
      <c r="R279" s="149"/>
      <c r="S279" s="149"/>
      <c r="T279" s="149"/>
      <c r="U279" s="150"/>
      <c r="V279" s="151" t="str">
        <f t="shared" si="12"/>
        <v/>
      </c>
      <c r="W279" s="139">
        <f t="shared" si="13"/>
        <v>0</v>
      </c>
      <c r="X279" s="139" t="str">
        <f t="shared" si="14"/>
        <v/>
      </c>
      <c r="Y279" s="94"/>
      <c r="Z279" s="95"/>
      <c r="AA279" s="95"/>
    </row>
    <row r="280" spans="1:27" s="89" customFormat="1" ht="15">
      <c r="A280" s="147"/>
      <c r="B280" s="147"/>
      <c r="C280" s="148"/>
      <c r="D280" s="148"/>
      <c r="E280" s="148"/>
      <c r="F280" s="148"/>
      <c r="G280" s="148"/>
      <c r="H280" s="148"/>
      <c r="I280" s="147"/>
      <c r="J280" s="148"/>
      <c r="K280" s="167"/>
      <c r="L280" s="148"/>
      <c r="M280" s="147"/>
      <c r="N280" s="148"/>
      <c r="O280" s="147"/>
      <c r="P280" s="148"/>
      <c r="Q280" s="147"/>
      <c r="R280" s="149"/>
      <c r="S280" s="149"/>
      <c r="T280" s="149"/>
      <c r="U280" s="150"/>
      <c r="V280" s="151" t="str">
        <f t="shared" si="12"/>
        <v/>
      </c>
      <c r="W280" s="139">
        <f t="shared" si="13"/>
        <v>0</v>
      </c>
      <c r="X280" s="139" t="str">
        <f t="shared" si="14"/>
        <v/>
      </c>
      <c r="Y280" s="94"/>
      <c r="Z280" s="95"/>
      <c r="AA280" s="95"/>
    </row>
    <row r="281" spans="1:27" s="89" customFormat="1" ht="15">
      <c r="A281" s="147"/>
      <c r="B281" s="147"/>
      <c r="C281" s="148"/>
      <c r="D281" s="148"/>
      <c r="E281" s="148"/>
      <c r="F281" s="148"/>
      <c r="G281" s="148"/>
      <c r="H281" s="148"/>
      <c r="I281" s="147"/>
      <c r="J281" s="148"/>
      <c r="K281" s="167"/>
      <c r="L281" s="148"/>
      <c r="M281" s="147"/>
      <c r="N281" s="148"/>
      <c r="O281" s="147"/>
      <c r="P281" s="148"/>
      <c r="Q281" s="147"/>
      <c r="R281" s="149"/>
      <c r="S281" s="149"/>
      <c r="T281" s="149"/>
      <c r="U281" s="150"/>
      <c r="V281" s="151" t="str">
        <f t="shared" si="12"/>
        <v/>
      </c>
      <c r="W281" s="139">
        <f t="shared" si="13"/>
        <v>0</v>
      </c>
      <c r="X281" s="139" t="str">
        <f t="shared" si="14"/>
        <v/>
      </c>
      <c r="Y281" s="94"/>
      <c r="Z281" s="95"/>
      <c r="AA281" s="95"/>
    </row>
    <row r="282" spans="1:27" s="89" customFormat="1" ht="15">
      <c r="A282" s="147"/>
      <c r="B282" s="147"/>
      <c r="C282" s="148"/>
      <c r="D282" s="148"/>
      <c r="E282" s="148"/>
      <c r="F282" s="148"/>
      <c r="G282" s="148"/>
      <c r="H282" s="148"/>
      <c r="I282" s="147"/>
      <c r="J282" s="148"/>
      <c r="K282" s="167"/>
      <c r="L282" s="148"/>
      <c r="M282" s="147"/>
      <c r="N282" s="148"/>
      <c r="O282" s="147"/>
      <c r="P282" s="148"/>
      <c r="Q282" s="147"/>
      <c r="R282" s="149"/>
      <c r="S282" s="149"/>
      <c r="T282" s="149"/>
      <c r="U282" s="150"/>
      <c r="V282" s="151" t="str">
        <f t="shared" si="12"/>
        <v/>
      </c>
      <c r="W282" s="139">
        <f t="shared" si="13"/>
        <v>0</v>
      </c>
      <c r="X282" s="139" t="str">
        <f t="shared" si="14"/>
        <v/>
      </c>
      <c r="Y282" s="94"/>
      <c r="Z282" s="95"/>
      <c r="AA282" s="95"/>
    </row>
    <row r="283" spans="1:27" s="89" customFormat="1" ht="15">
      <c r="A283" s="147"/>
      <c r="B283" s="147"/>
      <c r="C283" s="148"/>
      <c r="D283" s="148"/>
      <c r="E283" s="148"/>
      <c r="F283" s="148"/>
      <c r="G283" s="148"/>
      <c r="H283" s="148"/>
      <c r="I283" s="147"/>
      <c r="J283" s="148"/>
      <c r="K283" s="167"/>
      <c r="L283" s="148"/>
      <c r="M283" s="147"/>
      <c r="N283" s="148"/>
      <c r="O283" s="147"/>
      <c r="P283" s="148"/>
      <c r="Q283" s="147"/>
      <c r="R283" s="149"/>
      <c r="S283" s="149"/>
      <c r="T283" s="149"/>
      <c r="U283" s="150"/>
      <c r="V283" s="151" t="str">
        <f t="shared" si="12"/>
        <v/>
      </c>
      <c r="W283" s="139">
        <f t="shared" si="13"/>
        <v>0</v>
      </c>
      <c r="X283" s="139" t="str">
        <f t="shared" si="14"/>
        <v/>
      </c>
      <c r="Y283" s="94"/>
      <c r="Z283" s="95"/>
      <c r="AA283" s="95"/>
    </row>
    <row r="284" spans="1:27" s="89" customFormat="1" ht="15">
      <c r="A284" s="147"/>
      <c r="B284" s="147"/>
      <c r="C284" s="148"/>
      <c r="D284" s="148"/>
      <c r="E284" s="148"/>
      <c r="F284" s="148"/>
      <c r="G284" s="148"/>
      <c r="H284" s="148"/>
      <c r="I284" s="147"/>
      <c r="J284" s="148"/>
      <c r="K284" s="167"/>
      <c r="L284" s="148"/>
      <c r="M284" s="147"/>
      <c r="N284" s="148"/>
      <c r="O284" s="147"/>
      <c r="P284" s="148"/>
      <c r="Q284" s="147"/>
      <c r="R284" s="149"/>
      <c r="S284" s="149"/>
      <c r="T284" s="149"/>
      <c r="U284" s="150"/>
      <c r="V284" s="151" t="str">
        <f t="shared" si="12"/>
        <v/>
      </c>
      <c r="W284" s="139">
        <f t="shared" si="13"/>
        <v>0</v>
      </c>
      <c r="X284" s="139" t="str">
        <f t="shared" si="14"/>
        <v/>
      </c>
      <c r="Y284" s="94"/>
      <c r="Z284" s="95"/>
      <c r="AA284" s="95"/>
    </row>
    <row r="285" spans="1:27" s="89" customFormat="1" ht="15">
      <c r="A285" s="147"/>
      <c r="B285" s="147"/>
      <c r="C285" s="148"/>
      <c r="D285" s="148"/>
      <c r="E285" s="148"/>
      <c r="F285" s="148"/>
      <c r="G285" s="148"/>
      <c r="H285" s="148"/>
      <c r="I285" s="147"/>
      <c r="J285" s="148"/>
      <c r="K285" s="167"/>
      <c r="L285" s="148"/>
      <c r="M285" s="147"/>
      <c r="N285" s="148"/>
      <c r="O285" s="147"/>
      <c r="P285" s="148"/>
      <c r="Q285" s="147"/>
      <c r="R285" s="149"/>
      <c r="S285" s="149"/>
      <c r="T285" s="149"/>
      <c r="U285" s="150"/>
      <c r="V285" s="151" t="str">
        <f t="shared" si="12"/>
        <v/>
      </c>
      <c r="W285" s="139">
        <f t="shared" si="13"/>
        <v>0</v>
      </c>
      <c r="X285" s="139" t="str">
        <f t="shared" si="14"/>
        <v/>
      </c>
      <c r="Y285" s="94"/>
      <c r="Z285" s="95"/>
      <c r="AA285" s="95"/>
    </row>
    <row r="286" spans="1:27" s="89" customFormat="1" ht="15">
      <c r="A286" s="147"/>
      <c r="B286" s="147"/>
      <c r="C286" s="148"/>
      <c r="D286" s="148"/>
      <c r="E286" s="148"/>
      <c r="F286" s="148"/>
      <c r="G286" s="148"/>
      <c r="H286" s="148"/>
      <c r="I286" s="147"/>
      <c r="J286" s="148"/>
      <c r="K286" s="167"/>
      <c r="L286" s="148"/>
      <c r="M286" s="147"/>
      <c r="N286" s="148"/>
      <c r="O286" s="147"/>
      <c r="P286" s="148"/>
      <c r="Q286" s="147"/>
      <c r="R286" s="149"/>
      <c r="S286" s="149"/>
      <c r="T286" s="149"/>
      <c r="U286" s="150"/>
      <c r="V286" s="151" t="str">
        <f t="shared" si="12"/>
        <v/>
      </c>
      <c r="W286" s="139">
        <f t="shared" si="13"/>
        <v>0</v>
      </c>
      <c r="X286" s="139" t="str">
        <f t="shared" si="14"/>
        <v/>
      </c>
      <c r="Y286" s="94"/>
      <c r="Z286" s="95"/>
      <c r="AA286" s="95"/>
    </row>
    <row r="287" spans="1:27" s="89" customFormat="1" ht="15">
      <c r="A287" s="147"/>
      <c r="B287" s="147"/>
      <c r="C287" s="148"/>
      <c r="D287" s="148"/>
      <c r="E287" s="148"/>
      <c r="F287" s="148"/>
      <c r="G287" s="148"/>
      <c r="H287" s="148"/>
      <c r="I287" s="147"/>
      <c r="J287" s="148"/>
      <c r="K287" s="167"/>
      <c r="L287" s="148"/>
      <c r="M287" s="147"/>
      <c r="N287" s="148"/>
      <c r="O287" s="147"/>
      <c r="P287" s="148"/>
      <c r="Q287" s="147"/>
      <c r="R287" s="149"/>
      <c r="S287" s="149"/>
      <c r="T287" s="149"/>
      <c r="U287" s="150"/>
      <c r="V287" s="151" t="str">
        <f t="shared" si="12"/>
        <v/>
      </c>
      <c r="W287" s="139">
        <f t="shared" si="13"/>
        <v>0</v>
      </c>
      <c r="X287" s="139" t="str">
        <f t="shared" si="14"/>
        <v/>
      </c>
      <c r="Y287" s="94"/>
      <c r="Z287" s="95"/>
      <c r="AA287" s="95"/>
    </row>
    <row r="288" spans="1:27" s="89" customFormat="1" ht="15">
      <c r="A288" s="147"/>
      <c r="B288" s="147"/>
      <c r="C288" s="148"/>
      <c r="D288" s="148"/>
      <c r="E288" s="148"/>
      <c r="F288" s="148"/>
      <c r="G288" s="148"/>
      <c r="H288" s="148"/>
      <c r="I288" s="147"/>
      <c r="J288" s="148"/>
      <c r="K288" s="167"/>
      <c r="L288" s="148"/>
      <c r="M288" s="147"/>
      <c r="N288" s="148"/>
      <c r="O288" s="147"/>
      <c r="P288" s="148"/>
      <c r="Q288" s="147"/>
      <c r="R288" s="149"/>
      <c r="S288" s="149"/>
      <c r="T288" s="149"/>
      <c r="U288" s="150"/>
      <c r="V288" s="151" t="str">
        <f t="shared" si="12"/>
        <v/>
      </c>
      <c r="W288" s="139">
        <f t="shared" si="13"/>
        <v>0</v>
      </c>
      <c r="X288" s="139" t="str">
        <f t="shared" si="14"/>
        <v/>
      </c>
      <c r="Y288" s="94"/>
      <c r="Z288" s="95"/>
      <c r="AA288" s="95"/>
    </row>
    <row r="289" spans="1:27" s="89" customFormat="1" ht="15">
      <c r="A289" s="147"/>
      <c r="B289" s="147"/>
      <c r="C289" s="148"/>
      <c r="D289" s="148"/>
      <c r="E289" s="148"/>
      <c r="F289" s="148"/>
      <c r="G289" s="148"/>
      <c r="H289" s="148"/>
      <c r="I289" s="147"/>
      <c r="J289" s="148"/>
      <c r="K289" s="167"/>
      <c r="L289" s="148"/>
      <c r="M289" s="147"/>
      <c r="N289" s="148"/>
      <c r="O289" s="147"/>
      <c r="P289" s="148"/>
      <c r="Q289" s="147"/>
      <c r="R289" s="149"/>
      <c r="S289" s="149"/>
      <c r="T289" s="149"/>
      <c r="U289" s="150"/>
      <c r="V289" s="151" t="str">
        <f t="shared" si="12"/>
        <v/>
      </c>
      <c r="W289" s="139">
        <f t="shared" si="13"/>
        <v>0</v>
      </c>
      <c r="X289" s="139" t="str">
        <f t="shared" si="14"/>
        <v/>
      </c>
      <c r="Y289" s="94"/>
      <c r="Z289" s="95"/>
      <c r="AA289" s="95"/>
    </row>
    <row r="290" spans="1:27" s="89" customFormat="1" ht="15">
      <c r="A290" s="147"/>
      <c r="B290" s="147"/>
      <c r="C290" s="148"/>
      <c r="D290" s="148"/>
      <c r="E290" s="148"/>
      <c r="F290" s="148"/>
      <c r="G290" s="148"/>
      <c r="H290" s="148"/>
      <c r="I290" s="147"/>
      <c r="J290" s="148"/>
      <c r="K290" s="167"/>
      <c r="L290" s="148"/>
      <c r="M290" s="147"/>
      <c r="N290" s="148"/>
      <c r="O290" s="147"/>
      <c r="P290" s="148"/>
      <c r="Q290" s="147"/>
      <c r="R290" s="149"/>
      <c r="S290" s="149"/>
      <c r="T290" s="149"/>
      <c r="U290" s="150"/>
      <c r="V290" s="151" t="str">
        <f t="shared" si="12"/>
        <v/>
      </c>
      <c r="W290" s="139">
        <f t="shared" si="13"/>
        <v>0</v>
      </c>
      <c r="X290" s="139" t="str">
        <f t="shared" si="14"/>
        <v/>
      </c>
      <c r="Y290" s="94"/>
      <c r="Z290" s="95"/>
      <c r="AA290" s="95"/>
    </row>
    <row r="291" spans="1:27" s="89" customFormat="1" ht="15">
      <c r="A291" s="147"/>
      <c r="B291" s="147"/>
      <c r="C291" s="148"/>
      <c r="D291" s="148"/>
      <c r="E291" s="148"/>
      <c r="F291" s="148"/>
      <c r="G291" s="148"/>
      <c r="H291" s="148"/>
      <c r="I291" s="147"/>
      <c r="J291" s="148"/>
      <c r="K291" s="167"/>
      <c r="L291" s="148"/>
      <c r="M291" s="147"/>
      <c r="N291" s="148"/>
      <c r="O291" s="147"/>
      <c r="P291" s="148"/>
      <c r="Q291" s="147"/>
      <c r="R291" s="149"/>
      <c r="S291" s="149"/>
      <c r="T291" s="149"/>
      <c r="U291" s="150"/>
      <c r="V291" s="151" t="str">
        <f t="shared" si="12"/>
        <v/>
      </c>
      <c r="W291" s="139">
        <f t="shared" si="13"/>
        <v>0</v>
      </c>
      <c r="X291" s="139" t="str">
        <f t="shared" si="14"/>
        <v/>
      </c>
      <c r="Y291" s="94"/>
      <c r="Z291" s="95"/>
      <c r="AA291" s="95"/>
    </row>
    <row r="292" spans="1:27" s="89" customFormat="1" ht="15">
      <c r="A292" s="147"/>
      <c r="B292" s="147"/>
      <c r="C292" s="148"/>
      <c r="D292" s="148"/>
      <c r="E292" s="148"/>
      <c r="F292" s="148"/>
      <c r="G292" s="148"/>
      <c r="H292" s="148"/>
      <c r="I292" s="147"/>
      <c r="J292" s="148"/>
      <c r="K292" s="167"/>
      <c r="L292" s="148"/>
      <c r="M292" s="147"/>
      <c r="N292" s="148"/>
      <c r="O292" s="147"/>
      <c r="P292" s="148"/>
      <c r="Q292" s="147"/>
      <c r="R292" s="149"/>
      <c r="S292" s="149"/>
      <c r="T292" s="149"/>
      <c r="U292" s="150"/>
      <c r="V292" s="151" t="str">
        <f t="shared" si="12"/>
        <v/>
      </c>
      <c r="W292" s="139">
        <f t="shared" si="13"/>
        <v>0</v>
      </c>
      <c r="X292" s="139" t="str">
        <f t="shared" si="14"/>
        <v/>
      </c>
      <c r="Y292" s="94"/>
      <c r="Z292" s="95"/>
      <c r="AA292" s="95"/>
    </row>
    <row r="293" spans="1:27" s="89" customFormat="1" ht="15">
      <c r="A293" s="147"/>
      <c r="B293" s="147"/>
      <c r="C293" s="148"/>
      <c r="D293" s="148"/>
      <c r="E293" s="148"/>
      <c r="F293" s="148"/>
      <c r="G293" s="148"/>
      <c r="H293" s="148"/>
      <c r="I293" s="147"/>
      <c r="J293" s="148"/>
      <c r="K293" s="167"/>
      <c r="L293" s="148"/>
      <c r="M293" s="147"/>
      <c r="N293" s="148"/>
      <c r="O293" s="147"/>
      <c r="P293" s="148"/>
      <c r="Q293" s="147"/>
      <c r="R293" s="149"/>
      <c r="S293" s="149"/>
      <c r="T293" s="149"/>
      <c r="U293" s="150"/>
      <c r="V293" s="151" t="str">
        <f t="shared" si="12"/>
        <v/>
      </c>
      <c r="W293" s="139">
        <f t="shared" si="13"/>
        <v>0</v>
      </c>
      <c r="X293" s="139" t="str">
        <f t="shared" si="14"/>
        <v/>
      </c>
      <c r="Y293" s="94"/>
      <c r="Z293" s="95"/>
      <c r="AA293" s="95"/>
    </row>
    <row r="294" spans="1:27" s="89" customFormat="1" ht="15">
      <c r="A294" s="147"/>
      <c r="B294" s="147"/>
      <c r="C294" s="148"/>
      <c r="D294" s="148"/>
      <c r="E294" s="148"/>
      <c r="F294" s="148"/>
      <c r="G294" s="148"/>
      <c r="H294" s="148"/>
      <c r="I294" s="147"/>
      <c r="J294" s="148"/>
      <c r="K294" s="167"/>
      <c r="L294" s="148"/>
      <c r="M294" s="147"/>
      <c r="N294" s="148"/>
      <c r="O294" s="147"/>
      <c r="P294" s="148"/>
      <c r="Q294" s="147"/>
      <c r="R294" s="149"/>
      <c r="S294" s="149"/>
      <c r="T294" s="149"/>
      <c r="U294" s="150"/>
      <c r="V294" s="151" t="str">
        <f t="shared" si="12"/>
        <v/>
      </c>
      <c r="W294" s="139">
        <f t="shared" si="13"/>
        <v>0</v>
      </c>
      <c r="X294" s="139" t="str">
        <f t="shared" si="14"/>
        <v/>
      </c>
      <c r="Y294" s="94"/>
      <c r="Z294" s="95"/>
      <c r="AA294" s="95"/>
    </row>
    <row r="295" spans="1:27" s="89" customFormat="1" ht="15">
      <c r="A295" s="147"/>
      <c r="B295" s="147"/>
      <c r="C295" s="148"/>
      <c r="D295" s="148"/>
      <c r="E295" s="148"/>
      <c r="F295" s="148"/>
      <c r="G295" s="148"/>
      <c r="H295" s="148"/>
      <c r="I295" s="147"/>
      <c r="J295" s="148"/>
      <c r="K295" s="167"/>
      <c r="L295" s="148"/>
      <c r="M295" s="147"/>
      <c r="N295" s="148"/>
      <c r="O295" s="147"/>
      <c r="P295" s="148"/>
      <c r="Q295" s="147"/>
      <c r="R295" s="149"/>
      <c r="S295" s="149"/>
      <c r="T295" s="149"/>
      <c r="U295" s="150"/>
      <c r="V295" s="151" t="str">
        <f t="shared" si="12"/>
        <v/>
      </c>
      <c r="W295" s="139">
        <f t="shared" si="13"/>
        <v>0</v>
      </c>
      <c r="X295" s="139" t="str">
        <f t="shared" si="14"/>
        <v/>
      </c>
      <c r="Y295" s="94"/>
      <c r="Z295" s="95"/>
      <c r="AA295" s="95"/>
    </row>
    <row r="296" spans="1:27" s="89" customFormat="1" ht="15">
      <c r="A296" s="147"/>
      <c r="B296" s="147"/>
      <c r="C296" s="148"/>
      <c r="D296" s="148"/>
      <c r="E296" s="148"/>
      <c r="F296" s="148"/>
      <c r="G296" s="148"/>
      <c r="H296" s="148"/>
      <c r="I296" s="147"/>
      <c r="J296" s="148"/>
      <c r="K296" s="167"/>
      <c r="L296" s="148"/>
      <c r="M296" s="147"/>
      <c r="N296" s="148"/>
      <c r="O296" s="147"/>
      <c r="P296" s="148"/>
      <c r="Q296" s="147"/>
      <c r="R296" s="149"/>
      <c r="S296" s="149"/>
      <c r="T296" s="149"/>
      <c r="U296" s="150"/>
      <c r="V296" s="151" t="str">
        <f t="shared" si="12"/>
        <v/>
      </c>
      <c r="W296" s="139">
        <f t="shared" si="13"/>
        <v>0</v>
      </c>
      <c r="X296" s="139" t="str">
        <f t="shared" si="14"/>
        <v/>
      </c>
      <c r="Y296" s="94"/>
      <c r="Z296" s="95"/>
      <c r="AA296" s="95"/>
    </row>
    <row r="297" spans="1:27" s="89" customFormat="1" ht="15">
      <c r="A297" s="147"/>
      <c r="B297" s="147"/>
      <c r="C297" s="148"/>
      <c r="D297" s="148"/>
      <c r="E297" s="148"/>
      <c r="F297" s="148"/>
      <c r="G297" s="148"/>
      <c r="H297" s="148"/>
      <c r="I297" s="147"/>
      <c r="J297" s="148"/>
      <c r="K297" s="167"/>
      <c r="L297" s="148"/>
      <c r="M297" s="147"/>
      <c r="N297" s="148"/>
      <c r="O297" s="147"/>
      <c r="P297" s="148"/>
      <c r="Q297" s="147"/>
      <c r="R297" s="149"/>
      <c r="S297" s="149"/>
      <c r="T297" s="149"/>
      <c r="U297" s="150"/>
      <c r="V297" s="151" t="str">
        <f t="shared" si="12"/>
        <v/>
      </c>
      <c r="W297" s="139">
        <f t="shared" si="13"/>
        <v>0</v>
      </c>
      <c r="X297" s="139" t="str">
        <f t="shared" si="14"/>
        <v/>
      </c>
      <c r="Y297" s="94"/>
      <c r="Z297" s="95"/>
      <c r="AA297" s="95"/>
    </row>
    <row r="298" spans="1:27" s="89" customFormat="1" ht="15">
      <c r="A298" s="147"/>
      <c r="B298" s="147"/>
      <c r="C298" s="148"/>
      <c r="D298" s="148"/>
      <c r="E298" s="148"/>
      <c r="F298" s="148"/>
      <c r="G298" s="148"/>
      <c r="H298" s="148"/>
      <c r="I298" s="147"/>
      <c r="J298" s="148"/>
      <c r="K298" s="167"/>
      <c r="L298" s="148"/>
      <c r="M298" s="147"/>
      <c r="N298" s="148"/>
      <c r="O298" s="147"/>
      <c r="P298" s="148"/>
      <c r="Q298" s="147"/>
      <c r="R298" s="149"/>
      <c r="S298" s="149"/>
      <c r="T298" s="149"/>
      <c r="U298" s="150"/>
      <c r="V298" s="151" t="str">
        <f t="shared" si="12"/>
        <v/>
      </c>
      <c r="W298" s="139">
        <f t="shared" si="13"/>
        <v>0</v>
      </c>
      <c r="X298" s="139" t="str">
        <f t="shared" si="14"/>
        <v/>
      </c>
      <c r="Y298" s="94"/>
      <c r="Z298" s="95"/>
      <c r="AA298" s="95"/>
    </row>
    <row r="299" spans="1:27" s="89" customFormat="1" ht="15">
      <c r="A299" s="147"/>
      <c r="B299" s="147"/>
      <c r="C299" s="148"/>
      <c r="D299" s="148"/>
      <c r="E299" s="148"/>
      <c r="F299" s="148"/>
      <c r="G299" s="148"/>
      <c r="H299" s="148"/>
      <c r="I299" s="147"/>
      <c r="J299" s="148"/>
      <c r="K299" s="167"/>
      <c r="L299" s="148"/>
      <c r="M299" s="147"/>
      <c r="N299" s="148"/>
      <c r="O299" s="147"/>
      <c r="P299" s="148"/>
      <c r="Q299" s="147"/>
      <c r="R299" s="149"/>
      <c r="S299" s="149"/>
      <c r="T299" s="149"/>
      <c r="U299" s="150"/>
      <c r="V299" s="151" t="str">
        <f t="shared" si="12"/>
        <v/>
      </c>
      <c r="W299" s="139">
        <f t="shared" si="13"/>
        <v>0</v>
      </c>
      <c r="X299" s="139" t="str">
        <f t="shared" si="14"/>
        <v/>
      </c>
      <c r="Y299" s="94"/>
      <c r="Z299" s="95"/>
      <c r="AA299" s="95"/>
    </row>
    <row r="300" spans="1:27" s="89" customFormat="1" ht="15">
      <c r="A300" s="147"/>
      <c r="B300" s="147"/>
      <c r="C300" s="148"/>
      <c r="D300" s="148"/>
      <c r="E300" s="148"/>
      <c r="F300" s="148"/>
      <c r="G300" s="148"/>
      <c r="H300" s="148"/>
      <c r="I300" s="147"/>
      <c r="J300" s="148"/>
      <c r="K300" s="167"/>
      <c r="L300" s="148"/>
      <c r="M300" s="147"/>
      <c r="N300" s="148"/>
      <c r="O300" s="147"/>
      <c r="P300" s="148"/>
      <c r="Q300" s="147"/>
      <c r="R300" s="149"/>
      <c r="S300" s="149"/>
      <c r="T300" s="149"/>
      <c r="U300" s="150"/>
      <c r="V300" s="151" t="str">
        <f t="shared" si="12"/>
        <v/>
      </c>
      <c r="W300" s="139">
        <f t="shared" si="13"/>
        <v>0</v>
      </c>
      <c r="X300" s="139" t="str">
        <f t="shared" si="14"/>
        <v/>
      </c>
      <c r="Y300" s="94"/>
      <c r="Z300" s="95"/>
      <c r="AA300" s="95"/>
    </row>
    <row r="301" spans="1:27" s="89" customFormat="1" ht="15">
      <c r="A301" s="147"/>
      <c r="B301" s="147"/>
      <c r="C301" s="148"/>
      <c r="D301" s="148"/>
      <c r="E301" s="148"/>
      <c r="F301" s="148"/>
      <c r="G301" s="148"/>
      <c r="H301" s="148"/>
      <c r="I301" s="147"/>
      <c r="J301" s="148"/>
      <c r="K301" s="167"/>
      <c r="L301" s="148"/>
      <c r="M301" s="147"/>
      <c r="N301" s="148"/>
      <c r="O301" s="147"/>
      <c r="P301" s="148"/>
      <c r="Q301" s="147"/>
      <c r="R301" s="149"/>
      <c r="S301" s="149"/>
      <c r="T301" s="149"/>
      <c r="U301" s="150"/>
      <c r="V301" s="151" t="str">
        <f t="shared" si="12"/>
        <v/>
      </c>
      <c r="W301" s="139">
        <f t="shared" si="13"/>
        <v>0</v>
      </c>
      <c r="X301" s="139" t="str">
        <f t="shared" si="14"/>
        <v/>
      </c>
      <c r="Y301" s="94"/>
      <c r="Z301" s="95"/>
      <c r="AA301" s="95"/>
    </row>
    <row r="302" spans="1:27" s="89" customFormat="1" ht="15">
      <c r="A302" s="147"/>
      <c r="B302" s="147"/>
      <c r="C302" s="148"/>
      <c r="D302" s="148"/>
      <c r="E302" s="148"/>
      <c r="F302" s="148"/>
      <c r="G302" s="148"/>
      <c r="H302" s="148"/>
      <c r="I302" s="147"/>
      <c r="J302" s="148"/>
      <c r="K302" s="167"/>
      <c r="L302" s="148"/>
      <c r="M302" s="147"/>
      <c r="N302" s="148"/>
      <c r="O302" s="147"/>
      <c r="P302" s="148"/>
      <c r="Q302" s="147"/>
      <c r="R302" s="149"/>
      <c r="S302" s="149"/>
      <c r="T302" s="149"/>
      <c r="U302" s="150"/>
      <c r="V302" s="151" t="str">
        <f t="shared" si="12"/>
        <v/>
      </c>
      <c r="W302" s="139">
        <f t="shared" si="13"/>
        <v>0</v>
      </c>
      <c r="X302" s="139" t="str">
        <f t="shared" si="14"/>
        <v/>
      </c>
      <c r="Y302" s="94"/>
      <c r="Z302" s="95"/>
      <c r="AA302" s="95"/>
    </row>
    <row r="303" spans="1:27" s="89" customFormat="1" ht="15">
      <c r="A303" s="147"/>
      <c r="B303" s="147"/>
      <c r="C303" s="148"/>
      <c r="D303" s="148"/>
      <c r="E303" s="148"/>
      <c r="F303" s="148"/>
      <c r="G303" s="148"/>
      <c r="H303" s="148"/>
      <c r="I303" s="147"/>
      <c r="J303" s="148"/>
      <c r="K303" s="167"/>
      <c r="L303" s="148"/>
      <c r="M303" s="147"/>
      <c r="N303" s="148"/>
      <c r="O303" s="147"/>
      <c r="P303" s="148"/>
      <c r="Q303" s="147"/>
      <c r="R303" s="149"/>
      <c r="S303" s="149"/>
      <c r="T303" s="149"/>
      <c r="U303" s="150"/>
      <c r="V303" s="151" t="str">
        <f t="shared" si="12"/>
        <v/>
      </c>
      <c r="W303" s="139">
        <f t="shared" si="13"/>
        <v>0</v>
      </c>
      <c r="X303" s="139" t="str">
        <f t="shared" si="14"/>
        <v/>
      </c>
      <c r="Y303" s="94"/>
      <c r="Z303" s="95"/>
      <c r="AA303" s="95"/>
    </row>
    <row r="304" spans="1:27" s="89" customFormat="1" ht="15">
      <c r="A304" s="147"/>
      <c r="B304" s="147"/>
      <c r="C304" s="148"/>
      <c r="D304" s="148"/>
      <c r="E304" s="148"/>
      <c r="F304" s="148"/>
      <c r="G304" s="148"/>
      <c r="H304" s="148"/>
      <c r="I304" s="147"/>
      <c r="J304" s="148"/>
      <c r="K304" s="167"/>
      <c r="L304" s="148"/>
      <c r="M304" s="147"/>
      <c r="N304" s="148"/>
      <c r="O304" s="147"/>
      <c r="P304" s="148"/>
      <c r="Q304" s="147"/>
      <c r="R304" s="149"/>
      <c r="S304" s="149"/>
      <c r="T304" s="149"/>
      <c r="U304" s="150"/>
      <c r="V304" s="151" t="str">
        <f t="shared" si="12"/>
        <v/>
      </c>
      <c r="W304" s="139">
        <f t="shared" si="13"/>
        <v>0</v>
      </c>
      <c r="X304" s="139" t="str">
        <f t="shared" si="14"/>
        <v/>
      </c>
      <c r="Y304" s="94"/>
      <c r="Z304" s="95"/>
      <c r="AA304" s="95"/>
    </row>
    <row r="305" spans="1:27" s="89" customFormat="1" ht="15">
      <c r="A305" s="147"/>
      <c r="B305" s="147"/>
      <c r="C305" s="148"/>
      <c r="D305" s="148"/>
      <c r="E305" s="148"/>
      <c r="F305" s="148"/>
      <c r="G305" s="148"/>
      <c r="H305" s="148"/>
      <c r="I305" s="147"/>
      <c r="J305" s="148"/>
      <c r="K305" s="167"/>
      <c r="L305" s="148"/>
      <c r="M305" s="147"/>
      <c r="N305" s="148"/>
      <c r="O305" s="147"/>
      <c r="P305" s="148"/>
      <c r="Q305" s="147"/>
      <c r="R305" s="149"/>
      <c r="S305" s="149"/>
      <c r="T305" s="149"/>
      <c r="U305" s="150"/>
      <c r="V305" s="151" t="str">
        <f t="shared" si="12"/>
        <v/>
      </c>
      <c r="W305" s="139">
        <f t="shared" si="13"/>
        <v>0</v>
      </c>
      <c r="X305" s="139" t="str">
        <f t="shared" si="14"/>
        <v/>
      </c>
      <c r="Y305" s="94"/>
      <c r="Z305" s="95"/>
      <c r="AA305" s="95"/>
    </row>
    <row r="306" spans="1:27" s="89" customFormat="1" ht="15">
      <c r="A306" s="147"/>
      <c r="B306" s="147"/>
      <c r="C306" s="148"/>
      <c r="D306" s="148"/>
      <c r="E306" s="148"/>
      <c r="F306" s="148"/>
      <c r="G306" s="148"/>
      <c r="H306" s="148"/>
      <c r="I306" s="147"/>
      <c r="J306" s="148"/>
      <c r="K306" s="167"/>
      <c r="L306" s="148"/>
      <c r="M306" s="147"/>
      <c r="N306" s="148"/>
      <c r="O306" s="147"/>
      <c r="P306" s="148"/>
      <c r="Q306" s="147"/>
      <c r="R306" s="149"/>
      <c r="S306" s="149"/>
      <c r="T306" s="149"/>
      <c r="U306" s="150"/>
      <c r="V306" s="151" t="str">
        <f t="shared" si="12"/>
        <v/>
      </c>
      <c r="W306" s="139">
        <f t="shared" si="13"/>
        <v>0</v>
      </c>
      <c r="X306" s="139" t="str">
        <f t="shared" si="14"/>
        <v/>
      </c>
      <c r="Y306" s="94"/>
      <c r="Z306" s="95"/>
      <c r="AA306" s="95"/>
    </row>
    <row r="307" spans="1:27" s="89" customFormat="1" ht="15">
      <c r="A307" s="147"/>
      <c r="B307" s="147"/>
      <c r="C307" s="148"/>
      <c r="D307" s="148"/>
      <c r="E307" s="148"/>
      <c r="F307" s="148"/>
      <c r="G307" s="148"/>
      <c r="H307" s="148"/>
      <c r="I307" s="147"/>
      <c r="J307" s="148"/>
      <c r="K307" s="167"/>
      <c r="L307" s="148"/>
      <c r="M307" s="147"/>
      <c r="N307" s="148"/>
      <c r="O307" s="147"/>
      <c r="P307" s="148"/>
      <c r="Q307" s="147"/>
      <c r="R307" s="149"/>
      <c r="S307" s="149"/>
      <c r="T307" s="149"/>
      <c r="U307" s="150"/>
      <c r="V307" s="151" t="str">
        <f t="shared" si="12"/>
        <v/>
      </c>
      <c r="W307" s="139">
        <f t="shared" si="13"/>
        <v>0</v>
      </c>
      <c r="X307" s="139" t="str">
        <f t="shared" si="14"/>
        <v/>
      </c>
      <c r="Y307" s="94"/>
      <c r="Z307" s="95"/>
      <c r="AA307" s="95"/>
    </row>
    <row r="308" spans="1:27" s="89" customFormat="1" ht="15">
      <c r="A308" s="147"/>
      <c r="B308" s="147"/>
      <c r="C308" s="148"/>
      <c r="D308" s="148"/>
      <c r="E308" s="148"/>
      <c r="F308" s="148"/>
      <c r="G308" s="148"/>
      <c r="H308" s="148"/>
      <c r="I308" s="147"/>
      <c r="J308" s="148"/>
      <c r="K308" s="167"/>
      <c r="L308" s="148"/>
      <c r="M308" s="147"/>
      <c r="N308" s="148"/>
      <c r="O308" s="147"/>
      <c r="P308" s="148"/>
      <c r="Q308" s="147"/>
      <c r="R308" s="149"/>
      <c r="S308" s="149"/>
      <c r="T308" s="149"/>
      <c r="U308" s="150"/>
      <c r="V308" s="151" t="str">
        <f t="shared" si="12"/>
        <v/>
      </c>
      <c r="W308" s="139">
        <f t="shared" si="13"/>
        <v>0</v>
      </c>
      <c r="X308" s="139" t="str">
        <f t="shared" si="14"/>
        <v/>
      </c>
      <c r="Y308" s="94"/>
      <c r="Z308" s="95"/>
      <c r="AA308" s="95"/>
    </row>
    <row r="309" spans="1:27" s="89" customFormat="1" ht="15">
      <c r="A309" s="147"/>
      <c r="B309" s="147"/>
      <c r="C309" s="148"/>
      <c r="D309" s="148"/>
      <c r="E309" s="148"/>
      <c r="F309" s="148"/>
      <c r="G309" s="148"/>
      <c r="H309" s="148"/>
      <c r="I309" s="147"/>
      <c r="J309" s="148"/>
      <c r="K309" s="167"/>
      <c r="L309" s="148"/>
      <c r="M309" s="147"/>
      <c r="N309" s="148"/>
      <c r="O309" s="147"/>
      <c r="P309" s="148"/>
      <c r="Q309" s="147"/>
      <c r="R309" s="149"/>
      <c r="S309" s="149"/>
      <c r="T309" s="149"/>
      <c r="U309" s="150"/>
      <c r="V309" s="151" t="str">
        <f t="shared" si="12"/>
        <v/>
      </c>
      <c r="W309" s="139">
        <f t="shared" si="13"/>
        <v>0</v>
      </c>
      <c r="X309" s="139" t="str">
        <f t="shared" si="14"/>
        <v/>
      </c>
      <c r="Y309" s="94"/>
      <c r="Z309" s="95"/>
      <c r="AA309" s="95"/>
    </row>
    <row r="310" spans="1:27" s="89" customFormat="1" ht="15">
      <c r="A310" s="147"/>
      <c r="B310" s="147"/>
      <c r="C310" s="148"/>
      <c r="D310" s="148"/>
      <c r="E310" s="148"/>
      <c r="F310" s="148"/>
      <c r="G310" s="148"/>
      <c r="H310" s="148"/>
      <c r="I310" s="147"/>
      <c r="J310" s="148"/>
      <c r="K310" s="167"/>
      <c r="L310" s="148"/>
      <c r="M310" s="147"/>
      <c r="N310" s="148"/>
      <c r="O310" s="147"/>
      <c r="P310" s="148"/>
      <c r="Q310" s="147"/>
      <c r="R310" s="149"/>
      <c r="S310" s="149"/>
      <c r="T310" s="149"/>
      <c r="U310" s="150"/>
      <c r="V310" s="151" t="str">
        <f t="shared" si="12"/>
        <v/>
      </c>
      <c r="W310" s="139">
        <f t="shared" si="13"/>
        <v>0</v>
      </c>
      <c r="X310" s="139" t="str">
        <f t="shared" si="14"/>
        <v/>
      </c>
      <c r="Y310" s="94"/>
      <c r="Z310" s="95"/>
      <c r="AA310" s="95"/>
    </row>
    <row r="311" spans="1:27" s="89" customFormat="1" ht="15">
      <c r="A311" s="147"/>
      <c r="B311" s="147"/>
      <c r="C311" s="148"/>
      <c r="D311" s="148"/>
      <c r="E311" s="148"/>
      <c r="F311" s="148"/>
      <c r="G311" s="148"/>
      <c r="H311" s="148"/>
      <c r="I311" s="147"/>
      <c r="J311" s="148"/>
      <c r="K311" s="167"/>
      <c r="L311" s="148"/>
      <c r="M311" s="147"/>
      <c r="N311" s="148"/>
      <c r="O311" s="147"/>
      <c r="P311" s="148"/>
      <c r="Q311" s="147"/>
      <c r="R311" s="149"/>
      <c r="S311" s="149"/>
      <c r="T311" s="149"/>
      <c r="U311" s="150"/>
      <c r="V311" s="151" t="str">
        <f t="shared" si="12"/>
        <v/>
      </c>
      <c r="W311" s="139">
        <f t="shared" si="13"/>
        <v>0</v>
      </c>
      <c r="X311" s="139" t="str">
        <f t="shared" si="14"/>
        <v/>
      </c>
      <c r="Y311" s="94"/>
      <c r="Z311" s="95"/>
      <c r="AA311" s="95"/>
    </row>
    <row r="312" spans="1:27" s="89" customFormat="1" ht="15">
      <c r="A312" s="147"/>
      <c r="B312" s="147"/>
      <c r="C312" s="148"/>
      <c r="D312" s="148"/>
      <c r="E312" s="148"/>
      <c r="F312" s="148"/>
      <c r="G312" s="148"/>
      <c r="H312" s="148"/>
      <c r="I312" s="147"/>
      <c r="J312" s="148"/>
      <c r="K312" s="167"/>
      <c r="L312" s="148"/>
      <c r="M312" s="147"/>
      <c r="N312" s="148"/>
      <c r="O312" s="147"/>
      <c r="P312" s="148"/>
      <c r="Q312" s="147"/>
      <c r="R312" s="149"/>
      <c r="S312" s="149"/>
      <c r="T312" s="149"/>
      <c r="U312" s="150"/>
      <c r="V312" s="151" t="str">
        <f t="shared" si="12"/>
        <v/>
      </c>
      <c r="W312" s="139">
        <f t="shared" si="13"/>
        <v>0</v>
      </c>
      <c r="X312" s="139" t="str">
        <f t="shared" si="14"/>
        <v/>
      </c>
      <c r="Y312" s="94"/>
      <c r="Z312" s="95"/>
      <c r="AA312" s="95"/>
    </row>
    <row r="313" spans="1:27" s="89" customFormat="1" ht="15">
      <c r="A313" s="147"/>
      <c r="B313" s="147"/>
      <c r="C313" s="148"/>
      <c r="D313" s="148"/>
      <c r="E313" s="148"/>
      <c r="F313" s="148"/>
      <c r="G313" s="148"/>
      <c r="H313" s="148"/>
      <c r="I313" s="147"/>
      <c r="J313" s="148"/>
      <c r="K313" s="167"/>
      <c r="L313" s="148"/>
      <c r="M313" s="147"/>
      <c r="N313" s="148"/>
      <c r="O313" s="147"/>
      <c r="P313" s="148"/>
      <c r="Q313" s="147"/>
      <c r="R313" s="149"/>
      <c r="S313" s="149"/>
      <c r="T313" s="149"/>
      <c r="U313" s="150"/>
      <c r="V313" s="151" t="str">
        <f t="shared" si="12"/>
        <v/>
      </c>
      <c r="W313" s="139">
        <f t="shared" si="13"/>
        <v>0</v>
      </c>
      <c r="X313" s="139" t="str">
        <f t="shared" si="14"/>
        <v/>
      </c>
      <c r="Y313" s="94"/>
      <c r="Z313" s="95"/>
      <c r="AA313" s="95"/>
    </row>
    <row r="314" spans="1:27" s="89" customFormat="1" ht="15">
      <c r="A314" s="147"/>
      <c r="B314" s="147"/>
      <c r="C314" s="148"/>
      <c r="D314" s="148"/>
      <c r="E314" s="148"/>
      <c r="F314" s="148"/>
      <c r="G314" s="148"/>
      <c r="H314" s="148"/>
      <c r="I314" s="147"/>
      <c r="J314" s="148"/>
      <c r="K314" s="167"/>
      <c r="L314" s="148"/>
      <c r="M314" s="147"/>
      <c r="N314" s="148"/>
      <c r="O314" s="147"/>
      <c r="P314" s="148"/>
      <c r="Q314" s="147"/>
      <c r="R314" s="149"/>
      <c r="S314" s="149"/>
      <c r="T314" s="149"/>
      <c r="U314" s="150"/>
      <c r="V314" s="151" t="str">
        <f t="shared" si="12"/>
        <v/>
      </c>
      <c r="W314" s="139">
        <f t="shared" si="13"/>
        <v>0</v>
      </c>
      <c r="X314" s="139" t="str">
        <f t="shared" si="14"/>
        <v/>
      </c>
      <c r="Y314" s="94"/>
      <c r="Z314" s="95"/>
      <c r="AA314" s="95"/>
    </row>
    <row r="315" spans="1:27" s="89" customFormat="1" ht="15">
      <c r="A315" s="147"/>
      <c r="B315" s="147"/>
      <c r="C315" s="148"/>
      <c r="D315" s="148"/>
      <c r="E315" s="148"/>
      <c r="F315" s="148"/>
      <c r="G315" s="148"/>
      <c r="H315" s="148"/>
      <c r="I315" s="147"/>
      <c r="J315" s="148"/>
      <c r="K315" s="167"/>
      <c r="L315" s="148"/>
      <c r="M315" s="147"/>
      <c r="N315" s="148"/>
      <c r="O315" s="147"/>
      <c r="P315" s="148"/>
      <c r="Q315" s="147"/>
      <c r="R315" s="149"/>
      <c r="S315" s="149"/>
      <c r="T315" s="149"/>
      <c r="U315" s="150"/>
      <c r="V315" s="151" t="str">
        <f t="shared" si="12"/>
        <v/>
      </c>
      <c r="W315" s="139">
        <f t="shared" si="13"/>
        <v>0</v>
      </c>
      <c r="X315" s="139" t="str">
        <f t="shared" si="14"/>
        <v/>
      </c>
      <c r="Y315" s="94"/>
      <c r="Z315" s="95"/>
      <c r="AA315" s="95"/>
    </row>
    <row r="316" spans="1:27" s="89" customFormat="1" ht="15">
      <c r="A316" s="147"/>
      <c r="B316" s="147"/>
      <c r="C316" s="148"/>
      <c r="D316" s="148"/>
      <c r="E316" s="148"/>
      <c r="F316" s="148"/>
      <c r="G316" s="148"/>
      <c r="H316" s="148"/>
      <c r="I316" s="147"/>
      <c r="J316" s="148"/>
      <c r="K316" s="167"/>
      <c r="L316" s="148"/>
      <c r="M316" s="147"/>
      <c r="N316" s="148"/>
      <c r="O316" s="147"/>
      <c r="P316" s="148"/>
      <c r="Q316" s="147"/>
      <c r="R316" s="149"/>
      <c r="S316" s="149"/>
      <c r="T316" s="149"/>
      <c r="U316" s="150"/>
      <c r="V316" s="151" t="str">
        <f t="shared" si="12"/>
        <v/>
      </c>
      <c r="W316" s="139">
        <f t="shared" si="13"/>
        <v>0</v>
      </c>
      <c r="X316" s="139" t="str">
        <f t="shared" si="14"/>
        <v/>
      </c>
      <c r="Y316" s="94"/>
      <c r="Z316" s="95"/>
      <c r="AA316" s="95"/>
    </row>
    <row r="317" spans="1:27" s="89" customFormat="1" ht="15">
      <c r="A317" s="147"/>
      <c r="B317" s="147"/>
      <c r="C317" s="148"/>
      <c r="D317" s="148"/>
      <c r="E317" s="148"/>
      <c r="F317" s="148"/>
      <c r="G317" s="148"/>
      <c r="H317" s="148"/>
      <c r="I317" s="147"/>
      <c r="J317" s="148"/>
      <c r="K317" s="167"/>
      <c r="L317" s="148"/>
      <c r="M317" s="147"/>
      <c r="N317" s="148"/>
      <c r="O317" s="147"/>
      <c r="P317" s="148"/>
      <c r="Q317" s="147"/>
      <c r="R317" s="149"/>
      <c r="S317" s="149"/>
      <c r="T317" s="149"/>
      <c r="U317" s="150"/>
      <c r="V317" s="151" t="str">
        <f t="shared" si="12"/>
        <v/>
      </c>
      <c r="W317" s="139">
        <f t="shared" si="13"/>
        <v>0</v>
      </c>
      <c r="X317" s="139" t="str">
        <f t="shared" si="14"/>
        <v/>
      </c>
      <c r="Y317" s="94"/>
      <c r="Z317" s="95"/>
      <c r="AA317" s="95"/>
    </row>
    <row r="318" spans="1:27" s="89" customFormat="1" ht="15">
      <c r="A318" s="147"/>
      <c r="B318" s="147"/>
      <c r="C318" s="148"/>
      <c r="D318" s="148"/>
      <c r="E318" s="148"/>
      <c r="F318" s="148"/>
      <c r="G318" s="148"/>
      <c r="H318" s="148"/>
      <c r="I318" s="147"/>
      <c r="J318" s="148"/>
      <c r="K318" s="167"/>
      <c r="L318" s="148"/>
      <c r="M318" s="147"/>
      <c r="N318" s="148"/>
      <c r="O318" s="147"/>
      <c r="P318" s="148"/>
      <c r="Q318" s="147"/>
      <c r="R318" s="149"/>
      <c r="S318" s="149"/>
      <c r="T318" s="149"/>
      <c r="U318" s="150"/>
      <c r="V318" s="151" t="str">
        <f t="shared" si="12"/>
        <v/>
      </c>
      <c r="W318" s="139">
        <f t="shared" si="13"/>
        <v>0</v>
      </c>
      <c r="X318" s="139" t="str">
        <f t="shared" si="14"/>
        <v/>
      </c>
      <c r="Y318" s="94"/>
      <c r="Z318" s="95"/>
      <c r="AA318" s="95"/>
    </row>
    <row r="319" spans="1:27" s="89" customFormat="1" ht="15">
      <c r="A319" s="147"/>
      <c r="B319" s="147"/>
      <c r="C319" s="148"/>
      <c r="D319" s="148"/>
      <c r="E319" s="148"/>
      <c r="F319" s="148"/>
      <c r="G319" s="148"/>
      <c r="H319" s="148"/>
      <c r="I319" s="147"/>
      <c r="J319" s="148"/>
      <c r="K319" s="167"/>
      <c r="L319" s="148"/>
      <c r="M319" s="147"/>
      <c r="N319" s="148"/>
      <c r="O319" s="147"/>
      <c r="P319" s="148"/>
      <c r="Q319" s="147"/>
      <c r="R319" s="149"/>
      <c r="S319" s="149"/>
      <c r="T319" s="149"/>
      <c r="U319" s="150"/>
      <c r="V319" s="151" t="str">
        <f t="shared" si="12"/>
        <v/>
      </c>
      <c r="W319" s="139">
        <f t="shared" si="13"/>
        <v>0</v>
      </c>
      <c r="X319" s="139" t="str">
        <f t="shared" si="14"/>
        <v/>
      </c>
      <c r="Y319" s="94"/>
      <c r="Z319" s="95"/>
      <c r="AA319" s="95"/>
    </row>
    <row r="320" spans="1:27" s="89" customFormat="1" ht="15">
      <c r="A320" s="147"/>
      <c r="B320" s="147"/>
      <c r="C320" s="148"/>
      <c r="D320" s="148"/>
      <c r="E320" s="148"/>
      <c r="F320" s="148"/>
      <c r="G320" s="148"/>
      <c r="H320" s="148"/>
      <c r="I320" s="147"/>
      <c r="J320" s="148"/>
      <c r="K320" s="167"/>
      <c r="L320" s="148"/>
      <c r="M320" s="147"/>
      <c r="N320" s="148"/>
      <c r="O320" s="147"/>
      <c r="P320" s="148"/>
      <c r="Q320" s="147"/>
      <c r="R320" s="149"/>
      <c r="S320" s="149"/>
      <c r="T320" s="149"/>
      <c r="U320" s="150"/>
      <c r="V320" s="151" t="str">
        <f t="shared" si="12"/>
        <v/>
      </c>
      <c r="W320" s="139">
        <f t="shared" si="13"/>
        <v>0</v>
      </c>
      <c r="X320" s="139" t="str">
        <f t="shared" si="14"/>
        <v/>
      </c>
      <c r="Y320" s="94"/>
      <c r="Z320" s="95"/>
      <c r="AA320" s="95"/>
    </row>
    <row r="321" spans="1:27" s="89" customFormat="1" ht="15">
      <c r="A321" s="147"/>
      <c r="B321" s="147"/>
      <c r="C321" s="148"/>
      <c r="D321" s="148"/>
      <c r="E321" s="148"/>
      <c r="F321" s="148"/>
      <c r="G321" s="148"/>
      <c r="H321" s="148"/>
      <c r="I321" s="147"/>
      <c r="J321" s="148"/>
      <c r="K321" s="167"/>
      <c r="L321" s="148"/>
      <c r="M321" s="147"/>
      <c r="N321" s="148"/>
      <c r="O321" s="147"/>
      <c r="P321" s="148"/>
      <c r="Q321" s="147"/>
      <c r="R321" s="149"/>
      <c r="S321" s="149"/>
      <c r="T321" s="149"/>
      <c r="U321" s="150"/>
      <c r="V321" s="151" t="str">
        <f t="shared" si="12"/>
        <v/>
      </c>
      <c r="W321" s="139">
        <f t="shared" si="13"/>
        <v>0</v>
      </c>
      <c r="X321" s="139" t="str">
        <f t="shared" si="14"/>
        <v/>
      </c>
      <c r="Y321" s="94"/>
      <c r="Z321" s="95"/>
      <c r="AA321" s="95"/>
    </row>
    <row r="322" spans="1:27" s="89" customFormat="1" ht="15">
      <c r="A322" s="147"/>
      <c r="B322" s="147"/>
      <c r="C322" s="148"/>
      <c r="D322" s="148"/>
      <c r="E322" s="148"/>
      <c r="F322" s="148"/>
      <c r="G322" s="148"/>
      <c r="H322" s="148"/>
      <c r="I322" s="147"/>
      <c r="J322" s="148"/>
      <c r="K322" s="167"/>
      <c r="L322" s="148"/>
      <c r="M322" s="147"/>
      <c r="N322" s="148"/>
      <c r="O322" s="147"/>
      <c r="P322" s="148"/>
      <c r="Q322" s="147"/>
      <c r="R322" s="149"/>
      <c r="S322" s="149"/>
      <c r="T322" s="149"/>
      <c r="U322" s="150"/>
      <c r="V322" s="151" t="str">
        <f t="shared" si="12"/>
        <v/>
      </c>
      <c r="W322" s="139">
        <f t="shared" si="13"/>
        <v>0</v>
      </c>
      <c r="X322" s="139" t="str">
        <f t="shared" si="14"/>
        <v/>
      </c>
      <c r="Y322" s="94"/>
      <c r="Z322" s="95"/>
      <c r="AA322" s="95"/>
    </row>
    <row r="323" spans="1:27" s="89" customFormat="1" ht="15">
      <c r="A323" s="147"/>
      <c r="B323" s="147"/>
      <c r="C323" s="148"/>
      <c r="D323" s="148"/>
      <c r="E323" s="148"/>
      <c r="F323" s="148"/>
      <c r="G323" s="148"/>
      <c r="H323" s="148"/>
      <c r="I323" s="147"/>
      <c r="J323" s="148"/>
      <c r="K323" s="167"/>
      <c r="L323" s="148"/>
      <c r="M323" s="147"/>
      <c r="N323" s="148"/>
      <c r="O323" s="147"/>
      <c r="P323" s="148"/>
      <c r="Q323" s="147"/>
      <c r="R323" s="149"/>
      <c r="S323" s="149"/>
      <c r="T323" s="149"/>
      <c r="U323" s="150"/>
      <c r="V323" s="151" t="str">
        <f t="shared" ref="V323:V386" si="15">IF(K323&lt;&gt;"",K323,"")</f>
        <v/>
      </c>
      <c r="W323" s="139">
        <f t="shared" ref="W323:W386" si="16">IF(U323="",T323,IF(AND(U323&lt;=41820,V323&lt;=41820),"",IF(AND(U323&lt;=41820,V323&gt;41820),T323,"")))</f>
        <v>0</v>
      </c>
      <c r="X323" s="139" t="str">
        <f t="shared" ref="X323:X386" si="17">IF(AND(U323&gt;41820,V323&gt;41820),"",IF(AND(U323&gt;41820,V323&lt;=41820),T323,""))</f>
        <v/>
      </c>
      <c r="Y323" s="94"/>
      <c r="Z323" s="95"/>
      <c r="AA323" s="95"/>
    </row>
    <row r="324" spans="1:27" s="89" customFormat="1" ht="15">
      <c r="A324" s="147"/>
      <c r="B324" s="147"/>
      <c r="C324" s="148"/>
      <c r="D324" s="148"/>
      <c r="E324" s="148"/>
      <c r="F324" s="148"/>
      <c r="G324" s="148"/>
      <c r="H324" s="148"/>
      <c r="I324" s="147"/>
      <c r="J324" s="148"/>
      <c r="K324" s="167"/>
      <c r="L324" s="148"/>
      <c r="M324" s="147"/>
      <c r="N324" s="148"/>
      <c r="O324" s="147"/>
      <c r="P324" s="148"/>
      <c r="Q324" s="147"/>
      <c r="R324" s="149"/>
      <c r="S324" s="149"/>
      <c r="T324" s="149"/>
      <c r="U324" s="150"/>
      <c r="V324" s="151" t="str">
        <f t="shared" si="15"/>
        <v/>
      </c>
      <c r="W324" s="139">
        <f t="shared" si="16"/>
        <v>0</v>
      </c>
      <c r="X324" s="139" t="str">
        <f t="shared" si="17"/>
        <v/>
      </c>
      <c r="Y324" s="94"/>
      <c r="Z324" s="95"/>
      <c r="AA324" s="95"/>
    </row>
    <row r="325" spans="1:27" s="89" customFormat="1" ht="15">
      <c r="A325" s="147"/>
      <c r="B325" s="147"/>
      <c r="C325" s="148"/>
      <c r="D325" s="148"/>
      <c r="E325" s="148"/>
      <c r="F325" s="148"/>
      <c r="G325" s="148"/>
      <c r="H325" s="148"/>
      <c r="I325" s="147"/>
      <c r="J325" s="148"/>
      <c r="K325" s="167"/>
      <c r="L325" s="148"/>
      <c r="M325" s="147"/>
      <c r="N325" s="148"/>
      <c r="O325" s="147"/>
      <c r="P325" s="148"/>
      <c r="Q325" s="147"/>
      <c r="R325" s="149"/>
      <c r="S325" s="149"/>
      <c r="T325" s="149"/>
      <c r="U325" s="150"/>
      <c r="V325" s="151" t="str">
        <f t="shared" si="15"/>
        <v/>
      </c>
      <c r="W325" s="139">
        <f t="shared" si="16"/>
        <v>0</v>
      </c>
      <c r="X325" s="139" t="str">
        <f t="shared" si="17"/>
        <v/>
      </c>
      <c r="Y325" s="94"/>
      <c r="Z325" s="95"/>
      <c r="AA325" s="95"/>
    </row>
    <row r="326" spans="1:27" s="89" customFormat="1" ht="15">
      <c r="A326" s="147"/>
      <c r="B326" s="147"/>
      <c r="C326" s="148"/>
      <c r="D326" s="148"/>
      <c r="E326" s="148"/>
      <c r="F326" s="148"/>
      <c r="G326" s="148"/>
      <c r="H326" s="148"/>
      <c r="I326" s="147"/>
      <c r="J326" s="148"/>
      <c r="K326" s="167"/>
      <c r="L326" s="148"/>
      <c r="M326" s="147"/>
      <c r="N326" s="148"/>
      <c r="O326" s="147"/>
      <c r="P326" s="148"/>
      <c r="Q326" s="147"/>
      <c r="R326" s="149"/>
      <c r="S326" s="149"/>
      <c r="T326" s="149"/>
      <c r="U326" s="150"/>
      <c r="V326" s="151" t="str">
        <f t="shared" si="15"/>
        <v/>
      </c>
      <c r="W326" s="139">
        <f t="shared" si="16"/>
        <v>0</v>
      </c>
      <c r="X326" s="139" t="str">
        <f t="shared" si="17"/>
        <v/>
      </c>
      <c r="Y326" s="94"/>
      <c r="Z326" s="95"/>
      <c r="AA326" s="95"/>
    </row>
    <row r="327" spans="1:27" s="89" customFormat="1" ht="15">
      <c r="A327" s="147"/>
      <c r="B327" s="147"/>
      <c r="C327" s="148"/>
      <c r="D327" s="148"/>
      <c r="E327" s="148"/>
      <c r="F327" s="148"/>
      <c r="G327" s="148"/>
      <c r="H327" s="148"/>
      <c r="I327" s="147"/>
      <c r="J327" s="148"/>
      <c r="K327" s="167"/>
      <c r="L327" s="148"/>
      <c r="M327" s="147"/>
      <c r="N327" s="148"/>
      <c r="O327" s="147"/>
      <c r="P327" s="148"/>
      <c r="Q327" s="147"/>
      <c r="R327" s="149"/>
      <c r="S327" s="149"/>
      <c r="T327" s="149"/>
      <c r="U327" s="150"/>
      <c r="V327" s="151" t="str">
        <f t="shared" si="15"/>
        <v/>
      </c>
      <c r="W327" s="139">
        <f t="shared" si="16"/>
        <v>0</v>
      </c>
      <c r="X327" s="139" t="str">
        <f t="shared" si="17"/>
        <v/>
      </c>
      <c r="Y327" s="94"/>
      <c r="Z327" s="95"/>
      <c r="AA327" s="95"/>
    </row>
    <row r="328" spans="1:27" s="89" customFormat="1" ht="15">
      <c r="A328" s="147"/>
      <c r="B328" s="147"/>
      <c r="C328" s="148"/>
      <c r="D328" s="148"/>
      <c r="E328" s="148"/>
      <c r="F328" s="148"/>
      <c r="G328" s="148"/>
      <c r="H328" s="148"/>
      <c r="I328" s="147"/>
      <c r="J328" s="148"/>
      <c r="K328" s="167"/>
      <c r="L328" s="148"/>
      <c r="M328" s="147"/>
      <c r="N328" s="148"/>
      <c r="O328" s="147"/>
      <c r="P328" s="148"/>
      <c r="Q328" s="147"/>
      <c r="R328" s="149"/>
      <c r="S328" s="149"/>
      <c r="T328" s="149"/>
      <c r="U328" s="150"/>
      <c r="V328" s="151" t="str">
        <f t="shared" si="15"/>
        <v/>
      </c>
      <c r="W328" s="139">
        <f t="shared" si="16"/>
        <v>0</v>
      </c>
      <c r="X328" s="139" t="str">
        <f t="shared" si="17"/>
        <v/>
      </c>
      <c r="Y328" s="94"/>
      <c r="Z328" s="95"/>
      <c r="AA328" s="95"/>
    </row>
    <row r="329" spans="1:27" s="89" customFormat="1" ht="15">
      <c r="A329" s="147"/>
      <c r="B329" s="147"/>
      <c r="C329" s="148"/>
      <c r="D329" s="148"/>
      <c r="E329" s="148"/>
      <c r="F329" s="148"/>
      <c r="G329" s="148"/>
      <c r="H329" s="148"/>
      <c r="I329" s="147"/>
      <c r="J329" s="148"/>
      <c r="K329" s="167"/>
      <c r="L329" s="148"/>
      <c r="M329" s="147"/>
      <c r="N329" s="148"/>
      <c r="O329" s="147"/>
      <c r="P329" s="148"/>
      <c r="Q329" s="147"/>
      <c r="R329" s="149"/>
      <c r="S329" s="149"/>
      <c r="T329" s="149"/>
      <c r="U329" s="150"/>
      <c r="V329" s="151" t="str">
        <f t="shared" si="15"/>
        <v/>
      </c>
      <c r="W329" s="139">
        <f t="shared" si="16"/>
        <v>0</v>
      </c>
      <c r="X329" s="139" t="str">
        <f t="shared" si="17"/>
        <v/>
      </c>
      <c r="Y329" s="94"/>
      <c r="Z329" s="95"/>
      <c r="AA329" s="95"/>
    </row>
    <row r="330" spans="1:27" s="89" customFormat="1" ht="15">
      <c r="A330" s="147"/>
      <c r="B330" s="147"/>
      <c r="C330" s="148"/>
      <c r="D330" s="148"/>
      <c r="E330" s="148"/>
      <c r="F330" s="148"/>
      <c r="G330" s="148"/>
      <c r="H330" s="148"/>
      <c r="I330" s="147"/>
      <c r="J330" s="148"/>
      <c r="K330" s="167"/>
      <c r="L330" s="148"/>
      <c r="M330" s="147"/>
      <c r="N330" s="148"/>
      <c r="O330" s="147"/>
      <c r="P330" s="148"/>
      <c r="Q330" s="147"/>
      <c r="R330" s="149"/>
      <c r="S330" s="149"/>
      <c r="T330" s="149"/>
      <c r="U330" s="150"/>
      <c r="V330" s="151" t="str">
        <f t="shared" si="15"/>
        <v/>
      </c>
      <c r="W330" s="139">
        <f t="shared" si="16"/>
        <v>0</v>
      </c>
      <c r="X330" s="139" t="str">
        <f t="shared" si="17"/>
        <v/>
      </c>
      <c r="Y330" s="94"/>
      <c r="Z330" s="95"/>
      <c r="AA330" s="95"/>
    </row>
    <row r="331" spans="1:27" s="89" customFormat="1" ht="15">
      <c r="A331" s="147"/>
      <c r="B331" s="147"/>
      <c r="C331" s="148"/>
      <c r="D331" s="148"/>
      <c r="E331" s="148"/>
      <c r="F331" s="148"/>
      <c r="G331" s="148"/>
      <c r="H331" s="148"/>
      <c r="I331" s="147"/>
      <c r="J331" s="148"/>
      <c r="K331" s="167"/>
      <c r="L331" s="148"/>
      <c r="M331" s="147"/>
      <c r="N331" s="148"/>
      <c r="O331" s="147"/>
      <c r="P331" s="148"/>
      <c r="Q331" s="147"/>
      <c r="R331" s="149"/>
      <c r="S331" s="149"/>
      <c r="T331" s="149"/>
      <c r="U331" s="150"/>
      <c r="V331" s="151" t="str">
        <f t="shared" si="15"/>
        <v/>
      </c>
      <c r="W331" s="139">
        <f t="shared" si="16"/>
        <v>0</v>
      </c>
      <c r="X331" s="139" t="str">
        <f t="shared" si="17"/>
        <v/>
      </c>
      <c r="Y331" s="94"/>
      <c r="Z331" s="95"/>
      <c r="AA331" s="95"/>
    </row>
    <row r="332" spans="1:27" s="89" customFormat="1" ht="15">
      <c r="A332" s="147"/>
      <c r="B332" s="147"/>
      <c r="C332" s="148"/>
      <c r="D332" s="148"/>
      <c r="E332" s="148"/>
      <c r="F332" s="148"/>
      <c r="G332" s="148"/>
      <c r="H332" s="148"/>
      <c r="I332" s="147"/>
      <c r="J332" s="148"/>
      <c r="K332" s="167"/>
      <c r="L332" s="148"/>
      <c r="M332" s="147"/>
      <c r="N332" s="148"/>
      <c r="O332" s="147"/>
      <c r="P332" s="148"/>
      <c r="Q332" s="147"/>
      <c r="R332" s="149"/>
      <c r="S332" s="149"/>
      <c r="T332" s="149"/>
      <c r="U332" s="150"/>
      <c r="V332" s="151" t="str">
        <f t="shared" si="15"/>
        <v/>
      </c>
      <c r="W332" s="139">
        <f t="shared" si="16"/>
        <v>0</v>
      </c>
      <c r="X332" s="139" t="str">
        <f t="shared" si="17"/>
        <v/>
      </c>
      <c r="Y332" s="94"/>
      <c r="Z332" s="95"/>
      <c r="AA332" s="95"/>
    </row>
    <row r="333" spans="1:27" s="89" customFormat="1" ht="15">
      <c r="A333" s="147"/>
      <c r="B333" s="147"/>
      <c r="C333" s="148"/>
      <c r="D333" s="148"/>
      <c r="E333" s="148"/>
      <c r="F333" s="148"/>
      <c r="G333" s="148"/>
      <c r="H333" s="148"/>
      <c r="I333" s="147"/>
      <c r="J333" s="148"/>
      <c r="K333" s="167"/>
      <c r="L333" s="148"/>
      <c r="M333" s="147"/>
      <c r="N333" s="148"/>
      <c r="O333" s="147"/>
      <c r="P333" s="148"/>
      <c r="Q333" s="147"/>
      <c r="R333" s="149"/>
      <c r="S333" s="149"/>
      <c r="T333" s="149"/>
      <c r="U333" s="150"/>
      <c r="V333" s="151" t="str">
        <f t="shared" si="15"/>
        <v/>
      </c>
      <c r="W333" s="139">
        <f t="shared" si="16"/>
        <v>0</v>
      </c>
      <c r="X333" s="139" t="str">
        <f t="shared" si="17"/>
        <v/>
      </c>
      <c r="Y333" s="94"/>
      <c r="Z333" s="95"/>
      <c r="AA333" s="95"/>
    </row>
    <row r="334" spans="1:27" s="89" customFormat="1" ht="15">
      <c r="A334" s="147"/>
      <c r="B334" s="147"/>
      <c r="C334" s="148"/>
      <c r="D334" s="148"/>
      <c r="E334" s="148"/>
      <c r="F334" s="148"/>
      <c r="G334" s="148"/>
      <c r="H334" s="148"/>
      <c r="I334" s="147"/>
      <c r="J334" s="148"/>
      <c r="K334" s="167"/>
      <c r="L334" s="148"/>
      <c r="M334" s="147"/>
      <c r="N334" s="148"/>
      <c r="O334" s="147"/>
      <c r="P334" s="148"/>
      <c r="Q334" s="147"/>
      <c r="R334" s="149"/>
      <c r="S334" s="149"/>
      <c r="T334" s="149"/>
      <c r="U334" s="150"/>
      <c r="V334" s="151" t="str">
        <f t="shared" si="15"/>
        <v/>
      </c>
      <c r="W334" s="139">
        <f t="shared" si="16"/>
        <v>0</v>
      </c>
      <c r="X334" s="139" t="str">
        <f t="shared" si="17"/>
        <v/>
      </c>
      <c r="Y334" s="94"/>
      <c r="Z334" s="95"/>
      <c r="AA334" s="95"/>
    </row>
    <row r="335" spans="1:27" s="89" customFormat="1" ht="15">
      <c r="A335" s="147"/>
      <c r="B335" s="147"/>
      <c r="C335" s="148"/>
      <c r="D335" s="148"/>
      <c r="E335" s="148"/>
      <c r="F335" s="148"/>
      <c r="G335" s="148"/>
      <c r="H335" s="148"/>
      <c r="I335" s="147"/>
      <c r="J335" s="148"/>
      <c r="K335" s="167"/>
      <c r="L335" s="148"/>
      <c r="M335" s="147"/>
      <c r="N335" s="148"/>
      <c r="O335" s="147"/>
      <c r="P335" s="148"/>
      <c r="Q335" s="147"/>
      <c r="R335" s="149"/>
      <c r="S335" s="149"/>
      <c r="T335" s="149"/>
      <c r="U335" s="150"/>
      <c r="V335" s="151" t="str">
        <f t="shared" si="15"/>
        <v/>
      </c>
      <c r="W335" s="139">
        <f t="shared" si="16"/>
        <v>0</v>
      </c>
      <c r="X335" s="139" t="str">
        <f t="shared" si="17"/>
        <v/>
      </c>
      <c r="Y335" s="94"/>
      <c r="Z335" s="95"/>
      <c r="AA335" s="95"/>
    </row>
    <row r="336" spans="1:27" s="89" customFormat="1" ht="15">
      <c r="A336" s="147"/>
      <c r="B336" s="147"/>
      <c r="C336" s="148"/>
      <c r="D336" s="148"/>
      <c r="E336" s="148"/>
      <c r="F336" s="148"/>
      <c r="G336" s="148"/>
      <c r="H336" s="148"/>
      <c r="I336" s="147"/>
      <c r="J336" s="148"/>
      <c r="K336" s="167"/>
      <c r="L336" s="148"/>
      <c r="M336" s="147"/>
      <c r="N336" s="148"/>
      <c r="O336" s="147"/>
      <c r="P336" s="148"/>
      <c r="Q336" s="147"/>
      <c r="R336" s="149"/>
      <c r="S336" s="149"/>
      <c r="T336" s="149"/>
      <c r="U336" s="150"/>
      <c r="V336" s="151" t="str">
        <f t="shared" si="15"/>
        <v/>
      </c>
      <c r="W336" s="139">
        <f t="shared" si="16"/>
        <v>0</v>
      </c>
      <c r="X336" s="139" t="str">
        <f t="shared" si="17"/>
        <v/>
      </c>
      <c r="Y336" s="94"/>
      <c r="Z336" s="95"/>
      <c r="AA336" s="95"/>
    </row>
    <row r="337" spans="1:27" s="89" customFormat="1" ht="15">
      <c r="A337" s="147"/>
      <c r="B337" s="147"/>
      <c r="C337" s="148"/>
      <c r="D337" s="148"/>
      <c r="E337" s="148"/>
      <c r="F337" s="148"/>
      <c r="G337" s="148"/>
      <c r="H337" s="148"/>
      <c r="I337" s="147"/>
      <c r="J337" s="148"/>
      <c r="K337" s="167"/>
      <c r="L337" s="148"/>
      <c r="M337" s="147"/>
      <c r="N337" s="148"/>
      <c r="O337" s="147"/>
      <c r="P337" s="148"/>
      <c r="Q337" s="147"/>
      <c r="R337" s="149"/>
      <c r="S337" s="149"/>
      <c r="T337" s="149"/>
      <c r="U337" s="150"/>
      <c r="V337" s="151" t="str">
        <f t="shared" si="15"/>
        <v/>
      </c>
      <c r="W337" s="139">
        <f t="shared" si="16"/>
        <v>0</v>
      </c>
      <c r="X337" s="139" t="str">
        <f t="shared" si="17"/>
        <v/>
      </c>
      <c r="Y337" s="94"/>
      <c r="Z337" s="95"/>
      <c r="AA337" s="95"/>
    </row>
    <row r="338" spans="1:27" s="89" customFormat="1" ht="15">
      <c r="A338" s="147"/>
      <c r="B338" s="147"/>
      <c r="C338" s="148"/>
      <c r="D338" s="148"/>
      <c r="E338" s="148"/>
      <c r="F338" s="148"/>
      <c r="G338" s="148"/>
      <c r="H338" s="148"/>
      <c r="I338" s="147"/>
      <c r="J338" s="148"/>
      <c r="K338" s="167"/>
      <c r="L338" s="148"/>
      <c r="M338" s="147"/>
      <c r="N338" s="148"/>
      <c r="O338" s="147"/>
      <c r="P338" s="148"/>
      <c r="Q338" s="147"/>
      <c r="R338" s="149"/>
      <c r="S338" s="149"/>
      <c r="T338" s="149"/>
      <c r="U338" s="150"/>
      <c r="V338" s="151" t="str">
        <f t="shared" si="15"/>
        <v/>
      </c>
      <c r="W338" s="139">
        <f t="shared" si="16"/>
        <v>0</v>
      </c>
      <c r="X338" s="139" t="str">
        <f t="shared" si="17"/>
        <v/>
      </c>
      <c r="Y338" s="94"/>
      <c r="Z338" s="95"/>
      <c r="AA338" s="95"/>
    </row>
    <row r="339" spans="1:27" s="89" customFormat="1" ht="15">
      <c r="A339" s="147"/>
      <c r="B339" s="147"/>
      <c r="C339" s="148"/>
      <c r="D339" s="148"/>
      <c r="E339" s="148"/>
      <c r="F339" s="148"/>
      <c r="G339" s="148"/>
      <c r="H339" s="148"/>
      <c r="I339" s="147"/>
      <c r="J339" s="148"/>
      <c r="K339" s="167"/>
      <c r="L339" s="148"/>
      <c r="M339" s="147"/>
      <c r="N339" s="148"/>
      <c r="O339" s="147"/>
      <c r="P339" s="148"/>
      <c r="Q339" s="147"/>
      <c r="R339" s="149"/>
      <c r="S339" s="149"/>
      <c r="T339" s="149"/>
      <c r="U339" s="150"/>
      <c r="V339" s="151" t="str">
        <f t="shared" si="15"/>
        <v/>
      </c>
      <c r="W339" s="139">
        <f t="shared" si="16"/>
        <v>0</v>
      </c>
      <c r="X339" s="139" t="str">
        <f t="shared" si="17"/>
        <v/>
      </c>
      <c r="Y339" s="94"/>
      <c r="Z339" s="95"/>
      <c r="AA339" s="95"/>
    </row>
    <row r="340" spans="1:27" s="89" customFormat="1" ht="15">
      <c r="A340" s="147"/>
      <c r="B340" s="147"/>
      <c r="C340" s="148"/>
      <c r="D340" s="148"/>
      <c r="E340" s="148"/>
      <c r="F340" s="148"/>
      <c r="G340" s="148"/>
      <c r="H340" s="148"/>
      <c r="I340" s="147"/>
      <c r="J340" s="148"/>
      <c r="K340" s="167"/>
      <c r="L340" s="148"/>
      <c r="M340" s="147"/>
      <c r="N340" s="148"/>
      <c r="O340" s="147"/>
      <c r="P340" s="148"/>
      <c r="Q340" s="147"/>
      <c r="R340" s="149"/>
      <c r="S340" s="149"/>
      <c r="T340" s="149"/>
      <c r="U340" s="150"/>
      <c r="V340" s="151" t="str">
        <f t="shared" si="15"/>
        <v/>
      </c>
      <c r="W340" s="139">
        <f t="shared" si="16"/>
        <v>0</v>
      </c>
      <c r="X340" s="139" t="str">
        <f t="shared" si="17"/>
        <v/>
      </c>
      <c r="Y340" s="94"/>
      <c r="Z340" s="95"/>
      <c r="AA340" s="95"/>
    </row>
    <row r="341" spans="1:27" s="89" customFormat="1" ht="15">
      <c r="A341" s="147"/>
      <c r="B341" s="147"/>
      <c r="C341" s="148"/>
      <c r="D341" s="148"/>
      <c r="E341" s="148"/>
      <c r="F341" s="148"/>
      <c r="G341" s="148"/>
      <c r="H341" s="148"/>
      <c r="I341" s="147"/>
      <c r="J341" s="148"/>
      <c r="K341" s="167"/>
      <c r="L341" s="148"/>
      <c r="M341" s="147"/>
      <c r="N341" s="148"/>
      <c r="O341" s="147"/>
      <c r="P341" s="148"/>
      <c r="Q341" s="147"/>
      <c r="R341" s="149"/>
      <c r="S341" s="149"/>
      <c r="T341" s="149"/>
      <c r="U341" s="150"/>
      <c r="V341" s="151" t="str">
        <f t="shared" si="15"/>
        <v/>
      </c>
      <c r="W341" s="139">
        <f t="shared" si="16"/>
        <v>0</v>
      </c>
      <c r="X341" s="139" t="str">
        <f t="shared" si="17"/>
        <v/>
      </c>
      <c r="Y341" s="94"/>
      <c r="Z341" s="95"/>
      <c r="AA341" s="95"/>
    </row>
    <row r="342" spans="1:27" s="89" customFormat="1" ht="15">
      <c r="A342" s="147"/>
      <c r="B342" s="147"/>
      <c r="C342" s="148"/>
      <c r="D342" s="148"/>
      <c r="E342" s="148"/>
      <c r="F342" s="148"/>
      <c r="G342" s="148"/>
      <c r="H342" s="148"/>
      <c r="I342" s="147"/>
      <c r="J342" s="148"/>
      <c r="K342" s="167"/>
      <c r="L342" s="148"/>
      <c r="M342" s="147"/>
      <c r="N342" s="148"/>
      <c r="O342" s="147"/>
      <c r="P342" s="148"/>
      <c r="Q342" s="147"/>
      <c r="R342" s="149"/>
      <c r="S342" s="149"/>
      <c r="T342" s="149"/>
      <c r="U342" s="150"/>
      <c r="V342" s="151" t="str">
        <f t="shared" si="15"/>
        <v/>
      </c>
      <c r="W342" s="139">
        <f t="shared" si="16"/>
        <v>0</v>
      </c>
      <c r="X342" s="139" t="str">
        <f t="shared" si="17"/>
        <v/>
      </c>
      <c r="Y342" s="94"/>
      <c r="Z342" s="95"/>
      <c r="AA342" s="95"/>
    </row>
    <row r="343" spans="1:27" s="89" customFormat="1" ht="15">
      <c r="A343" s="147"/>
      <c r="B343" s="147"/>
      <c r="C343" s="148"/>
      <c r="D343" s="148"/>
      <c r="E343" s="148"/>
      <c r="F343" s="148"/>
      <c r="G343" s="148"/>
      <c r="H343" s="148"/>
      <c r="I343" s="147"/>
      <c r="J343" s="148"/>
      <c r="K343" s="167"/>
      <c r="L343" s="148"/>
      <c r="M343" s="147"/>
      <c r="N343" s="148"/>
      <c r="O343" s="147"/>
      <c r="P343" s="148"/>
      <c r="Q343" s="147"/>
      <c r="R343" s="149"/>
      <c r="S343" s="149"/>
      <c r="T343" s="149"/>
      <c r="U343" s="150"/>
      <c r="V343" s="151" t="str">
        <f t="shared" si="15"/>
        <v/>
      </c>
      <c r="W343" s="139">
        <f t="shared" si="16"/>
        <v>0</v>
      </c>
      <c r="X343" s="139" t="str">
        <f t="shared" si="17"/>
        <v/>
      </c>
      <c r="Y343" s="94"/>
      <c r="Z343" s="95"/>
      <c r="AA343" s="95"/>
    </row>
    <row r="344" spans="1:27" s="89" customFormat="1" ht="15">
      <c r="A344" s="147"/>
      <c r="B344" s="147"/>
      <c r="C344" s="148"/>
      <c r="D344" s="148"/>
      <c r="E344" s="148"/>
      <c r="F344" s="148"/>
      <c r="G344" s="148"/>
      <c r="H344" s="148"/>
      <c r="I344" s="147"/>
      <c r="J344" s="148"/>
      <c r="K344" s="167"/>
      <c r="L344" s="148"/>
      <c r="M344" s="147"/>
      <c r="N344" s="148"/>
      <c r="O344" s="147"/>
      <c r="P344" s="148"/>
      <c r="Q344" s="147"/>
      <c r="R344" s="149"/>
      <c r="S344" s="149"/>
      <c r="T344" s="149"/>
      <c r="U344" s="150"/>
      <c r="V344" s="151" t="str">
        <f t="shared" si="15"/>
        <v/>
      </c>
      <c r="W344" s="139">
        <f t="shared" si="16"/>
        <v>0</v>
      </c>
      <c r="X344" s="139" t="str">
        <f t="shared" si="17"/>
        <v/>
      </c>
      <c r="Y344" s="94"/>
      <c r="Z344" s="95"/>
      <c r="AA344" s="95"/>
    </row>
    <row r="345" spans="1:27" s="89" customFormat="1" ht="15">
      <c r="A345" s="147"/>
      <c r="B345" s="147"/>
      <c r="C345" s="148"/>
      <c r="D345" s="148"/>
      <c r="E345" s="148"/>
      <c r="F345" s="148"/>
      <c r="G345" s="148"/>
      <c r="H345" s="148"/>
      <c r="I345" s="147"/>
      <c r="J345" s="148"/>
      <c r="K345" s="167"/>
      <c r="L345" s="148"/>
      <c r="M345" s="147"/>
      <c r="N345" s="148"/>
      <c r="O345" s="147"/>
      <c r="P345" s="148"/>
      <c r="Q345" s="147"/>
      <c r="R345" s="149"/>
      <c r="S345" s="149"/>
      <c r="T345" s="149"/>
      <c r="U345" s="150"/>
      <c r="V345" s="151" t="str">
        <f t="shared" si="15"/>
        <v/>
      </c>
      <c r="W345" s="139">
        <f t="shared" si="16"/>
        <v>0</v>
      </c>
      <c r="X345" s="139" t="str">
        <f t="shared" si="17"/>
        <v/>
      </c>
      <c r="Y345" s="94"/>
      <c r="Z345" s="95"/>
      <c r="AA345" s="95"/>
    </row>
    <row r="346" spans="1:27" s="89" customFormat="1" ht="15">
      <c r="A346" s="147"/>
      <c r="B346" s="147"/>
      <c r="C346" s="148"/>
      <c r="D346" s="148"/>
      <c r="E346" s="148"/>
      <c r="F346" s="148"/>
      <c r="G346" s="148"/>
      <c r="H346" s="148"/>
      <c r="I346" s="147"/>
      <c r="J346" s="148"/>
      <c r="K346" s="167"/>
      <c r="L346" s="148"/>
      <c r="M346" s="147"/>
      <c r="N346" s="148"/>
      <c r="O346" s="147"/>
      <c r="P346" s="148"/>
      <c r="Q346" s="147"/>
      <c r="R346" s="149"/>
      <c r="S346" s="149"/>
      <c r="T346" s="149"/>
      <c r="U346" s="150"/>
      <c r="V346" s="151" t="str">
        <f t="shared" si="15"/>
        <v/>
      </c>
      <c r="W346" s="139">
        <f t="shared" si="16"/>
        <v>0</v>
      </c>
      <c r="X346" s="139" t="str">
        <f t="shared" si="17"/>
        <v/>
      </c>
      <c r="Y346" s="94"/>
      <c r="Z346" s="95"/>
      <c r="AA346" s="95"/>
    </row>
    <row r="347" spans="1:27" s="89" customFormat="1" ht="15">
      <c r="A347" s="147"/>
      <c r="B347" s="147"/>
      <c r="C347" s="148"/>
      <c r="D347" s="148"/>
      <c r="E347" s="148"/>
      <c r="F347" s="148"/>
      <c r="G347" s="148"/>
      <c r="H347" s="148"/>
      <c r="I347" s="147"/>
      <c r="J347" s="148"/>
      <c r="K347" s="167"/>
      <c r="L347" s="148"/>
      <c r="M347" s="147"/>
      <c r="N347" s="148"/>
      <c r="O347" s="147"/>
      <c r="P347" s="148"/>
      <c r="Q347" s="147"/>
      <c r="R347" s="149"/>
      <c r="S347" s="149"/>
      <c r="T347" s="149"/>
      <c r="U347" s="150"/>
      <c r="V347" s="151" t="str">
        <f t="shared" si="15"/>
        <v/>
      </c>
      <c r="W347" s="139">
        <f t="shared" si="16"/>
        <v>0</v>
      </c>
      <c r="X347" s="139" t="str">
        <f t="shared" si="17"/>
        <v/>
      </c>
      <c r="Y347" s="94"/>
      <c r="Z347" s="95"/>
      <c r="AA347" s="95"/>
    </row>
    <row r="348" spans="1:27" s="89" customFormat="1" ht="15">
      <c r="A348" s="147"/>
      <c r="B348" s="147"/>
      <c r="C348" s="148"/>
      <c r="D348" s="148"/>
      <c r="E348" s="148"/>
      <c r="F348" s="148"/>
      <c r="G348" s="148"/>
      <c r="H348" s="148"/>
      <c r="I348" s="147"/>
      <c r="J348" s="148"/>
      <c r="K348" s="167"/>
      <c r="L348" s="148"/>
      <c r="M348" s="147"/>
      <c r="N348" s="148"/>
      <c r="O348" s="147"/>
      <c r="P348" s="148"/>
      <c r="Q348" s="147"/>
      <c r="R348" s="149"/>
      <c r="S348" s="149"/>
      <c r="T348" s="149"/>
      <c r="U348" s="150"/>
      <c r="V348" s="151" t="str">
        <f t="shared" si="15"/>
        <v/>
      </c>
      <c r="W348" s="139">
        <f t="shared" si="16"/>
        <v>0</v>
      </c>
      <c r="X348" s="139" t="str">
        <f t="shared" si="17"/>
        <v/>
      </c>
      <c r="Y348" s="94"/>
      <c r="Z348" s="95"/>
      <c r="AA348" s="95"/>
    </row>
    <row r="349" spans="1:27" s="89" customFormat="1" ht="15">
      <c r="A349" s="147"/>
      <c r="B349" s="147"/>
      <c r="C349" s="148"/>
      <c r="D349" s="148"/>
      <c r="E349" s="148"/>
      <c r="F349" s="148"/>
      <c r="G349" s="148"/>
      <c r="H349" s="148"/>
      <c r="I349" s="147"/>
      <c r="J349" s="148"/>
      <c r="K349" s="167"/>
      <c r="L349" s="148"/>
      <c r="M349" s="147"/>
      <c r="N349" s="148"/>
      <c r="O349" s="147"/>
      <c r="P349" s="148"/>
      <c r="Q349" s="147"/>
      <c r="R349" s="149"/>
      <c r="S349" s="149"/>
      <c r="T349" s="149"/>
      <c r="U349" s="150"/>
      <c r="V349" s="151" t="str">
        <f t="shared" si="15"/>
        <v/>
      </c>
      <c r="W349" s="139">
        <f t="shared" si="16"/>
        <v>0</v>
      </c>
      <c r="X349" s="139" t="str">
        <f t="shared" si="17"/>
        <v/>
      </c>
      <c r="Y349" s="94"/>
      <c r="Z349" s="95"/>
      <c r="AA349" s="95"/>
    </row>
    <row r="350" spans="1:27" s="89" customFormat="1" ht="15">
      <c r="A350" s="147"/>
      <c r="B350" s="147"/>
      <c r="C350" s="148"/>
      <c r="D350" s="148"/>
      <c r="E350" s="148"/>
      <c r="F350" s="148"/>
      <c r="G350" s="148"/>
      <c r="H350" s="148"/>
      <c r="I350" s="147"/>
      <c r="J350" s="148"/>
      <c r="K350" s="167"/>
      <c r="L350" s="148"/>
      <c r="M350" s="147"/>
      <c r="N350" s="148"/>
      <c r="O350" s="147"/>
      <c r="P350" s="148"/>
      <c r="Q350" s="147"/>
      <c r="R350" s="149"/>
      <c r="S350" s="149"/>
      <c r="T350" s="149"/>
      <c r="U350" s="150"/>
      <c r="V350" s="151" t="str">
        <f t="shared" si="15"/>
        <v/>
      </c>
      <c r="W350" s="139">
        <f t="shared" si="16"/>
        <v>0</v>
      </c>
      <c r="X350" s="139" t="str">
        <f t="shared" si="17"/>
        <v/>
      </c>
      <c r="Y350" s="94"/>
      <c r="Z350" s="95"/>
      <c r="AA350" s="95"/>
    </row>
    <row r="351" spans="1:27" s="89" customFormat="1" ht="15">
      <c r="A351" s="147"/>
      <c r="B351" s="147"/>
      <c r="C351" s="148"/>
      <c r="D351" s="148"/>
      <c r="E351" s="148"/>
      <c r="F351" s="148"/>
      <c r="G351" s="148"/>
      <c r="H351" s="148"/>
      <c r="I351" s="147"/>
      <c r="J351" s="148"/>
      <c r="K351" s="167"/>
      <c r="L351" s="148"/>
      <c r="M351" s="147"/>
      <c r="N351" s="148"/>
      <c r="O351" s="147"/>
      <c r="P351" s="148"/>
      <c r="Q351" s="147"/>
      <c r="R351" s="149"/>
      <c r="S351" s="149"/>
      <c r="T351" s="149"/>
      <c r="U351" s="150"/>
      <c r="V351" s="151" t="str">
        <f t="shared" si="15"/>
        <v/>
      </c>
      <c r="W351" s="139">
        <f t="shared" si="16"/>
        <v>0</v>
      </c>
      <c r="X351" s="139" t="str">
        <f t="shared" si="17"/>
        <v/>
      </c>
      <c r="Y351" s="94"/>
      <c r="Z351" s="95"/>
      <c r="AA351" s="95"/>
    </row>
    <row r="352" spans="1:27" s="89" customFormat="1" ht="15">
      <c r="A352" s="147"/>
      <c r="B352" s="147"/>
      <c r="C352" s="148"/>
      <c r="D352" s="148"/>
      <c r="E352" s="148"/>
      <c r="F352" s="148"/>
      <c r="G352" s="148"/>
      <c r="H352" s="148"/>
      <c r="I352" s="147"/>
      <c r="J352" s="148"/>
      <c r="K352" s="167"/>
      <c r="L352" s="148"/>
      <c r="M352" s="147"/>
      <c r="N352" s="148"/>
      <c r="O352" s="147"/>
      <c r="P352" s="148"/>
      <c r="Q352" s="147"/>
      <c r="R352" s="149"/>
      <c r="S352" s="149"/>
      <c r="T352" s="149"/>
      <c r="U352" s="150"/>
      <c r="V352" s="151" t="str">
        <f t="shared" si="15"/>
        <v/>
      </c>
      <c r="W352" s="139">
        <f t="shared" si="16"/>
        <v>0</v>
      </c>
      <c r="X352" s="139" t="str">
        <f t="shared" si="17"/>
        <v/>
      </c>
      <c r="Y352" s="94"/>
      <c r="Z352" s="95"/>
      <c r="AA352" s="95"/>
    </row>
    <row r="353" spans="1:27" s="89" customFormat="1" ht="15">
      <c r="A353" s="147"/>
      <c r="B353" s="147"/>
      <c r="C353" s="148"/>
      <c r="D353" s="148"/>
      <c r="E353" s="148"/>
      <c r="F353" s="148"/>
      <c r="G353" s="148"/>
      <c r="H353" s="148"/>
      <c r="I353" s="147"/>
      <c r="J353" s="148"/>
      <c r="K353" s="167"/>
      <c r="L353" s="148"/>
      <c r="M353" s="147"/>
      <c r="N353" s="148"/>
      <c r="O353" s="147"/>
      <c r="P353" s="148"/>
      <c r="Q353" s="147"/>
      <c r="R353" s="149"/>
      <c r="S353" s="149"/>
      <c r="T353" s="149"/>
      <c r="U353" s="150"/>
      <c r="V353" s="151" t="str">
        <f t="shared" si="15"/>
        <v/>
      </c>
      <c r="W353" s="139">
        <f t="shared" si="16"/>
        <v>0</v>
      </c>
      <c r="X353" s="139" t="str">
        <f t="shared" si="17"/>
        <v/>
      </c>
      <c r="Y353" s="94"/>
      <c r="Z353" s="95"/>
      <c r="AA353" s="95"/>
    </row>
    <row r="354" spans="1:27" s="89" customFormat="1" ht="15">
      <c r="A354" s="147"/>
      <c r="B354" s="147"/>
      <c r="C354" s="148"/>
      <c r="D354" s="148"/>
      <c r="E354" s="148"/>
      <c r="F354" s="148"/>
      <c r="G354" s="148"/>
      <c r="H354" s="148"/>
      <c r="I354" s="147"/>
      <c r="J354" s="148"/>
      <c r="K354" s="167"/>
      <c r="L354" s="148"/>
      <c r="M354" s="147"/>
      <c r="N354" s="148"/>
      <c r="O354" s="147"/>
      <c r="P354" s="148"/>
      <c r="Q354" s="147"/>
      <c r="R354" s="149"/>
      <c r="S354" s="149"/>
      <c r="T354" s="149"/>
      <c r="U354" s="150"/>
      <c r="V354" s="151" t="str">
        <f t="shared" si="15"/>
        <v/>
      </c>
      <c r="W354" s="139">
        <f t="shared" si="16"/>
        <v>0</v>
      </c>
      <c r="X354" s="139" t="str">
        <f t="shared" si="17"/>
        <v/>
      </c>
      <c r="Y354" s="94"/>
      <c r="Z354" s="95"/>
      <c r="AA354" s="95"/>
    </row>
    <row r="355" spans="1:27" s="89" customFormat="1" ht="15">
      <c r="A355" s="147"/>
      <c r="B355" s="147"/>
      <c r="C355" s="148"/>
      <c r="D355" s="148"/>
      <c r="E355" s="148"/>
      <c r="F355" s="148"/>
      <c r="G355" s="148"/>
      <c r="H355" s="148"/>
      <c r="I355" s="147"/>
      <c r="J355" s="148"/>
      <c r="K355" s="167"/>
      <c r="L355" s="148"/>
      <c r="M355" s="147"/>
      <c r="N355" s="148"/>
      <c r="O355" s="147"/>
      <c r="P355" s="148"/>
      <c r="Q355" s="147"/>
      <c r="R355" s="149"/>
      <c r="S355" s="149"/>
      <c r="T355" s="149"/>
      <c r="U355" s="150"/>
      <c r="V355" s="151" t="str">
        <f t="shared" si="15"/>
        <v/>
      </c>
      <c r="W355" s="139">
        <f t="shared" si="16"/>
        <v>0</v>
      </c>
      <c r="X355" s="139" t="str">
        <f t="shared" si="17"/>
        <v/>
      </c>
      <c r="Y355" s="94"/>
      <c r="Z355" s="95"/>
      <c r="AA355" s="95"/>
    </row>
    <row r="356" spans="1:27" s="89" customFormat="1" ht="15">
      <c r="A356" s="147"/>
      <c r="B356" s="147"/>
      <c r="C356" s="148"/>
      <c r="D356" s="148"/>
      <c r="E356" s="148"/>
      <c r="F356" s="148"/>
      <c r="G356" s="148"/>
      <c r="H356" s="148"/>
      <c r="I356" s="147"/>
      <c r="J356" s="148"/>
      <c r="K356" s="167"/>
      <c r="L356" s="148"/>
      <c r="M356" s="147"/>
      <c r="N356" s="148"/>
      <c r="O356" s="147"/>
      <c r="P356" s="148"/>
      <c r="Q356" s="147"/>
      <c r="R356" s="149"/>
      <c r="S356" s="149"/>
      <c r="T356" s="149"/>
      <c r="U356" s="150"/>
      <c r="V356" s="151" t="str">
        <f t="shared" si="15"/>
        <v/>
      </c>
      <c r="W356" s="139">
        <f t="shared" si="16"/>
        <v>0</v>
      </c>
      <c r="X356" s="139" t="str">
        <f t="shared" si="17"/>
        <v/>
      </c>
      <c r="Y356" s="94"/>
      <c r="Z356" s="95"/>
      <c r="AA356" s="95"/>
    </row>
    <row r="357" spans="1:27" s="89" customFormat="1" ht="15">
      <c r="A357" s="147"/>
      <c r="B357" s="147"/>
      <c r="C357" s="148"/>
      <c r="D357" s="148"/>
      <c r="E357" s="148"/>
      <c r="F357" s="148"/>
      <c r="G357" s="148"/>
      <c r="H357" s="148"/>
      <c r="I357" s="147"/>
      <c r="J357" s="148"/>
      <c r="K357" s="167"/>
      <c r="L357" s="148"/>
      <c r="M357" s="147"/>
      <c r="N357" s="148"/>
      <c r="O357" s="147"/>
      <c r="P357" s="148"/>
      <c r="Q357" s="147"/>
      <c r="R357" s="149"/>
      <c r="S357" s="149"/>
      <c r="T357" s="149"/>
      <c r="U357" s="150"/>
      <c r="V357" s="151" t="str">
        <f t="shared" si="15"/>
        <v/>
      </c>
      <c r="W357" s="139">
        <f t="shared" si="16"/>
        <v>0</v>
      </c>
      <c r="X357" s="139" t="str">
        <f t="shared" si="17"/>
        <v/>
      </c>
      <c r="Y357" s="94"/>
      <c r="Z357" s="95"/>
      <c r="AA357" s="95"/>
    </row>
    <row r="358" spans="1:27" s="89" customFormat="1" ht="15">
      <c r="A358" s="147"/>
      <c r="B358" s="147"/>
      <c r="C358" s="148"/>
      <c r="D358" s="148"/>
      <c r="E358" s="148"/>
      <c r="F358" s="148"/>
      <c r="G358" s="148"/>
      <c r="H358" s="148"/>
      <c r="I358" s="147"/>
      <c r="J358" s="148"/>
      <c r="K358" s="167"/>
      <c r="L358" s="148"/>
      <c r="M358" s="147"/>
      <c r="N358" s="148"/>
      <c r="O358" s="147"/>
      <c r="P358" s="148"/>
      <c r="Q358" s="147"/>
      <c r="R358" s="149"/>
      <c r="S358" s="149"/>
      <c r="T358" s="149"/>
      <c r="U358" s="150"/>
      <c r="V358" s="151" t="str">
        <f t="shared" si="15"/>
        <v/>
      </c>
      <c r="W358" s="139">
        <f t="shared" si="16"/>
        <v>0</v>
      </c>
      <c r="X358" s="139" t="str">
        <f t="shared" si="17"/>
        <v/>
      </c>
      <c r="Y358" s="94"/>
      <c r="Z358" s="95"/>
      <c r="AA358" s="95"/>
    </row>
    <row r="359" spans="1:27" s="89" customFormat="1" ht="15">
      <c r="A359" s="147"/>
      <c r="B359" s="147"/>
      <c r="C359" s="148"/>
      <c r="D359" s="148"/>
      <c r="E359" s="148"/>
      <c r="F359" s="148"/>
      <c r="G359" s="148"/>
      <c r="H359" s="148"/>
      <c r="I359" s="147"/>
      <c r="J359" s="148"/>
      <c r="K359" s="167"/>
      <c r="L359" s="148"/>
      <c r="M359" s="147"/>
      <c r="N359" s="148"/>
      <c r="O359" s="147"/>
      <c r="P359" s="148"/>
      <c r="Q359" s="147"/>
      <c r="R359" s="149"/>
      <c r="S359" s="149"/>
      <c r="T359" s="149"/>
      <c r="U359" s="150"/>
      <c r="V359" s="151" t="str">
        <f t="shared" si="15"/>
        <v/>
      </c>
      <c r="W359" s="139">
        <f t="shared" si="16"/>
        <v>0</v>
      </c>
      <c r="X359" s="139" t="str">
        <f t="shared" si="17"/>
        <v/>
      </c>
      <c r="Y359" s="94"/>
      <c r="Z359" s="95"/>
      <c r="AA359" s="95"/>
    </row>
    <row r="360" spans="1:27" s="89" customFormat="1" ht="15">
      <c r="A360" s="147"/>
      <c r="B360" s="147"/>
      <c r="C360" s="148"/>
      <c r="D360" s="148"/>
      <c r="E360" s="148"/>
      <c r="F360" s="148"/>
      <c r="G360" s="148"/>
      <c r="H360" s="148"/>
      <c r="I360" s="147"/>
      <c r="J360" s="148"/>
      <c r="K360" s="167"/>
      <c r="L360" s="148"/>
      <c r="M360" s="147"/>
      <c r="N360" s="148"/>
      <c r="O360" s="147"/>
      <c r="P360" s="148"/>
      <c r="Q360" s="147"/>
      <c r="R360" s="149"/>
      <c r="S360" s="149"/>
      <c r="T360" s="149"/>
      <c r="U360" s="150"/>
      <c r="V360" s="151" t="str">
        <f t="shared" si="15"/>
        <v/>
      </c>
      <c r="W360" s="139">
        <f t="shared" si="16"/>
        <v>0</v>
      </c>
      <c r="X360" s="139" t="str">
        <f t="shared" si="17"/>
        <v/>
      </c>
      <c r="Y360" s="94"/>
      <c r="Z360" s="95"/>
      <c r="AA360" s="95"/>
    </row>
    <row r="361" spans="1:27" s="89" customFormat="1" ht="15">
      <c r="A361" s="147"/>
      <c r="B361" s="147"/>
      <c r="C361" s="148"/>
      <c r="D361" s="148"/>
      <c r="E361" s="148"/>
      <c r="F361" s="148"/>
      <c r="G361" s="148"/>
      <c r="H361" s="148"/>
      <c r="I361" s="147"/>
      <c r="J361" s="148"/>
      <c r="K361" s="167"/>
      <c r="L361" s="148"/>
      <c r="M361" s="147"/>
      <c r="N361" s="148"/>
      <c r="O361" s="147"/>
      <c r="P361" s="148"/>
      <c r="Q361" s="147"/>
      <c r="R361" s="149"/>
      <c r="S361" s="149"/>
      <c r="T361" s="149"/>
      <c r="U361" s="150"/>
      <c r="V361" s="151" t="str">
        <f t="shared" si="15"/>
        <v/>
      </c>
      <c r="W361" s="139">
        <f t="shared" si="16"/>
        <v>0</v>
      </c>
      <c r="X361" s="139" t="str">
        <f t="shared" si="17"/>
        <v/>
      </c>
      <c r="Y361" s="94"/>
      <c r="Z361" s="95"/>
      <c r="AA361" s="95"/>
    </row>
    <row r="362" spans="1:27" s="89" customFormat="1" ht="15">
      <c r="A362" s="147"/>
      <c r="B362" s="147"/>
      <c r="C362" s="148"/>
      <c r="D362" s="148"/>
      <c r="E362" s="148"/>
      <c r="F362" s="148"/>
      <c r="G362" s="148"/>
      <c r="H362" s="148"/>
      <c r="I362" s="147"/>
      <c r="J362" s="148"/>
      <c r="K362" s="167"/>
      <c r="L362" s="148"/>
      <c r="M362" s="147"/>
      <c r="N362" s="148"/>
      <c r="O362" s="147"/>
      <c r="P362" s="148"/>
      <c r="Q362" s="147"/>
      <c r="R362" s="149"/>
      <c r="S362" s="149"/>
      <c r="T362" s="149"/>
      <c r="U362" s="150"/>
      <c r="V362" s="151" t="str">
        <f t="shared" si="15"/>
        <v/>
      </c>
      <c r="W362" s="139">
        <f t="shared" si="16"/>
        <v>0</v>
      </c>
      <c r="X362" s="139" t="str">
        <f t="shared" si="17"/>
        <v/>
      </c>
      <c r="Y362" s="94"/>
      <c r="Z362" s="95"/>
      <c r="AA362" s="95"/>
    </row>
    <row r="363" spans="1:27" s="89" customFormat="1" ht="15">
      <c r="A363" s="147"/>
      <c r="B363" s="147"/>
      <c r="C363" s="148"/>
      <c r="D363" s="148"/>
      <c r="E363" s="148"/>
      <c r="F363" s="148"/>
      <c r="G363" s="148"/>
      <c r="H363" s="148"/>
      <c r="I363" s="147"/>
      <c r="J363" s="148"/>
      <c r="K363" s="167"/>
      <c r="L363" s="148"/>
      <c r="M363" s="147"/>
      <c r="N363" s="148"/>
      <c r="O363" s="147"/>
      <c r="P363" s="148"/>
      <c r="Q363" s="147"/>
      <c r="R363" s="149"/>
      <c r="S363" s="149"/>
      <c r="T363" s="149"/>
      <c r="U363" s="150"/>
      <c r="V363" s="151" t="str">
        <f t="shared" si="15"/>
        <v/>
      </c>
      <c r="W363" s="139">
        <f t="shared" si="16"/>
        <v>0</v>
      </c>
      <c r="X363" s="139" t="str">
        <f t="shared" si="17"/>
        <v/>
      </c>
      <c r="Y363" s="94"/>
      <c r="Z363" s="95"/>
      <c r="AA363" s="95"/>
    </row>
    <row r="364" spans="1:27" s="89" customFormat="1" ht="15">
      <c r="A364" s="147"/>
      <c r="B364" s="147"/>
      <c r="C364" s="148"/>
      <c r="D364" s="148"/>
      <c r="E364" s="148"/>
      <c r="F364" s="148"/>
      <c r="G364" s="148"/>
      <c r="H364" s="148"/>
      <c r="I364" s="147"/>
      <c r="J364" s="148"/>
      <c r="K364" s="167"/>
      <c r="L364" s="148"/>
      <c r="M364" s="147"/>
      <c r="N364" s="148"/>
      <c r="O364" s="147"/>
      <c r="P364" s="148"/>
      <c r="Q364" s="147"/>
      <c r="R364" s="149"/>
      <c r="S364" s="149"/>
      <c r="T364" s="149"/>
      <c r="U364" s="150"/>
      <c r="V364" s="151" t="str">
        <f t="shared" si="15"/>
        <v/>
      </c>
      <c r="W364" s="139">
        <f t="shared" si="16"/>
        <v>0</v>
      </c>
      <c r="X364" s="139" t="str">
        <f t="shared" si="17"/>
        <v/>
      </c>
      <c r="Y364" s="94"/>
      <c r="Z364" s="95"/>
      <c r="AA364" s="95"/>
    </row>
    <row r="365" spans="1:27" s="89" customFormat="1" ht="15">
      <c r="A365" s="147"/>
      <c r="B365" s="147"/>
      <c r="C365" s="148"/>
      <c r="D365" s="148"/>
      <c r="E365" s="148"/>
      <c r="F365" s="148"/>
      <c r="G365" s="148"/>
      <c r="H365" s="148"/>
      <c r="I365" s="147"/>
      <c r="J365" s="148"/>
      <c r="K365" s="167"/>
      <c r="L365" s="148"/>
      <c r="M365" s="147"/>
      <c r="N365" s="148"/>
      <c r="O365" s="147"/>
      <c r="P365" s="148"/>
      <c r="Q365" s="147"/>
      <c r="R365" s="149"/>
      <c r="S365" s="149"/>
      <c r="T365" s="149"/>
      <c r="U365" s="150"/>
      <c r="V365" s="151" t="str">
        <f t="shared" si="15"/>
        <v/>
      </c>
      <c r="W365" s="139">
        <f t="shared" si="16"/>
        <v>0</v>
      </c>
      <c r="X365" s="139" t="str">
        <f t="shared" si="17"/>
        <v/>
      </c>
      <c r="Y365" s="94"/>
      <c r="Z365" s="95"/>
      <c r="AA365" s="95"/>
    </row>
    <row r="366" spans="1:27" s="89" customFormat="1" ht="15">
      <c r="A366" s="147"/>
      <c r="B366" s="147"/>
      <c r="C366" s="148"/>
      <c r="D366" s="148"/>
      <c r="E366" s="148"/>
      <c r="F366" s="148"/>
      <c r="G366" s="148"/>
      <c r="H366" s="148"/>
      <c r="I366" s="147"/>
      <c r="J366" s="148"/>
      <c r="K366" s="167"/>
      <c r="L366" s="148"/>
      <c r="M366" s="147"/>
      <c r="N366" s="148"/>
      <c r="O366" s="147"/>
      <c r="P366" s="148"/>
      <c r="Q366" s="147"/>
      <c r="R366" s="149"/>
      <c r="S366" s="149"/>
      <c r="T366" s="149"/>
      <c r="U366" s="150"/>
      <c r="V366" s="151" t="str">
        <f t="shared" si="15"/>
        <v/>
      </c>
      <c r="W366" s="139">
        <f t="shared" si="16"/>
        <v>0</v>
      </c>
      <c r="X366" s="139" t="str">
        <f t="shared" si="17"/>
        <v/>
      </c>
      <c r="Y366" s="94"/>
      <c r="Z366" s="95"/>
      <c r="AA366" s="95"/>
    </row>
    <row r="367" spans="1:27" s="89" customFormat="1" ht="15">
      <c r="A367" s="147"/>
      <c r="B367" s="147"/>
      <c r="C367" s="148"/>
      <c r="D367" s="148"/>
      <c r="E367" s="148"/>
      <c r="F367" s="148"/>
      <c r="G367" s="148"/>
      <c r="H367" s="148"/>
      <c r="I367" s="147"/>
      <c r="J367" s="148"/>
      <c r="K367" s="167"/>
      <c r="L367" s="148"/>
      <c r="M367" s="147"/>
      <c r="N367" s="148"/>
      <c r="O367" s="147"/>
      <c r="P367" s="148"/>
      <c r="Q367" s="147"/>
      <c r="R367" s="149"/>
      <c r="S367" s="149"/>
      <c r="T367" s="149"/>
      <c r="U367" s="150"/>
      <c r="V367" s="151" t="str">
        <f t="shared" si="15"/>
        <v/>
      </c>
      <c r="W367" s="139">
        <f t="shared" si="16"/>
        <v>0</v>
      </c>
      <c r="X367" s="139" t="str">
        <f t="shared" si="17"/>
        <v/>
      </c>
      <c r="Y367" s="94"/>
      <c r="Z367" s="95"/>
      <c r="AA367" s="95"/>
    </row>
    <row r="368" spans="1:27" s="89" customFormat="1" ht="15">
      <c r="A368" s="147"/>
      <c r="B368" s="147"/>
      <c r="C368" s="148"/>
      <c r="D368" s="148"/>
      <c r="E368" s="148"/>
      <c r="F368" s="148"/>
      <c r="G368" s="148"/>
      <c r="H368" s="148"/>
      <c r="I368" s="147"/>
      <c r="J368" s="148"/>
      <c r="K368" s="167"/>
      <c r="L368" s="148"/>
      <c r="M368" s="147"/>
      <c r="N368" s="148"/>
      <c r="O368" s="147"/>
      <c r="P368" s="148"/>
      <c r="Q368" s="147"/>
      <c r="R368" s="149"/>
      <c r="S368" s="149"/>
      <c r="T368" s="149"/>
      <c r="U368" s="150"/>
      <c r="V368" s="151" t="str">
        <f t="shared" si="15"/>
        <v/>
      </c>
      <c r="W368" s="139">
        <f t="shared" si="16"/>
        <v>0</v>
      </c>
      <c r="X368" s="139" t="str">
        <f t="shared" si="17"/>
        <v/>
      </c>
      <c r="Y368" s="94"/>
      <c r="Z368" s="95"/>
      <c r="AA368" s="95"/>
    </row>
    <row r="369" spans="1:27" s="89" customFormat="1" ht="15">
      <c r="A369" s="147"/>
      <c r="B369" s="147"/>
      <c r="C369" s="148"/>
      <c r="D369" s="148"/>
      <c r="E369" s="148"/>
      <c r="F369" s="148"/>
      <c r="G369" s="148"/>
      <c r="H369" s="148"/>
      <c r="I369" s="147"/>
      <c r="J369" s="148"/>
      <c r="K369" s="167"/>
      <c r="L369" s="148"/>
      <c r="M369" s="147"/>
      <c r="N369" s="148"/>
      <c r="O369" s="147"/>
      <c r="P369" s="148"/>
      <c r="Q369" s="147"/>
      <c r="R369" s="149"/>
      <c r="S369" s="149"/>
      <c r="T369" s="149"/>
      <c r="U369" s="150"/>
      <c r="V369" s="151" t="str">
        <f t="shared" si="15"/>
        <v/>
      </c>
      <c r="W369" s="139">
        <f t="shared" si="16"/>
        <v>0</v>
      </c>
      <c r="X369" s="139" t="str">
        <f t="shared" si="17"/>
        <v/>
      </c>
      <c r="Y369" s="94"/>
      <c r="Z369" s="95"/>
      <c r="AA369" s="95"/>
    </row>
    <row r="370" spans="1:27" s="89" customFormat="1" ht="15">
      <c r="A370" s="147"/>
      <c r="B370" s="147"/>
      <c r="C370" s="148"/>
      <c r="D370" s="148"/>
      <c r="E370" s="148"/>
      <c r="F370" s="148"/>
      <c r="G370" s="148"/>
      <c r="H370" s="148"/>
      <c r="I370" s="147"/>
      <c r="J370" s="148"/>
      <c r="K370" s="167"/>
      <c r="L370" s="148"/>
      <c r="M370" s="147"/>
      <c r="N370" s="148"/>
      <c r="O370" s="147"/>
      <c r="P370" s="148"/>
      <c r="Q370" s="147"/>
      <c r="R370" s="149"/>
      <c r="S370" s="149"/>
      <c r="T370" s="149"/>
      <c r="U370" s="150"/>
      <c r="V370" s="151" t="str">
        <f t="shared" si="15"/>
        <v/>
      </c>
      <c r="W370" s="139">
        <f t="shared" si="16"/>
        <v>0</v>
      </c>
      <c r="X370" s="139" t="str">
        <f t="shared" si="17"/>
        <v/>
      </c>
      <c r="Y370" s="94"/>
      <c r="Z370" s="95"/>
      <c r="AA370" s="95"/>
    </row>
    <row r="371" spans="1:27" s="89" customFormat="1" ht="15">
      <c r="A371" s="147"/>
      <c r="B371" s="147"/>
      <c r="C371" s="148"/>
      <c r="D371" s="148"/>
      <c r="E371" s="148"/>
      <c r="F371" s="148"/>
      <c r="G371" s="148"/>
      <c r="H371" s="148"/>
      <c r="I371" s="147"/>
      <c r="J371" s="148"/>
      <c r="K371" s="167"/>
      <c r="L371" s="148"/>
      <c r="M371" s="147"/>
      <c r="N371" s="148"/>
      <c r="O371" s="147"/>
      <c r="P371" s="148"/>
      <c r="Q371" s="147"/>
      <c r="R371" s="149"/>
      <c r="S371" s="149"/>
      <c r="T371" s="149"/>
      <c r="U371" s="150"/>
      <c r="V371" s="151" t="str">
        <f t="shared" si="15"/>
        <v/>
      </c>
      <c r="W371" s="139">
        <f t="shared" si="16"/>
        <v>0</v>
      </c>
      <c r="X371" s="139" t="str">
        <f t="shared" si="17"/>
        <v/>
      </c>
      <c r="Y371" s="94"/>
      <c r="Z371" s="95"/>
      <c r="AA371" s="95"/>
    </row>
    <row r="372" spans="1:27" s="89" customFormat="1" ht="15">
      <c r="A372" s="147"/>
      <c r="B372" s="147"/>
      <c r="C372" s="148"/>
      <c r="D372" s="148"/>
      <c r="E372" s="148"/>
      <c r="F372" s="148"/>
      <c r="G372" s="148"/>
      <c r="H372" s="148"/>
      <c r="I372" s="147"/>
      <c r="J372" s="148"/>
      <c r="K372" s="167"/>
      <c r="L372" s="148"/>
      <c r="M372" s="147"/>
      <c r="N372" s="148"/>
      <c r="O372" s="147"/>
      <c r="P372" s="148"/>
      <c r="Q372" s="147"/>
      <c r="R372" s="149"/>
      <c r="S372" s="149"/>
      <c r="T372" s="149"/>
      <c r="U372" s="150"/>
      <c r="V372" s="151" t="str">
        <f t="shared" si="15"/>
        <v/>
      </c>
      <c r="W372" s="139">
        <f t="shared" si="16"/>
        <v>0</v>
      </c>
      <c r="X372" s="139" t="str">
        <f t="shared" si="17"/>
        <v/>
      </c>
      <c r="Y372" s="94"/>
      <c r="Z372" s="95"/>
      <c r="AA372" s="95"/>
    </row>
    <row r="373" spans="1:27" s="89" customFormat="1" ht="15">
      <c r="A373" s="147"/>
      <c r="B373" s="147"/>
      <c r="C373" s="148"/>
      <c r="D373" s="148"/>
      <c r="E373" s="148"/>
      <c r="F373" s="148"/>
      <c r="G373" s="148"/>
      <c r="H373" s="148"/>
      <c r="I373" s="147"/>
      <c r="J373" s="148"/>
      <c r="K373" s="167"/>
      <c r="L373" s="148"/>
      <c r="M373" s="147"/>
      <c r="N373" s="148"/>
      <c r="O373" s="147"/>
      <c r="P373" s="148"/>
      <c r="Q373" s="147"/>
      <c r="R373" s="149"/>
      <c r="S373" s="149"/>
      <c r="T373" s="149"/>
      <c r="U373" s="150"/>
      <c r="V373" s="151" t="str">
        <f t="shared" si="15"/>
        <v/>
      </c>
      <c r="W373" s="139">
        <f t="shared" si="16"/>
        <v>0</v>
      </c>
      <c r="X373" s="139" t="str">
        <f t="shared" si="17"/>
        <v/>
      </c>
      <c r="Y373" s="94"/>
      <c r="Z373" s="95"/>
      <c r="AA373" s="95"/>
    </row>
    <row r="374" spans="1:27" s="89" customFormat="1" ht="15">
      <c r="A374" s="147"/>
      <c r="B374" s="147"/>
      <c r="C374" s="148"/>
      <c r="D374" s="148"/>
      <c r="E374" s="148"/>
      <c r="F374" s="148"/>
      <c r="G374" s="148"/>
      <c r="H374" s="148"/>
      <c r="I374" s="147"/>
      <c r="J374" s="148"/>
      <c r="K374" s="167"/>
      <c r="L374" s="148"/>
      <c r="M374" s="147"/>
      <c r="N374" s="148"/>
      <c r="O374" s="147"/>
      <c r="P374" s="148"/>
      <c r="Q374" s="147"/>
      <c r="R374" s="149"/>
      <c r="S374" s="149"/>
      <c r="T374" s="149"/>
      <c r="U374" s="150"/>
      <c r="V374" s="151" t="str">
        <f t="shared" si="15"/>
        <v/>
      </c>
      <c r="W374" s="139">
        <f t="shared" si="16"/>
        <v>0</v>
      </c>
      <c r="X374" s="139" t="str">
        <f t="shared" si="17"/>
        <v/>
      </c>
      <c r="Y374" s="94"/>
      <c r="Z374" s="95"/>
      <c r="AA374" s="95"/>
    </row>
    <row r="375" spans="1:27" s="89" customFormat="1" ht="15">
      <c r="A375" s="147"/>
      <c r="B375" s="147"/>
      <c r="C375" s="148"/>
      <c r="D375" s="148"/>
      <c r="E375" s="148"/>
      <c r="F375" s="148"/>
      <c r="G375" s="148"/>
      <c r="H375" s="148"/>
      <c r="I375" s="147"/>
      <c r="J375" s="148"/>
      <c r="K375" s="167"/>
      <c r="L375" s="148"/>
      <c r="M375" s="147"/>
      <c r="N375" s="148"/>
      <c r="O375" s="147"/>
      <c r="P375" s="148"/>
      <c r="Q375" s="147"/>
      <c r="R375" s="149"/>
      <c r="S375" s="149"/>
      <c r="T375" s="149"/>
      <c r="U375" s="150"/>
      <c r="V375" s="151" t="str">
        <f t="shared" si="15"/>
        <v/>
      </c>
      <c r="W375" s="139">
        <f t="shared" si="16"/>
        <v>0</v>
      </c>
      <c r="X375" s="139" t="str">
        <f t="shared" si="17"/>
        <v/>
      </c>
      <c r="Y375" s="94"/>
      <c r="Z375" s="95"/>
      <c r="AA375" s="95"/>
    </row>
    <row r="376" spans="1:27" s="89" customFormat="1" ht="15">
      <c r="A376" s="147"/>
      <c r="B376" s="147"/>
      <c r="C376" s="148"/>
      <c r="D376" s="148"/>
      <c r="E376" s="148"/>
      <c r="F376" s="148"/>
      <c r="G376" s="148"/>
      <c r="H376" s="148"/>
      <c r="I376" s="147"/>
      <c r="J376" s="148"/>
      <c r="K376" s="167"/>
      <c r="L376" s="148"/>
      <c r="M376" s="147"/>
      <c r="N376" s="148"/>
      <c r="O376" s="147"/>
      <c r="P376" s="148"/>
      <c r="Q376" s="147"/>
      <c r="R376" s="149"/>
      <c r="S376" s="149"/>
      <c r="T376" s="149"/>
      <c r="U376" s="150"/>
      <c r="V376" s="151" t="str">
        <f t="shared" si="15"/>
        <v/>
      </c>
      <c r="W376" s="139">
        <f t="shared" si="16"/>
        <v>0</v>
      </c>
      <c r="X376" s="139" t="str">
        <f t="shared" si="17"/>
        <v/>
      </c>
      <c r="Y376" s="94"/>
      <c r="Z376" s="95"/>
      <c r="AA376" s="95"/>
    </row>
    <row r="377" spans="1:27" s="89" customFormat="1" ht="15">
      <c r="A377" s="147"/>
      <c r="B377" s="147"/>
      <c r="C377" s="148"/>
      <c r="D377" s="148"/>
      <c r="E377" s="148"/>
      <c r="F377" s="148"/>
      <c r="G377" s="148"/>
      <c r="H377" s="148"/>
      <c r="I377" s="147"/>
      <c r="J377" s="148"/>
      <c r="K377" s="167"/>
      <c r="L377" s="148"/>
      <c r="M377" s="147"/>
      <c r="N377" s="148"/>
      <c r="O377" s="147"/>
      <c r="P377" s="148"/>
      <c r="Q377" s="147"/>
      <c r="R377" s="149"/>
      <c r="S377" s="149"/>
      <c r="T377" s="149"/>
      <c r="U377" s="150"/>
      <c r="V377" s="151" t="str">
        <f t="shared" si="15"/>
        <v/>
      </c>
      <c r="W377" s="139">
        <f t="shared" si="16"/>
        <v>0</v>
      </c>
      <c r="X377" s="139" t="str">
        <f t="shared" si="17"/>
        <v/>
      </c>
      <c r="Y377" s="94"/>
      <c r="Z377" s="95"/>
      <c r="AA377" s="95"/>
    </row>
    <row r="378" spans="1:27" s="89" customFormat="1" ht="15">
      <c r="A378" s="147"/>
      <c r="B378" s="147"/>
      <c r="C378" s="148"/>
      <c r="D378" s="148"/>
      <c r="E378" s="148"/>
      <c r="F378" s="148"/>
      <c r="G378" s="148"/>
      <c r="H378" s="148"/>
      <c r="I378" s="147"/>
      <c r="J378" s="148"/>
      <c r="K378" s="167"/>
      <c r="L378" s="148"/>
      <c r="M378" s="147"/>
      <c r="N378" s="148"/>
      <c r="O378" s="147"/>
      <c r="P378" s="148"/>
      <c r="Q378" s="147"/>
      <c r="R378" s="149"/>
      <c r="S378" s="149"/>
      <c r="T378" s="149"/>
      <c r="U378" s="150"/>
      <c r="V378" s="151" t="str">
        <f t="shared" si="15"/>
        <v/>
      </c>
      <c r="W378" s="139">
        <f t="shared" si="16"/>
        <v>0</v>
      </c>
      <c r="X378" s="139" t="str">
        <f t="shared" si="17"/>
        <v/>
      </c>
      <c r="Y378" s="94"/>
      <c r="Z378" s="95"/>
      <c r="AA378" s="95"/>
    </row>
    <row r="379" spans="1:27" s="89" customFormat="1" ht="15">
      <c r="A379" s="147"/>
      <c r="B379" s="147"/>
      <c r="C379" s="148"/>
      <c r="D379" s="148"/>
      <c r="E379" s="148"/>
      <c r="F379" s="148"/>
      <c r="G379" s="148"/>
      <c r="H379" s="148"/>
      <c r="I379" s="147"/>
      <c r="J379" s="148"/>
      <c r="K379" s="167"/>
      <c r="L379" s="148"/>
      <c r="M379" s="147"/>
      <c r="N379" s="148"/>
      <c r="O379" s="147"/>
      <c r="P379" s="148"/>
      <c r="Q379" s="147"/>
      <c r="R379" s="149"/>
      <c r="S379" s="149"/>
      <c r="T379" s="149"/>
      <c r="U379" s="150"/>
      <c r="V379" s="151" t="str">
        <f t="shared" si="15"/>
        <v/>
      </c>
      <c r="W379" s="139">
        <f t="shared" si="16"/>
        <v>0</v>
      </c>
      <c r="X379" s="139" t="str">
        <f t="shared" si="17"/>
        <v/>
      </c>
      <c r="Y379" s="94"/>
      <c r="Z379" s="95"/>
      <c r="AA379" s="95"/>
    </row>
    <row r="380" spans="1:27" s="89" customFormat="1" ht="15">
      <c r="A380" s="147"/>
      <c r="B380" s="147"/>
      <c r="C380" s="148"/>
      <c r="D380" s="148"/>
      <c r="E380" s="148"/>
      <c r="F380" s="148"/>
      <c r="G380" s="148"/>
      <c r="H380" s="148"/>
      <c r="I380" s="147"/>
      <c r="J380" s="148"/>
      <c r="K380" s="167"/>
      <c r="L380" s="148"/>
      <c r="M380" s="147"/>
      <c r="N380" s="148"/>
      <c r="O380" s="147"/>
      <c r="P380" s="148"/>
      <c r="Q380" s="147"/>
      <c r="R380" s="149"/>
      <c r="S380" s="149"/>
      <c r="T380" s="149"/>
      <c r="U380" s="150"/>
      <c r="V380" s="151" t="str">
        <f t="shared" si="15"/>
        <v/>
      </c>
      <c r="W380" s="139">
        <f t="shared" si="16"/>
        <v>0</v>
      </c>
      <c r="X380" s="139" t="str">
        <f t="shared" si="17"/>
        <v/>
      </c>
      <c r="Y380" s="94"/>
      <c r="Z380" s="95"/>
      <c r="AA380" s="95"/>
    </row>
    <row r="381" spans="1:27" s="89" customFormat="1" ht="15">
      <c r="A381" s="147"/>
      <c r="B381" s="147"/>
      <c r="C381" s="148"/>
      <c r="D381" s="148"/>
      <c r="E381" s="148"/>
      <c r="F381" s="148"/>
      <c r="G381" s="148"/>
      <c r="H381" s="148"/>
      <c r="I381" s="147"/>
      <c r="J381" s="148"/>
      <c r="K381" s="167"/>
      <c r="L381" s="148"/>
      <c r="M381" s="147"/>
      <c r="N381" s="148"/>
      <c r="O381" s="147"/>
      <c r="P381" s="148"/>
      <c r="Q381" s="147"/>
      <c r="R381" s="149"/>
      <c r="S381" s="149"/>
      <c r="T381" s="149"/>
      <c r="U381" s="150"/>
      <c r="V381" s="151" t="str">
        <f t="shared" si="15"/>
        <v/>
      </c>
      <c r="W381" s="139">
        <f t="shared" si="16"/>
        <v>0</v>
      </c>
      <c r="X381" s="139" t="str">
        <f t="shared" si="17"/>
        <v/>
      </c>
      <c r="Y381" s="94"/>
      <c r="Z381" s="95"/>
      <c r="AA381" s="95"/>
    </row>
    <row r="382" spans="1:27" s="89" customFormat="1" ht="15">
      <c r="A382" s="147"/>
      <c r="B382" s="147"/>
      <c r="C382" s="148"/>
      <c r="D382" s="148"/>
      <c r="E382" s="148"/>
      <c r="F382" s="148"/>
      <c r="G382" s="148"/>
      <c r="H382" s="148"/>
      <c r="I382" s="147"/>
      <c r="J382" s="148"/>
      <c r="K382" s="167"/>
      <c r="L382" s="148"/>
      <c r="M382" s="147"/>
      <c r="N382" s="148"/>
      <c r="O382" s="147"/>
      <c r="P382" s="148"/>
      <c r="Q382" s="147"/>
      <c r="R382" s="149"/>
      <c r="S382" s="149"/>
      <c r="T382" s="149"/>
      <c r="U382" s="150"/>
      <c r="V382" s="151" t="str">
        <f t="shared" si="15"/>
        <v/>
      </c>
      <c r="W382" s="139">
        <f t="shared" si="16"/>
        <v>0</v>
      </c>
      <c r="X382" s="139" t="str">
        <f t="shared" si="17"/>
        <v/>
      </c>
      <c r="Y382" s="94"/>
      <c r="Z382" s="95"/>
      <c r="AA382" s="95"/>
    </row>
    <row r="383" spans="1:27" s="89" customFormat="1" ht="15">
      <c r="A383" s="147"/>
      <c r="B383" s="147"/>
      <c r="C383" s="148"/>
      <c r="D383" s="148"/>
      <c r="E383" s="148"/>
      <c r="F383" s="148"/>
      <c r="G383" s="148"/>
      <c r="H383" s="148"/>
      <c r="I383" s="147"/>
      <c r="J383" s="148"/>
      <c r="K383" s="167"/>
      <c r="L383" s="148"/>
      <c r="M383" s="147"/>
      <c r="N383" s="148"/>
      <c r="O383" s="147"/>
      <c r="P383" s="148"/>
      <c r="Q383" s="147"/>
      <c r="R383" s="149"/>
      <c r="S383" s="149"/>
      <c r="T383" s="149"/>
      <c r="U383" s="150"/>
      <c r="V383" s="151" t="str">
        <f t="shared" si="15"/>
        <v/>
      </c>
      <c r="W383" s="139">
        <f t="shared" si="16"/>
        <v>0</v>
      </c>
      <c r="X383" s="139" t="str">
        <f t="shared" si="17"/>
        <v/>
      </c>
      <c r="Y383" s="94"/>
      <c r="Z383" s="95"/>
      <c r="AA383" s="95"/>
    </row>
    <row r="384" spans="1:27" s="89" customFormat="1" ht="15">
      <c r="A384" s="147"/>
      <c r="B384" s="147"/>
      <c r="C384" s="148"/>
      <c r="D384" s="148"/>
      <c r="E384" s="148"/>
      <c r="F384" s="148"/>
      <c r="G384" s="148"/>
      <c r="H384" s="148"/>
      <c r="I384" s="147"/>
      <c r="J384" s="148"/>
      <c r="K384" s="167"/>
      <c r="L384" s="148"/>
      <c r="M384" s="147"/>
      <c r="N384" s="148"/>
      <c r="O384" s="147"/>
      <c r="P384" s="148"/>
      <c r="Q384" s="147"/>
      <c r="R384" s="149"/>
      <c r="S384" s="149"/>
      <c r="T384" s="149"/>
      <c r="U384" s="150"/>
      <c r="V384" s="151" t="str">
        <f t="shared" si="15"/>
        <v/>
      </c>
      <c r="W384" s="139">
        <f t="shared" si="16"/>
        <v>0</v>
      </c>
      <c r="X384" s="139" t="str">
        <f t="shared" si="17"/>
        <v/>
      </c>
      <c r="Y384" s="94"/>
      <c r="Z384" s="95"/>
      <c r="AA384" s="95"/>
    </row>
    <row r="385" spans="1:27" s="89" customFormat="1" ht="15">
      <c r="A385" s="147"/>
      <c r="B385" s="147"/>
      <c r="C385" s="148"/>
      <c r="D385" s="148"/>
      <c r="E385" s="148"/>
      <c r="F385" s="148"/>
      <c r="G385" s="148"/>
      <c r="H385" s="148"/>
      <c r="I385" s="147"/>
      <c r="J385" s="148"/>
      <c r="K385" s="167"/>
      <c r="L385" s="148"/>
      <c r="M385" s="147"/>
      <c r="N385" s="148"/>
      <c r="O385" s="147"/>
      <c r="P385" s="148"/>
      <c r="Q385" s="147"/>
      <c r="R385" s="149"/>
      <c r="S385" s="149"/>
      <c r="T385" s="149"/>
      <c r="U385" s="150"/>
      <c r="V385" s="151" t="str">
        <f t="shared" si="15"/>
        <v/>
      </c>
      <c r="W385" s="139">
        <f t="shared" si="16"/>
        <v>0</v>
      </c>
      <c r="X385" s="139" t="str">
        <f t="shared" si="17"/>
        <v/>
      </c>
      <c r="Y385" s="94"/>
      <c r="Z385" s="95"/>
      <c r="AA385" s="95"/>
    </row>
    <row r="386" spans="1:27" s="89" customFormat="1" ht="15">
      <c r="A386" s="147"/>
      <c r="B386" s="147"/>
      <c r="C386" s="148"/>
      <c r="D386" s="148"/>
      <c r="E386" s="148"/>
      <c r="F386" s="148"/>
      <c r="G386" s="148"/>
      <c r="H386" s="148"/>
      <c r="I386" s="147"/>
      <c r="J386" s="148"/>
      <c r="K386" s="167"/>
      <c r="L386" s="148"/>
      <c r="M386" s="147"/>
      <c r="N386" s="148"/>
      <c r="O386" s="147"/>
      <c r="P386" s="148"/>
      <c r="Q386" s="147"/>
      <c r="R386" s="149"/>
      <c r="S386" s="149"/>
      <c r="T386" s="149"/>
      <c r="U386" s="150"/>
      <c r="V386" s="151" t="str">
        <f t="shared" si="15"/>
        <v/>
      </c>
      <c r="W386" s="139">
        <f t="shared" si="16"/>
        <v>0</v>
      </c>
      <c r="X386" s="139" t="str">
        <f t="shared" si="17"/>
        <v/>
      </c>
      <c r="Y386" s="94"/>
      <c r="Z386" s="95"/>
      <c r="AA386" s="95"/>
    </row>
    <row r="387" spans="1:27" s="89" customFormat="1" ht="15">
      <c r="A387" s="147"/>
      <c r="B387" s="147"/>
      <c r="C387" s="148"/>
      <c r="D387" s="148"/>
      <c r="E387" s="148"/>
      <c r="F387" s="148"/>
      <c r="G387" s="148"/>
      <c r="H387" s="148"/>
      <c r="I387" s="147"/>
      <c r="J387" s="148"/>
      <c r="K387" s="167"/>
      <c r="L387" s="148"/>
      <c r="M387" s="147"/>
      <c r="N387" s="148"/>
      <c r="O387" s="147"/>
      <c r="P387" s="148"/>
      <c r="Q387" s="147"/>
      <c r="R387" s="149"/>
      <c r="S387" s="149"/>
      <c r="T387" s="149"/>
      <c r="U387" s="150"/>
      <c r="V387" s="151" t="str">
        <f t="shared" ref="V387:V450" si="18">IF(K387&lt;&gt;"",K387,"")</f>
        <v/>
      </c>
      <c r="W387" s="139">
        <f t="shared" ref="W387:W450" si="19">IF(U387="",T387,IF(AND(U387&lt;=41820,V387&lt;=41820),"",IF(AND(U387&lt;=41820,V387&gt;41820),T387,"")))</f>
        <v>0</v>
      </c>
      <c r="X387" s="139" t="str">
        <f t="shared" ref="X387:X450" si="20">IF(AND(U387&gt;41820,V387&gt;41820),"",IF(AND(U387&gt;41820,V387&lt;=41820),T387,""))</f>
        <v/>
      </c>
      <c r="Y387" s="94"/>
      <c r="Z387" s="95"/>
      <c r="AA387" s="95"/>
    </row>
    <row r="388" spans="1:27" s="89" customFormat="1" ht="15">
      <c r="A388" s="147"/>
      <c r="B388" s="147"/>
      <c r="C388" s="148"/>
      <c r="D388" s="148"/>
      <c r="E388" s="148"/>
      <c r="F388" s="148"/>
      <c r="G388" s="148"/>
      <c r="H388" s="148"/>
      <c r="I388" s="147"/>
      <c r="J388" s="148"/>
      <c r="K388" s="167"/>
      <c r="L388" s="148"/>
      <c r="M388" s="147"/>
      <c r="N388" s="148"/>
      <c r="O388" s="147"/>
      <c r="P388" s="148"/>
      <c r="Q388" s="147"/>
      <c r="R388" s="149"/>
      <c r="S388" s="149"/>
      <c r="T388" s="149"/>
      <c r="U388" s="150"/>
      <c r="V388" s="151" t="str">
        <f t="shared" si="18"/>
        <v/>
      </c>
      <c r="W388" s="139">
        <f t="shared" si="19"/>
        <v>0</v>
      </c>
      <c r="X388" s="139" t="str">
        <f t="shared" si="20"/>
        <v/>
      </c>
      <c r="Y388" s="94"/>
      <c r="Z388" s="95"/>
      <c r="AA388" s="95"/>
    </row>
    <row r="389" spans="1:27" s="89" customFormat="1" ht="15">
      <c r="A389" s="147"/>
      <c r="B389" s="147"/>
      <c r="C389" s="148"/>
      <c r="D389" s="148"/>
      <c r="E389" s="148"/>
      <c r="F389" s="148"/>
      <c r="G389" s="148"/>
      <c r="H389" s="148"/>
      <c r="I389" s="147"/>
      <c r="J389" s="148"/>
      <c r="K389" s="167"/>
      <c r="L389" s="148"/>
      <c r="M389" s="147"/>
      <c r="N389" s="148"/>
      <c r="O389" s="147"/>
      <c r="P389" s="148"/>
      <c r="Q389" s="147"/>
      <c r="R389" s="149"/>
      <c r="S389" s="149"/>
      <c r="T389" s="149"/>
      <c r="U389" s="150"/>
      <c r="V389" s="151" t="str">
        <f t="shared" si="18"/>
        <v/>
      </c>
      <c r="W389" s="139">
        <f t="shared" si="19"/>
        <v>0</v>
      </c>
      <c r="X389" s="139" t="str">
        <f t="shared" si="20"/>
        <v/>
      </c>
      <c r="Y389" s="94"/>
      <c r="Z389" s="95"/>
      <c r="AA389" s="95"/>
    </row>
    <row r="390" spans="1:27" s="89" customFormat="1" ht="15">
      <c r="A390" s="147"/>
      <c r="B390" s="147"/>
      <c r="C390" s="148"/>
      <c r="D390" s="148"/>
      <c r="E390" s="148"/>
      <c r="F390" s="148"/>
      <c r="G390" s="148"/>
      <c r="H390" s="148"/>
      <c r="I390" s="147"/>
      <c r="J390" s="148"/>
      <c r="K390" s="167"/>
      <c r="L390" s="148"/>
      <c r="M390" s="147"/>
      <c r="N390" s="148"/>
      <c r="O390" s="147"/>
      <c r="P390" s="148"/>
      <c r="Q390" s="147"/>
      <c r="R390" s="149"/>
      <c r="S390" s="149"/>
      <c r="T390" s="149"/>
      <c r="U390" s="150"/>
      <c r="V390" s="151" t="str">
        <f t="shared" si="18"/>
        <v/>
      </c>
      <c r="W390" s="139">
        <f t="shared" si="19"/>
        <v>0</v>
      </c>
      <c r="X390" s="139" t="str">
        <f t="shared" si="20"/>
        <v/>
      </c>
      <c r="Y390" s="94"/>
      <c r="Z390" s="95"/>
      <c r="AA390" s="95"/>
    </row>
    <row r="391" spans="1:27" s="89" customFormat="1" ht="15">
      <c r="A391" s="147"/>
      <c r="B391" s="147"/>
      <c r="C391" s="148"/>
      <c r="D391" s="148"/>
      <c r="E391" s="148"/>
      <c r="F391" s="148"/>
      <c r="G391" s="148"/>
      <c r="H391" s="148"/>
      <c r="I391" s="147"/>
      <c r="J391" s="148"/>
      <c r="K391" s="167"/>
      <c r="L391" s="148"/>
      <c r="M391" s="147"/>
      <c r="N391" s="148"/>
      <c r="O391" s="147"/>
      <c r="P391" s="148"/>
      <c r="Q391" s="147"/>
      <c r="R391" s="149"/>
      <c r="S391" s="149"/>
      <c r="T391" s="149"/>
      <c r="U391" s="150"/>
      <c r="V391" s="151" t="str">
        <f t="shared" si="18"/>
        <v/>
      </c>
      <c r="W391" s="139">
        <f t="shared" si="19"/>
        <v>0</v>
      </c>
      <c r="X391" s="139" t="str">
        <f t="shared" si="20"/>
        <v/>
      </c>
      <c r="Y391" s="94"/>
      <c r="Z391" s="95"/>
      <c r="AA391" s="95"/>
    </row>
    <row r="392" spans="1:27" s="89" customFormat="1" ht="15">
      <c r="A392" s="147"/>
      <c r="B392" s="147"/>
      <c r="C392" s="148"/>
      <c r="D392" s="148"/>
      <c r="E392" s="148"/>
      <c r="F392" s="148"/>
      <c r="G392" s="148"/>
      <c r="H392" s="148"/>
      <c r="I392" s="147"/>
      <c r="J392" s="148"/>
      <c r="K392" s="167"/>
      <c r="L392" s="148"/>
      <c r="M392" s="147"/>
      <c r="N392" s="148"/>
      <c r="O392" s="147"/>
      <c r="P392" s="148"/>
      <c r="Q392" s="147"/>
      <c r="R392" s="149"/>
      <c r="S392" s="149"/>
      <c r="T392" s="149"/>
      <c r="U392" s="150"/>
      <c r="V392" s="151" t="str">
        <f t="shared" si="18"/>
        <v/>
      </c>
      <c r="W392" s="139">
        <f t="shared" si="19"/>
        <v>0</v>
      </c>
      <c r="X392" s="139" t="str">
        <f t="shared" si="20"/>
        <v/>
      </c>
      <c r="Y392" s="94"/>
      <c r="Z392" s="95"/>
      <c r="AA392" s="95"/>
    </row>
    <row r="393" spans="1:27" s="89" customFormat="1" ht="15">
      <c r="A393" s="147"/>
      <c r="B393" s="147"/>
      <c r="C393" s="148"/>
      <c r="D393" s="148"/>
      <c r="E393" s="148"/>
      <c r="F393" s="148"/>
      <c r="G393" s="148"/>
      <c r="H393" s="148"/>
      <c r="I393" s="147"/>
      <c r="J393" s="148"/>
      <c r="K393" s="167"/>
      <c r="L393" s="148"/>
      <c r="M393" s="147"/>
      <c r="N393" s="148"/>
      <c r="O393" s="147"/>
      <c r="P393" s="148"/>
      <c r="Q393" s="147"/>
      <c r="R393" s="149"/>
      <c r="S393" s="149"/>
      <c r="T393" s="149"/>
      <c r="U393" s="150"/>
      <c r="V393" s="151" t="str">
        <f t="shared" si="18"/>
        <v/>
      </c>
      <c r="W393" s="139">
        <f t="shared" si="19"/>
        <v>0</v>
      </c>
      <c r="X393" s="139" t="str">
        <f t="shared" si="20"/>
        <v/>
      </c>
      <c r="Y393" s="94"/>
      <c r="Z393" s="95"/>
      <c r="AA393" s="95"/>
    </row>
    <row r="394" spans="1:27" s="89" customFormat="1" ht="15">
      <c r="A394" s="147"/>
      <c r="B394" s="147"/>
      <c r="C394" s="148"/>
      <c r="D394" s="148"/>
      <c r="E394" s="148"/>
      <c r="F394" s="148"/>
      <c r="G394" s="148"/>
      <c r="H394" s="148"/>
      <c r="I394" s="147"/>
      <c r="J394" s="148"/>
      <c r="K394" s="167"/>
      <c r="L394" s="148"/>
      <c r="M394" s="147"/>
      <c r="N394" s="148"/>
      <c r="O394" s="147"/>
      <c r="P394" s="148"/>
      <c r="Q394" s="147"/>
      <c r="R394" s="149"/>
      <c r="S394" s="149"/>
      <c r="T394" s="149"/>
      <c r="U394" s="150"/>
      <c r="V394" s="151" t="str">
        <f t="shared" si="18"/>
        <v/>
      </c>
      <c r="W394" s="139">
        <f t="shared" si="19"/>
        <v>0</v>
      </c>
      <c r="X394" s="139" t="str">
        <f t="shared" si="20"/>
        <v/>
      </c>
      <c r="Y394" s="94"/>
      <c r="Z394" s="95"/>
      <c r="AA394" s="95"/>
    </row>
    <row r="395" spans="1:27" s="89" customFormat="1" ht="15">
      <c r="A395" s="147"/>
      <c r="B395" s="147"/>
      <c r="C395" s="148"/>
      <c r="D395" s="148"/>
      <c r="E395" s="148"/>
      <c r="F395" s="148"/>
      <c r="G395" s="148"/>
      <c r="H395" s="148"/>
      <c r="I395" s="147"/>
      <c r="J395" s="148"/>
      <c r="K395" s="167"/>
      <c r="L395" s="148"/>
      <c r="M395" s="147"/>
      <c r="N395" s="148"/>
      <c r="O395" s="147"/>
      <c r="P395" s="148"/>
      <c r="Q395" s="147"/>
      <c r="R395" s="149"/>
      <c r="S395" s="149"/>
      <c r="T395" s="149"/>
      <c r="U395" s="150"/>
      <c r="V395" s="151" t="str">
        <f t="shared" si="18"/>
        <v/>
      </c>
      <c r="W395" s="139">
        <f t="shared" si="19"/>
        <v>0</v>
      </c>
      <c r="X395" s="139" t="str">
        <f t="shared" si="20"/>
        <v/>
      </c>
      <c r="Y395" s="94"/>
      <c r="Z395" s="95"/>
      <c r="AA395" s="95"/>
    </row>
    <row r="396" spans="1:27" s="89" customFormat="1" ht="15">
      <c r="A396" s="147"/>
      <c r="B396" s="147"/>
      <c r="C396" s="148"/>
      <c r="D396" s="148"/>
      <c r="E396" s="148"/>
      <c r="F396" s="148"/>
      <c r="G396" s="148"/>
      <c r="H396" s="148"/>
      <c r="I396" s="147"/>
      <c r="J396" s="148"/>
      <c r="K396" s="167"/>
      <c r="L396" s="148"/>
      <c r="M396" s="147"/>
      <c r="N396" s="148"/>
      <c r="O396" s="147"/>
      <c r="P396" s="148"/>
      <c r="Q396" s="147"/>
      <c r="R396" s="149"/>
      <c r="S396" s="149"/>
      <c r="T396" s="149"/>
      <c r="U396" s="150"/>
      <c r="V396" s="151" t="str">
        <f t="shared" si="18"/>
        <v/>
      </c>
      <c r="W396" s="139">
        <f t="shared" si="19"/>
        <v>0</v>
      </c>
      <c r="X396" s="139" t="str">
        <f t="shared" si="20"/>
        <v/>
      </c>
      <c r="Y396" s="94"/>
      <c r="Z396" s="95"/>
      <c r="AA396" s="95"/>
    </row>
    <row r="397" spans="1:27" s="89" customFormat="1" ht="15">
      <c r="A397" s="147"/>
      <c r="B397" s="147"/>
      <c r="C397" s="148"/>
      <c r="D397" s="148"/>
      <c r="E397" s="148"/>
      <c r="F397" s="148"/>
      <c r="G397" s="148"/>
      <c r="H397" s="148"/>
      <c r="I397" s="147"/>
      <c r="J397" s="148"/>
      <c r="K397" s="167"/>
      <c r="L397" s="148"/>
      <c r="M397" s="147"/>
      <c r="N397" s="148"/>
      <c r="O397" s="147"/>
      <c r="P397" s="148"/>
      <c r="Q397" s="147"/>
      <c r="R397" s="149"/>
      <c r="S397" s="149"/>
      <c r="T397" s="149"/>
      <c r="U397" s="150"/>
      <c r="V397" s="151" t="str">
        <f t="shared" si="18"/>
        <v/>
      </c>
      <c r="W397" s="139">
        <f t="shared" si="19"/>
        <v>0</v>
      </c>
      <c r="X397" s="139" t="str">
        <f t="shared" si="20"/>
        <v/>
      </c>
      <c r="Y397" s="94"/>
      <c r="Z397" s="95"/>
      <c r="AA397" s="95"/>
    </row>
    <row r="398" spans="1:27" s="89" customFormat="1" ht="15">
      <c r="A398" s="147"/>
      <c r="B398" s="147"/>
      <c r="C398" s="148"/>
      <c r="D398" s="148"/>
      <c r="E398" s="148"/>
      <c r="F398" s="148"/>
      <c r="G398" s="148"/>
      <c r="H398" s="148"/>
      <c r="I398" s="147"/>
      <c r="J398" s="148"/>
      <c r="K398" s="167"/>
      <c r="L398" s="148"/>
      <c r="M398" s="147"/>
      <c r="N398" s="148"/>
      <c r="O398" s="147"/>
      <c r="P398" s="148"/>
      <c r="Q398" s="147"/>
      <c r="R398" s="149"/>
      <c r="S398" s="149"/>
      <c r="T398" s="149"/>
      <c r="U398" s="150"/>
      <c r="V398" s="151" t="str">
        <f t="shared" si="18"/>
        <v/>
      </c>
      <c r="W398" s="139">
        <f t="shared" si="19"/>
        <v>0</v>
      </c>
      <c r="X398" s="139" t="str">
        <f t="shared" si="20"/>
        <v/>
      </c>
      <c r="Y398" s="94"/>
      <c r="Z398" s="95"/>
      <c r="AA398" s="95"/>
    </row>
    <row r="399" spans="1:27" s="89" customFormat="1" ht="15">
      <c r="A399" s="147"/>
      <c r="B399" s="147"/>
      <c r="C399" s="148"/>
      <c r="D399" s="148"/>
      <c r="E399" s="148"/>
      <c r="F399" s="148"/>
      <c r="G399" s="148"/>
      <c r="H399" s="148"/>
      <c r="I399" s="147"/>
      <c r="J399" s="148"/>
      <c r="K399" s="167"/>
      <c r="L399" s="148"/>
      <c r="M399" s="147"/>
      <c r="N399" s="148"/>
      <c r="O399" s="147"/>
      <c r="P399" s="148"/>
      <c r="Q399" s="147"/>
      <c r="R399" s="149"/>
      <c r="S399" s="149"/>
      <c r="T399" s="149"/>
      <c r="U399" s="150"/>
      <c r="V399" s="151" t="str">
        <f t="shared" si="18"/>
        <v/>
      </c>
      <c r="W399" s="139">
        <f t="shared" si="19"/>
        <v>0</v>
      </c>
      <c r="X399" s="139" t="str">
        <f t="shared" si="20"/>
        <v/>
      </c>
      <c r="Y399" s="94"/>
      <c r="Z399" s="95"/>
      <c r="AA399" s="95"/>
    </row>
    <row r="400" spans="1:27" s="89" customFormat="1" ht="15">
      <c r="A400" s="147"/>
      <c r="B400" s="147"/>
      <c r="C400" s="148"/>
      <c r="D400" s="148"/>
      <c r="E400" s="148"/>
      <c r="F400" s="148"/>
      <c r="G400" s="148"/>
      <c r="H400" s="148"/>
      <c r="I400" s="147"/>
      <c r="J400" s="148"/>
      <c r="K400" s="167"/>
      <c r="L400" s="148"/>
      <c r="M400" s="147"/>
      <c r="N400" s="148"/>
      <c r="O400" s="147"/>
      <c r="P400" s="148"/>
      <c r="Q400" s="147"/>
      <c r="R400" s="149"/>
      <c r="S400" s="149"/>
      <c r="T400" s="149"/>
      <c r="U400" s="150"/>
      <c r="V400" s="151" t="str">
        <f t="shared" si="18"/>
        <v/>
      </c>
      <c r="W400" s="139">
        <f t="shared" si="19"/>
        <v>0</v>
      </c>
      <c r="X400" s="139" t="str">
        <f t="shared" si="20"/>
        <v/>
      </c>
      <c r="Y400" s="94"/>
      <c r="Z400" s="95"/>
      <c r="AA400" s="95"/>
    </row>
    <row r="401" spans="1:27" s="89" customFormat="1" ht="15">
      <c r="A401" s="147"/>
      <c r="B401" s="147"/>
      <c r="C401" s="148"/>
      <c r="D401" s="148"/>
      <c r="E401" s="148"/>
      <c r="F401" s="148"/>
      <c r="G401" s="148"/>
      <c r="H401" s="148"/>
      <c r="I401" s="147"/>
      <c r="J401" s="148"/>
      <c r="K401" s="167"/>
      <c r="L401" s="148"/>
      <c r="M401" s="147"/>
      <c r="N401" s="148"/>
      <c r="O401" s="147"/>
      <c r="P401" s="148"/>
      <c r="Q401" s="147"/>
      <c r="R401" s="149"/>
      <c r="S401" s="149"/>
      <c r="T401" s="149"/>
      <c r="U401" s="150"/>
      <c r="V401" s="151" t="str">
        <f t="shared" si="18"/>
        <v/>
      </c>
      <c r="W401" s="139">
        <f t="shared" si="19"/>
        <v>0</v>
      </c>
      <c r="X401" s="139" t="str">
        <f t="shared" si="20"/>
        <v/>
      </c>
      <c r="Y401" s="94"/>
      <c r="Z401" s="95"/>
      <c r="AA401" s="95"/>
    </row>
    <row r="402" spans="1:27" s="89" customFormat="1" ht="15">
      <c r="A402" s="147"/>
      <c r="B402" s="147"/>
      <c r="C402" s="148"/>
      <c r="D402" s="148"/>
      <c r="E402" s="148"/>
      <c r="F402" s="148"/>
      <c r="G402" s="148"/>
      <c r="H402" s="148"/>
      <c r="I402" s="147"/>
      <c r="J402" s="148"/>
      <c r="K402" s="167"/>
      <c r="L402" s="148"/>
      <c r="M402" s="147"/>
      <c r="N402" s="148"/>
      <c r="O402" s="147"/>
      <c r="P402" s="148"/>
      <c r="Q402" s="147"/>
      <c r="R402" s="149"/>
      <c r="S402" s="149"/>
      <c r="T402" s="149"/>
      <c r="U402" s="150"/>
      <c r="V402" s="151" t="str">
        <f t="shared" si="18"/>
        <v/>
      </c>
      <c r="W402" s="139">
        <f t="shared" si="19"/>
        <v>0</v>
      </c>
      <c r="X402" s="139" t="str">
        <f t="shared" si="20"/>
        <v/>
      </c>
      <c r="Y402" s="94"/>
      <c r="Z402" s="95"/>
      <c r="AA402" s="95"/>
    </row>
    <row r="403" spans="1:27" s="89" customFormat="1" ht="15">
      <c r="A403" s="147"/>
      <c r="B403" s="147"/>
      <c r="C403" s="148"/>
      <c r="D403" s="148"/>
      <c r="E403" s="148"/>
      <c r="F403" s="148"/>
      <c r="G403" s="148"/>
      <c r="H403" s="148"/>
      <c r="I403" s="147"/>
      <c r="J403" s="148"/>
      <c r="K403" s="167"/>
      <c r="L403" s="148"/>
      <c r="M403" s="147"/>
      <c r="N403" s="148"/>
      <c r="O403" s="147"/>
      <c r="P403" s="148"/>
      <c r="Q403" s="147"/>
      <c r="R403" s="149"/>
      <c r="S403" s="149"/>
      <c r="T403" s="149"/>
      <c r="U403" s="150"/>
      <c r="V403" s="151" t="str">
        <f t="shared" si="18"/>
        <v/>
      </c>
      <c r="W403" s="139">
        <f t="shared" si="19"/>
        <v>0</v>
      </c>
      <c r="X403" s="139" t="str">
        <f t="shared" si="20"/>
        <v/>
      </c>
      <c r="Y403" s="94"/>
      <c r="Z403" s="95"/>
      <c r="AA403" s="95"/>
    </row>
    <row r="404" spans="1:27" s="89" customFormat="1" ht="15">
      <c r="A404" s="147"/>
      <c r="B404" s="147"/>
      <c r="C404" s="148"/>
      <c r="D404" s="148"/>
      <c r="E404" s="148"/>
      <c r="F404" s="148"/>
      <c r="G404" s="148"/>
      <c r="H404" s="148"/>
      <c r="I404" s="147"/>
      <c r="J404" s="148"/>
      <c r="K404" s="167"/>
      <c r="L404" s="148"/>
      <c r="M404" s="147"/>
      <c r="N404" s="148"/>
      <c r="O404" s="147"/>
      <c r="P404" s="148"/>
      <c r="Q404" s="147"/>
      <c r="R404" s="149"/>
      <c r="S404" s="149"/>
      <c r="T404" s="149"/>
      <c r="U404" s="150"/>
      <c r="V404" s="151" t="str">
        <f t="shared" si="18"/>
        <v/>
      </c>
      <c r="W404" s="139">
        <f t="shared" si="19"/>
        <v>0</v>
      </c>
      <c r="X404" s="139" t="str">
        <f t="shared" si="20"/>
        <v/>
      </c>
      <c r="Y404" s="94"/>
      <c r="Z404" s="95"/>
      <c r="AA404" s="95"/>
    </row>
    <row r="405" spans="1:27" s="89" customFormat="1" ht="15">
      <c r="A405" s="147"/>
      <c r="B405" s="147"/>
      <c r="C405" s="148"/>
      <c r="D405" s="148"/>
      <c r="E405" s="148"/>
      <c r="F405" s="148"/>
      <c r="G405" s="148"/>
      <c r="H405" s="148"/>
      <c r="I405" s="147"/>
      <c r="J405" s="148"/>
      <c r="K405" s="167"/>
      <c r="L405" s="148"/>
      <c r="M405" s="147"/>
      <c r="N405" s="148"/>
      <c r="O405" s="147"/>
      <c r="P405" s="148"/>
      <c r="Q405" s="147"/>
      <c r="R405" s="149"/>
      <c r="S405" s="149"/>
      <c r="T405" s="149"/>
      <c r="U405" s="150"/>
      <c r="V405" s="151" t="str">
        <f t="shared" si="18"/>
        <v/>
      </c>
      <c r="W405" s="139">
        <f t="shared" si="19"/>
        <v>0</v>
      </c>
      <c r="X405" s="139" t="str">
        <f t="shared" si="20"/>
        <v/>
      </c>
      <c r="Y405" s="94"/>
      <c r="Z405" s="95"/>
      <c r="AA405" s="95"/>
    </row>
    <row r="406" spans="1:27" s="89" customFormat="1" ht="15">
      <c r="A406" s="147"/>
      <c r="B406" s="147"/>
      <c r="C406" s="148"/>
      <c r="D406" s="148"/>
      <c r="E406" s="148"/>
      <c r="F406" s="148"/>
      <c r="G406" s="148"/>
      <c r="H406" s="148"/>
      <c r="I406" s="147"/>
      <c r="J406" s="148"/>
      <c r="K406" s="167"/>
      <c r="L406" s="148"/>
      <c r="M406" s="147"/>
      <c r="N406" s="148"/>
      <c r="O406" s="147"/>
      <c r="P406" s="148"/>
      <c r="Q406" s="147"/>
      <c r="R406" s="149"/>
      <c r="S406" s="149"/>
      <c r="T406" s="149"/>
      <c r="U406" s="150"/>
      <c r="V406" s="151" t="str">
        <f t="shared" si="18"/>
        <v/>
      </c>
      <c r="W406" s="139">
        <f t="shared" si="19"/>
        <v>0</v>
      </c>
      <c r="X406" s="139" t="str">
        <f t="shared" si="20"/>
        <v/>
      </c>
      <c r="Y406" s="94"/>
      <c r="Z406" s="95"/>
      <c r="AA406" s="95"/>
    </row>
    <row r="407" spans="1:27" s="89" customFormat="1" ht="15">
      <c r="A407" s="147"/>
      <c r="B407" s="147"/>
      <c r="C407" s="148"/>
      <c r="D407" s="148"/>
      <c r="E407" s="148"/>
      <c r="F407" s="148"/>
      <c r="G407" s="148"/>
      <c r="H407" s="148"/>
      <c r="I407" s="147"/>
      <c r="J407" s="148"/>
      <c r="K407" s="167"/>
      <c r="L407" s="148"/>
      <c r="M407" s="147"/>
      <c r="N407" s="148"/>
      <c r="O407" s="147"/>
      <c r="P407" s="148"/>
      <c r="Q407" s="147"/>
      <c r="R407" s="149"/>
      <c r="S407" s="149"/>
      <c r="T407" s="149"/>
      <c r="U407" s="150"/>
      <c r="V407" s="151" t="str">
        <f t="shared" si="18"/>
        <v/>
      </c>
      <c r="W407" s="139">
        <f t="shared" si="19"/>
        <v>0</v>
      </c>
      <c r="X407" s="139" t="str">
        <f t="shared" si="20"/>
        <v/>
      </c>
      <c r="Y407" s="94"/>
      <c r="Z407" s="95"/>
      <c r="AA407" s="95"/>
    </row>
    <row r="408" spans="1:27" s="89" customFormat="1" ht="15">
      <c r="A408" s="147"/>
      <c r="B408" s="147"/>
      <c r="C408" s="148"/>
      <c r="D408" s="148"/>
      <c r="E408" s="148"/>
      <c r="F408" s="148"/>
      <c r="G408" s="148"/>
      <c r="H408" s="148"/>
      <c r="I408" s="147"/>
      <c r="J408" s="148"/>
      <c r="K408" s="167"/>
      <c r="L408" s="148"/>
      <c r="M408" s="147"/>
      <c r="N408" s="148"/>
      <c r="O408" s="147"/>
      <c r="P408" s="148"/>
      <c r="Q408" s="147"/>
      <c r="R408" s="149"/>
      <c r="S408" s="149"/>
      <c r="T408" s="149"/>
      <c r="U408" s="150"/>
      <c r="V408" s="151" t="str">
        <f t="shared" si="18"/>
        <v/>
      </c>
      <c r="W408" s="139">
        <f t="shared" si="19"/>
        <v>0</v>
      </c>
      <c r="X408" s="139" t="str">
        <f t="shared" si="20"/>
        <v/>
      </c>
      <c r="Y408" s="94"/>
      <c r="Z408" s="95"/>
      <c r="AA408" s="95"/>
    </row>
    <row r="409" spans="1:27" s="89" customFormat="1" ht="15">
      <c r="A409" s="147"/>
      <c r="B409" s="147"/>
      <c r="C409" s="148"/>
      <c r="D409" s="148"/>
      <c r="E409" s="148"/>
      <c r="F409" s="148"/>
      <c r="G409" s="148"/>
      <c r="H409" s="148"/>
      <c r="I409" s="147"/>
      <c r="J409" s="148"/>
      <c r="K409" s="167"/>
      <c r="L409" s="148"/>
      <c r="M409" s="147"/>
      <c r="N409" s="148"/>
      <c r="O409" s="147"/>
      <c r="P409" s="148"/>
      <c r="Q409" s="147"/>
      <c r="R409" s="149"/>
      <c r="S409" s="149"/>
      <c r="T409" s="149"/>
      <c r="U409" s="150"/>
      <c r="V409" s="151" t="str">
        <f t="shared" si="18"/>
        <v/>
      </c>
      <c r="W409" s="139">
        <f t="shared" si="19"/>
        <v>0</v>
      </c>
      <c r="X409" s="139" t="str">
        <f t="shared" si="20"/>
        <v/>
      </c>
      <c r="Y409" s="94"/>
      <c r="Z409" s="95"/>
      <c r="AA409" s="95"/>
    </row>
    <row r="410" spans="1:27" s="89" customFormat="1" ht="15">
      <c r="A410" s="147"/>
      <c r="B410" s="147"/>
      <c r="C410" s="148"/>
      <c r="D410" s="148"/>
      <c r="E410" s="148"/>
      <c r="F410" s="148"/>
      <c r="G410" s="148"/>
      <c r="H410" s="148"/>
      <c r="I410" s="147"/>
      <c r="J410" s="148"/>
      <c r="K410" s="167"/>
      <c r="L410" s="148"/>
      <c r="M410" s="147"/>
      <c r="N410" s="148"/>
      <c r="O410" s="147"/>
      <c r="P410" s="148"/>
      <c r="Q410" s="147"/>
      <c r="R410" s="149"/>
      <c r="S410" s="149"/>
      <c r="T410" s="149"/>
      <c r="U410" s="150"/>
      <c r="V410" s="151" t="str">
        <f t="shared" si="18"/>
        <v/>
      </c>
      <c r="W410" s="139">
        <f t="shared" si="19"/>
        <v>0</v>
      </c>
      <c r="X410" s="139" t="str">
        <f t="shared" si="20"/>
        <v/>
      </c>
      <c r="Y410" s="94"/>
      <c r="Z410" s="95"/>
      <c r="AA410" s="95"/>
    </row>
    <row r="411" spans="1:27" s="89" customFormat="1" ht="15">
      <c r="A411" s="147"/>
      <c r="B411" s="147"/>
      <c r="C411" s="148"/>
      <c r="D411" s="148"/>
      <c r="E411" s="148"/>
      <c r="F411" s="148"/>
      <c r="G411" s="148"/>
      <c r="H411" s="148"/>
      <c r="I411" s="147"/>
      <c r="J411" s="148"/>
      <c r="K411" s="167"/>
      <c r="L411" s="148"/>
      <c r="M411" s="147"/>
      <c r="N411" s="148"/>
      <c r="O411" s="147"/>
      <c r="P411" s="148"/>
      <c r="Q411" s="147"/>
      <c r="R411" s="149"/>
      <c r="S411" s="149"/>
      <c r="T411" s="149"/>
      <c r="U411" s="150"/>
      <c r="V411" s="151" t="str">
        <f t="shared" si="18"/>
        <v/>
      </c>
      <c r="W411" s="139">
        <f t="shared" si="19"/>
        <v>0</v>
      </c>
      <c r="X411" s="139" t="str">
        <f t="shared" si="20"/>
        <v/>
      </c>
      <c r="Y411" s="94"/>
      <c r="Z411" s="95"/>
      <c r="AA411" s="95"/>
    </row>
    <row r="412" spans="1:27" s="89" customFormat="1" ht="15">
      <c r="A412" s="147"/>
      <c r="B412" s="147"/>
      <c r="C412" s="148"/>
      <c r="D412" s="148"/>
      <c r="E412" s="148"/>
      <c r="F412" s="148"/>
      <c r="G412" s="148"/>
      <c r="H412" s="148"/>
      <c r="I412" s="147"/>
      <c r="J412" s="148"/>
      <c r="K412" s="167"/>
      <c r="L412" s="148"/>
      <c r="M412" s="147"/>
      <c r="N412" s="148"/>
      <c r="O412" s="147"/>
      <c r="P412" s="148"/>
      <c r="Q412" s="147"/>
      <c r="R412" s="149"/>
      <c r="S412" s="149"/>
      <c r="T412" s="149"/>
      <c r="U412" s="150"/>
      <c r="V412" s="151" t="str">
        <f t="shared" si="18"/>
        <v/>
      </c>
      <c r="W412" s="139">
        <f t="shared" si="19"/>
        <v>0</v>
      </c>
      <c r="X412" s="139" t="str">
        <f t="shared" si="20"/>
        <v/>
      </c>
      <c r="Y412" s="94"/>
      <c r="Z412" s="95"/>
      <c r="AA412" s="95"/>
    </row>
    <row r="413" spans="1:27" s="89" customFormat="1" ht="15">
      <c r="A413" s="147"/>
      <c r="B413" s="147"/>
      <c r="C413" s="148"/>
      <c r="D413" s="148"/>
      <c r="E413" s="148"/>
      <c r="F413" s="148"/>
      <c r="G413" s="148"/>
      <c r="H413" s="148"/>
      <c r="I413" s="147"/>
      <c r="J413" s="148"/>
      <c r="K413" s="167"/>
      <c r="L413" s="148"/>
      <c r="M413" s="147"/>
      <c r="N413" s="148"/>
      <c r="O413" s="147"/>
      <c r="P413" s="148"/>
      <c r="Q413" s="147"/>
      <c r="R413" s="149"/>
      <c r="S413" s="149"/>
      <c r="T413" s="149"/>
      <c r="U413" s="150"/>
      <c r="V413" s="151" t="str">
        <f t="shared" si="18"/>
        <v/>
      </c>
      <c r="W413" s="139">
        <f t="shared" si="19"/>
        <v>0</v>
      </c>
      <c r="X413" s="139" t="str">
        <f t="shared" si="20"/>
        <v/>
      </c>
      <c r="Y413" s="94"/>
      <c r="Z413" s="95"/>
      <c r="AA413" s="95"/>
    </row>
    <row r="414" spans="1:27" s="89" customFormat="1" ht="15">
      <c r="A414" s="147"/>
      <c r="B414" s="147"/>
      <c r="C414" s="148"/>
      <c r="D414" s="148"/>
      <c r="E414" s="148"/>
      <c r="F414" s="148"/>
      <c r="G414" s="148"/>
      <c r="H414" s="148"/>
      <c r="I414" s="147"/>
      <c r="J414" s="148"/>
      <c r="K414" s="167"/>
      <c r="L414" s="148"/>
      <c r="M414" s="147"/>
      <c r="N414" s="148"/>
      <c r="O414" s="147"/>
      <c r="P414" s="148"/>
      <c r="Q414" s="147"/>
      <c r="R414" s="149"/>
      <c r="S414" s="149"/>
      <c r="T414" s="149"/>
      <c r="U414" s="150"/>
      <c r="V414" s="151" t="str">
        <f t="shared" si="18"/>
        <v/>
      </c>
      <c r="W414" s="139">
        <f t="shared" si="19"/>
        <v>0</v>
      </c>
      <c r="X414" s="139" t="str">
        <f t="shared" si="20"/>
        <v/>
      </c>
      <c r="Y414" s="94"/>
      <c r="Z414" s="95"/>
      <c r="AA414" s="95"/>
    </row>
    <row r="415" spans="1:27" s="89" customFormat="1" ht="15">
      <c r="A415" s="147"/>
      <c r="B415" s="147"/>
      <c r="C415" s="148"/>
      <c r="D415" s="148"/>
      <c r="E415" s="148"/>
      <c r="F415" s="148"/>
      <c r="G415" s="148"/>
      <c r="H415" s="148"/>
      <c r="I415" s="147"/>
      <c r="J415" s="148"/>
      <c r="K415" s="167"/>
      <c r="L415" s="148"/>
      <c r="M415" s="147"/>
      <c r="N415" s="148"/>
      <c r="O415" s="147"/>
      <c r="P415" s="148"/>
      <c r="Q415" s="147"/>
      <c r="R415" s="149"/>
      <c r="S415" s="149"/>
      <c r="T415" s="149"/>
      <c r="U415" s="150"/>
      <c r="V415" s="151" t="str">
        <f t="shared" si="18"/>
        <v/>
      </c>
      <c r="W415" s="139">
        <f t="shared" si="19"/>
        <v>0</v>
      </c>
      <c r="X415" s="139" t="str">
        <f t="shared" si="20"/>
        <v/>
      </c>
      <c r="Y415" s="94"/>
      <c r="Z415" s="95"/>
      <c r="AA415" s="95"/>
    </row>
    <row r="416" spans="1:27" s="89" customFormat="1" ht="15">
      <c r="A416" s="147"/>
      <c r="B416" s="147"/>
      <c r="C416" s="148"/>
      <c r="D416" s="148"/>
      <c r="E416" s="148"/>
      <c r="F416" s="148"/>
      <c r="G416" s="148"/>
      <c r="H416" s="148"/>
      <c r="I416" s="147"/>
      <c r="J416" s="148"/>
      <c r="K416" s="167"/>
      <c r="L416" s="148"/>
      <c r="M416" s="147"/>
      <c r="N416" s="148"/>
      <c r="O416" s="147"/>
      <c r="P416" s="148"/>
      <c r="Q416" s="147"/>
      <c r="R416" s="149"/>
      <c r="S416" s="149"/>
      <c r="T416" s="149"/>
      <c r="U416" s="150"/>
      <c r="V416" s="151" t="str">
        <f t="shared" si="18"/>
        <v/>
      </c>
      <c r="W416" s="139">
        <f t="shared" si="19"/>
        <v>0</v>
      </c>
      <c r="X416" s="139" t="str">
        <f t="shared" si="20"/>
        <v/>
      </c>
      <c r="Y416" s="94"/>
      <c r="Z416" s="95"/>
      <c r="AA416" s="95"/>
    </row>
    <row r="417" spans="1:27" s="89" customFormat="1" ht="15">
      <c r="A417" s="147"/>
      <c r="B417" s="147"/>
      <c r="C417" s="148"/>
      <c r="D417" s="148"/>
      <c r="E417" s="148"/>
      <c r="F417" s="148"/>
      <c r="G417" s="148"/>
      <c r="H417" s="148"/>
      <c r="I417" s="147"/>
      <c r="J417" s="148"/>
      <c r="K417" s="167"/>
      <c r="L417" s="148"/>
      <c r="M417" s="147"/>
      <c r="N417" s="148"/>
      <c r="O417" s="147"/>
      <c r="P417" s="148"/>
      <c r="Q417" s="147"/>
      <c r="R417" s="149"/>
      <c r="S417" s="149"/>
      <c r="T417" s="149"/>
      <c r="U417" s="150"/>
      <c r="V417" s="151" t="str">
        <f t="shared" si="18"/>
        <v/>
      </c>
      <c r="W417" s="139">
        <f t="shared" si="19"/>
        <v>0</v>
      </c>
      <c r="X417" s="139" t="str">
        <f t="shared" si="20"/>
        <v/>
      </c>
      <c r="Y417" s="94"/>
      <c r="Z417" s="95"/>
      <c r="AA417" s="95"/>
    </row>
    <row r="418" spans="1:27" s="89" customFormat="1" ht="15">
      <c r="A418" s="147"/>
      <c r="B418" s="147"/>
      <c r="C418" s="148"/>
      <c r="D418" s="148"/>
      <c r="E418" s="148"/>
      <c r="F418" s="148"/>
      <c r="G418" s="148"/>
      <c r="H418" s="148"/>
      <c r="I418" s="147"/>
      <c r="J418" s="148"/>
      <c r="K418" s="167"/>
      <c r="L418" s="148"/>
      <c r="M418" s="147"/>
      <c r="N418" s="148"/>
      <c r="O418" s="147"/>
      <c r="P418" s="148"/>
      <c r="Q418" s="147"/>
      <c r="R418" s="149"/>
      <c r="S418" s="149"/>
      <c r="T418" s="149"/>
      <c r="U418" s="150"/>
      <c r="V418" s="151" t="str">
        <f t="shared" si="18"/>
        <v/>
      </c>
      <c r="W418" s="139">
        <f t="shared" si="19"/>
        <v>0</v>
      </c>
      <c r="X418" s="139" t="str">
        <f t="shared" si="20"/>
        <v/>
      </c>
      <c r="Y418" s="94"/>
      <c r="Z418" s="95"/>
      <c r="AA418" s="95"/>
    </row>
    <row r="419" spans="1:27" s="89" customFormat="1" ht="15">
      <c r="A419" s="147"/>
      <c r="B419" s="147"/>
      <c r="C419" s="148"/>
      <c r="D419" s="148"/>
      <c r="E419" s="148"/>
      <c r="F419" s="148"/>
      <c r="G419" s="148"/>
      <c r="H419" s="148"/>
      <c r="I419" s="147"/>
      <c r="J419" s="148"/>
      <c r="K419" s="167"/>
      <c r="L419" s="148"/>
      <c r="M419" s="147"/>
      <c r="N419" s="148"/>
      <c r="O419" s="147"/>
      <c r="P419" s="148"/>
      <c r="Q419" s="147"/>
      <c r="R419" s="149"/>
      <c r="S419" s="149"/>
      <c r="T419" s="149"/>
      <c r="U419" s="150"/>
      <c r="V419" s="151" t="str">
        <f t="shared" si="18"/>
        <v/>
      </c>
      <c r="W419" s="139">
        <f t="shared" si="19"/>
        <v>0</v>
      </c>
      <c r="X419" s="139" t="str">
        <f t="shared" si="20"/>
        <v/>
      </c>
      <c r="Y419" s="94"/>
      <c r="Z419" s="95"/>
      <c r="AA419" s="95"/>
    </row>
    <row r="420" spans="1:27" s="89" customFormat="1" ht="15">
      <c r="A420" s="147"/>
      <c r="B420" s="147"/>
      <c r="C420" s="148"/>
      <c r="D420" s="148"/>
      <c r="E420" s="148"/>
      <c r="F420" s="148"/>
      <c r="G420" s="148"/>
      <c r="H420" s="148"/>
      <c r="I420" s="147"/>
      <c r="J420" s="148"/>
      <c r="K420" s="167"/>
      <c r="L420" s="148"/>
      <c r="M420" s="147"/>
      <c r="N420" s="148"/>
      <c r="O420" s="147"/>
      <c r="P420" s="148"/>
      <c r="Q420" s="147"/>
      <c r="R420" s="149"/>
      <c r="S420" s="149"/>
      <c r="T420" s="149"/>
      <c r="U420" s="150"/>
      <c r="V420" s="151" t="str">
        <f t="shared" si="18"/>
        <v/>
      </c>
      <c r="W420" s="139">
        <f t="shared" si="19"/>
        <v>0</v>
      </c>
      <c r="X420" s="139" t="str">
        <f t="shared" si="20"/>
        <v/>
      </c>
      <c r="Y420" s="94"/>
      <c r="Z420" s="95"/>
      <c r="AA420" s="95"/>
    </row>
    <row r="421" spans="1:27" s="89" customFormat="1" ht="15">
      <c r="A421" s="147"/>
      <c r="B421" s="147"/>
      <c r="C421" s="148"/>
      <c r="D421" s="148"/>
      <c r="E421" s="148"/>
      <c r="F421" s="148"/>
      <c r="G421" s="148"/>
      <c r="H421" s="148"/>
      <c r="I421" s="147"/>
      <c r="J421" s="148"/>
      <c r="K421" s="167"/>
      <c r="L421" s="148"/>
      <c r="M421" s="147"/>
      <c r="N421" s="148"/>
      <c r="O421" s="147"/>
      <c r="P421" s="148"/>
      <c r="Q421" s="147"/>
      <c r="R421" s="149"/>
      <c r="S421" s="149"/>
      <c r="T421" s="149"/>
      <c r="U421" s="150"/>
      <c r="V421" s="151" t="str">
        <f t="shared" si="18"/>
        <v/>
      </c>
      <c r="W421" s="139">
        <f t="shared" si="19"/>
        <v>0</v>
      </c>
      <c r="X421" s="139" t="str">
        <f t="shared" si="20"/>
        <v/>
      </c>
      <c r="Y421" s="94"/>
      <c r="Z421" s="95"/>
      <c r="AA421" s="95"/>
    </row>
    <row r="422" spans="1:27" s="89" customFormat="1" ht="15">
      <c r="A422" s="147"/>
      <c r="B422" s="147"/>
      <c r="C422" s="148"/>
      <c r="D422" s="148"/>
      <c r="E422" s="148"/>
      <c r="F422" s="148"/>
      <c r="G422" s="148"/>
      <c r="H422" s="148"/>
      <c r="I422" s="147"/>
      <c r="J422" s="148"/>
      <c r="K422" s="167"/>
      <c r="L422" s="148"/>
      <c r="M422" s="147"/>
      <c r="N422" s="148"/>
      <c r="O422" s="147"/>
      <c r="P422" s="148"/>
      <c r="Q422" s="147"/>
      <c r="R422" s="149"/>
      <c r="S422" s="149"/>
      <c r="T422" s="149"/>
      <c r="U422" s="150"/>
      <c r="V422" s="151" t="str">
        <f t="shared" si="18"/>
        <v/>
      </c>
      <c r="W422" s="139">
        <f t="shared" si="19"/>
        <v>0</v>
      </c>
      <c r="X422" s="139" t="str">
        <f t="shared" si="20"/>
        <v/>
      </c>
      <c r="Y422" s="94"/>
      <c r="Z422" s="95"/>
      <c r="AA422" s="95"/>
    </row>
    <row r="423" spans="1:27" s="89" customFormat="1" ht="15">
      <c r="A423" s="147"/>
      <c r="B423" s="147"/>
      <c r="C423" s="148"/>
      <c r="D423" s="148"/>
      <c r="E423" s="148"/>
      <c r="F423" s="148"/>
      <c r="G423" s="148"/>
      <c r="H423" s="148"/>
      <c r="I423" s="147"/>
      <c r="J423" s="148"/>
      <c r="K423" s="167"/>
      <c r="L423" s="148"/>
      <c r="M423" s="147"/>
      <c r="N423" s="148"/>
      <c r="O423" s="147"/>
      <c r="P423" s="148"/>
      <c r="Q423" s="147"/>
      <c r="R423" s="149"/>
      <c r="S423" s="149"/>
      <c r="T423" s="149"/>
      <c r="U423" s="150"/>
      <c r="V423" s="151" t="str">
        <f t="shared" si="18"/>
        <v/>
      </c>
      <c r="W423" s="139">
        <f t="shared" si="19"/>
        <v>0</v>
      </c>
      <c r="X423" s="139" t="str">
        <f t="shared" si="20"/>
        <v/>
      </c>
      <c r="Y423" s="94"/>
      <c r="Z423" s="95"/>
      <c r="AA423" s="95"/>
    </row>
    <row r="424" spans="1:27" s="89" customFormat="1" ht="15">
      <c r="A424" s="147"/>
      <c r="B424" s="147"/>
      <c r="C424" s="148"/>
      <c r="D424" s="148"/>
      <c r="E424" s="148"/>
      <c r="F424" s="148"/>
      <c r="G424" s="148"/>
      <c r="H424" s="148"/>
      <c r="I424" s="147"/>
      <c r="J424" s="148"/>
      <c r="K424" s="167"/>
      <c r="L424" s="148"/>
      <c r="M424" s="147"/>
      <c r="N424" s="148"/>
      <c r="O424" s="147"/>
      <c r="P424" s="148"/>
      <c r="Q424" s="147"/>
      <c r="R424" s="149"/>
      <c r="S424" s="149"/>
      <c r="T424" s="149"/>
      <c r="U424" s="150"/>
      <c r="V424" s="151" t="str">
        <f t="shared" si="18"/>
        <v/>
      </c>
      <c r="W424" s="139">
        <f t="shared" si="19"/>
        <v>0</v>
      </c>
      <c r="X424" s="139" t="str">
        <f t="shared" si="20"/>
        <v/>
      </c>
      <c r="Y424" s="94"/>
      <c r="Z424" s="95"/>
      <c r="AA424" s="95"/>
    </row>
    <row r="425" spans="1:27" s="89" customFormat="1" ht="15">
      <c r="A425" s="147"/>
      <c r="B425" s="147"/>
      <c r="C425" s="148"/>
      <c r="D425" s="148"/>
      <c r="E425" s="148"/>
      <c r="F425" s="148"/>
      <c r="G425" s="148"/>
      <c r="H425" s="148"/>
      <c r="I425" s="147"/>
      <c r="J425" s="148"/>
      <c r="K425" s="167"/>
      <c r="L425" s="148"/>
      <c r="M425" s="147"/>
      <c r="N425" s="148"/>
      <c r="O425" s="147"/>
      <c r="P425" s="148"/>
      <c r="Q425" s="147"/>
      <c r="R425" s="149"/>
      <c r="S425" s="149"/>
      <c r="T425" s="149"/>
      <c r="U425" s="150"/>
      <c r="V425" s="151" t="str">
        <f t="shared" si="18"/>
        <v/>
      </c>
      <c r="W425" s="139">
        <f t="shared" si="19"/>
        <v>0</v>
      </c>
      <c r="X425" s="139" t="str">
        <f t="shared" si="20"/>
        <v/>
      </c>
      <c r="Y425" s="94"/>
      <c r="Z425" s="95"/>
      <c r="AA425" s="95"/>
    </row>
    <row r="426" spans="1:27" s="89" customFormat="1" ht="15">
      <c r="A426" s="147"/>
      <c r="B426" s="147"/>
      <c r="C426" s="148"/>
      <c r="D426" s="148"/>
      <c r="E426" s="148"/>
      <c r="F426" s="148"/>
      <c r="G426" s="148"/>
      <c r="H426" s="148"/>
      <c r="I426" s="147"/>
      <c r="J426" s="148"/>
      <c r="K426" s="167"/>
      <c r="L426" s="148"/>
      <c r="M426" s="147"/>
      <c r="N426" s="148"/>
      <c r="O426" s="147"/>
      <c r="P426" s="148"/>
      <c r="Q426" s="147"/>
      <c r="R426" s="149"/>
      <c r="S426" s="149"/>
      <c r="T426" s="149"/>
      <c r="U426" s="150"/>
      <c r="V426" s="151" t="str">
        <f t="shared" si="18"/>
        <v/>
      </c>
      <c r="W426" s="139">
        <f t="shared" si="19"/>
        <v>0</v>
      </c>
      <c r="X426" s="139" t="str">
        <f t="shared" si="20"/>
        <v/>
      </c>
      <c r="Y426" s="94"/>
      <c r="Z426" s="95"/>
      <c r="AA426" s="95"/>
    </row>
    <row r="427" spans="1:27" s="89" customFormat="1" ht="15">
      <c r="A427" s="147"/>
      <c r="B427" s="147"/>
      <c r="C427" s="148"/>
      <c r="D427" s="148"/>
      <c r="E427" s="148"/>
      <c r="F427" s="148"/>
      <c r="G427" s="148"/>
      <c r="H427" s="148"/>
      <c r="I427" s="147"/>
      <c r="J427" s="148"/>
      <c r="K427" s="167"/>
      <c r="L427" s="148"/>
      <c r="M427" s="147"/>
      <c r="N427" s="148"/>
      <c r="O427" s="147"/>
      <c r="P427" s="148"/>
      <c r="Q427" s="147"/>
      <c r="R427" s="149"/>
      <c r="S427" s="149"/>
      <c r="T427" s="149"/>
      <c r="U427" s="150"/>
      <c r="V427" s="151" t="str">
        <f t="shared" si="18"/>
        <v/>
      </c>
      <c r="W427" s="139">
        <f t="shared" si="19"/>
        <v>0</v>
      </c>
      <c r="X427" s="139" t="str">
        <f t="shared" si="20"/>
        <v/>
      </c>
      <c r="Y427" s="94"/>
      <c r="Z427" s="95"/>
      <c r="AA427" s="95"/>
    </row>
    <row r="428" spans="1:27" s="89" customFormat="1" ht="15">
      <c r="A428" s="147"/>
      <c r="B428" s="147"/>
      <c r="C428" s="148"/>
      <c r="D428" s="148"/>
      <c r="E428" s="148"/>
      <c r="F428" s="148"/>
      <c r="G428" s="148"/>
      <c r="H428" s="148"/>
      <c r="I428" s="147"/>
      <c r="J428" s="148"/>
      <c r="K428" s="167"/>
      <c r="L428" s="148"/>
      <c r="M428" s="147"/>
      <c r="N428" s="148"/>
      <c r="O428" s="147"/>
      <c r="P428" s="148"/>
      <c r="Q428" s="147"/>
      <c r="R428" s="149"/>
      <c r="S428" s="149"/>
      <c r="T428" s="149"/>
      <c r="U428" s="150"/>
      <c r="V428" s="151" t="str">
        <f t="shared" si="18"/>
        <v/>
      </c>
      <c r="W428" s="139">
        <f t="shared" si="19"/>
        <v>0</v>
      </c>
      <c r="X428" s="139" t="str">
        <f t="shared" si="20"/>
        <v/>
      </c>
      <c r="Y428" s="94"/>
      <c r="Z428" s="95"/>
      <c r="AA428" s="95"/>
    </row>
    <row r="429" spans="1:27" s="89" customFormat="1" ht="15">
      <c r="A429" s="147"/>
      <c r="B429" s="147"/>
      <c r="C429" s="148"/>
      <c r="D429" s="148"/>
      <c r="E429" s="148"/>
      <c r="F429" s="148"/>
      <c r="G429" s="148"/>
      <c r="H429" s="148"/>
      <c r="I429" s="147"/>
      <c r="J429" s="148"/>
      <c r="K429" s="167"/>
      <c r="L429" s="148"/>
      <c r="M429" s="147"/>
      <c r="N429" s="148"/>
      <c r="O429" s="147"/>
      <c r="P429" s="148"/>
      <c r="Q429" s="147"/>
      <c r="R429" s="149"/>
      <c r="S429" s="149"/>
      <c r="T429" s="149"/>
      <c r="U429" s="150"/>
      <c r="V429" s="151" t="str">
        <f t="shared" si="18"/>
        <v/>
      </c>
      <c r="W429" s="139">
        <f t="shared" si="19"/>
        <v>0</v>
      </c>
      <c r="X429" s="139" t="str">
        <f t="shared" si="20"/>
        <v/>
      </c>
      <c r="Y429" s="94"/>
      <c r="Z429" s="95"/>
      <c r="AA429" s="95"/>
    </row>
    <row r="430" spans="1:27" s="89" customFormat="1" ht="15">
      <c r="A430" s="147"/>
      <c r="B430" s="147"/>
      <c r="C430" s="148"/>
      <c r="D430" s="148"/>
      <c r="E430" s="148"/>
      <c r="F430" s="148"/>
      <c r="G430" s="148"/>
      <c r="H430" s="148"/>
      <c r="I430" s="147"/>
      <c r="J430" s="148"/>
      <c r="K430" s="167"/>
      <c r="L430" s="148"/>
      <c r="M430" s="147"/>
      <c r="N430" s="148"/>
      <c r="O430" s="147"/>
      <c r="P430" s="148"/>
      <c r="Q430" s="147"/>
      <c r="R430" s="149"/>
      <c r="S430" s="149"/>
      <c r="T430" s="149"/>
      <c r="U430" s="150"/>
      <c r="V430" s="151" t="str">
        <f t="shared" si="18"/>
        <v/>
      </c>
      <c r="W430" s="139">
        <f t="shared" si="19"/>
        <v>0</v>
      </c>
      <c r="X430" s="139" t="str">
        <f t="shared" si="20"/>
        <v/>
      </c>
      <c r="Y430" s="94"/>
      <c r="Z430" s="95"/>
      <c r="AA430" s="95"/>
    </row>
    <row r="431" spans="1:27" s="89" customFormat="1" ht="15">
      <c r="A431" s="147"/>
      <c r="B431" s="147"/>
      <c r="C431" s="148"/>
      <c r="D431" s="148"/>
      <c r="E431" s="148"/>
      <c r="F431" s="148"/>
      <c r="G431" s="148"/>
      <c r="H431" s="148"/>
      <c r="I431" s="147"/>
      <c r="J431" s="148"/>
      <c r="K431" s="167"/>
      <c r="L431" s="148"/>
      <c r="M431" s="147"/>
      <c r="N431" s="148"/>
      <c r="O431" s="147"/>
      <c r="P431" s="148"/>
      <c r="Q431" s="147"/>
      <c r="R431" s="149"/>
      <c r="S431" s="149"/>
      <c r="T431" s="149"/>
      <c r="U431" s="150"/>
      <c r="V431" s="151" t="str">
        <f t="shared" si="18"/>
        <v/>
      </c>
      <c r="W431" s="139">
        <f t="shared" si="19"/>
        <v>0</v>
      </c>
      <c r="X431" s="139" t="str">
        <f t="shared" si="20"/>
        <v/>
      </c>
      <c r="Y431" s="94"/>
      <c r="Z431" s="95"/>
      <c r="AA431" s="95"/>
    </row>
    <row r="432" spans="1:27" s="89" customFormat="1" ht="15">
      <c r="A432" s="147"/>
      <c r="B432" s="147"/>
      <c r="C432" s="148"/>
      <c r="D432" s="148"/>
      <c r="E432" s="148"/>
      <c r="F432" s="148"/>
      <c r="G432" s="148"/>
      <c r="H432" s="148"/>
      <c r="I432" s="147"/>
      <c r="J432" s="148"/>
      <c r="K432" s="167"/>
      <c r="L432" s="148"/>
      <c r="M432" s="147"/>
      <c r="N432" s="148"/>
      <c r="O432" s="147"/>
      <c r="P432" s="148"/>
      <c r="Q432" s="147"/>
      <c r="R432" s="149"/>
      <c r="S432" s="149"/>
      <c r="T432" s="149"/>
      <c r="U432" s="150"/>
      <c r="V432" s="151" t="str">
        <f t="shared" si="18"/>
        <v/>
      </c>
      <c r="W432" s="139">
        <f t="shared" si="19"/>
        <v>0</v>
      </c>
      <c r="X432" s="139" t="str">
        <f t="shared" si="20"/>
        <v/>
      </c>
      <c r="Y432" s="94"/>
      <c r="Z432" s="95"/>
      <c r="AA432" s="95"/>
    </row>
    <row r="433" spans="1:27" s="89" customFormat="1" ht="15">
      <c r="A433" s="147"/>
      <c r="B433" s="147"/>
      <c r="C433" s="148"/>
      <c r="D433" s="148"/>
      <c r="E433" s="148"/>
      <c r="F433" s="148"/>
      <c r="G433" s="148"/>
      <c r="H433" s="148"/>
      <c r="I433" s="147"/>
      <c r="J433" s="148"/>
      <c r="K433" s="167"/>
      <c r="L433" s="148"/>
      <c r="M433" s="147"/>
      <c r="N433" s="148"/>
      <c r="O433" s="147"/>
      <c r="P433" s="148"/>
      <c r="Q433" s="147"/>
      <c r="R433" s="149"/>
      <c r="S433" s="149"/>
      <c r="T433" s="149"/>
      <c r="U433" s="150"/>
      <c r="V433" s="151" t="str">
        <f t="shared" si="18"/>
        <v/>
      </c>
      <c r="W433" s="139">
        <f t="shared" si="19"/>
        <v>0</v>
      </c>
      <c r="X433" s="139" t="str">
        <f t="shared" si="20"/>
        <v/>
      </c>
      <c r="Y433" s="94"/>
      <c r="Z433" s="95"/>
      <c r="AA433" s="95"/>
    </row>
    <row r="434" spans="1:27" s="89" customFormat="1" ht="15">
      <c r="A434" s="147"/>
      <c r="B434" s="147"/>
      <c r="C434" s="148"/>
      <c r="D434" s="148"/>
      <c r="E434" s="148"/>
      <c r="F434" s="148"/>
      <c r="G434" s="148"/>
      <c r="H434" s="148"/>
      <c r="I434" s="147"/>
      <c r="J434" s="148"/>
      <c r="K434" s="167"/>
      <c r="L434" s="148"/>
      <c r="M434" s="147"/>
      <c r="N434" s="148"/>
      <c r="O434" s="147"/>
      <c r="P434" s="148"/>
      <c r="Q434" s="147"/>
      <c r="R434" s="149"/>
      <c r="S434" s="149"/>
      <c r="T434" s="149"/>
      <c r="U434" s="150"/>
      <c r="V434" s="151" t="str">
        <f t="shared" si="18"/>
        <v/>
      </c>
      <c r="W434" s="139">
        <f t="shared" si="19"/>
        <v>0</v>
      </c>
      <c r="X434" s="139" t="str">
        <f t="shared" si="20"/>
        <v/>
      </c>
      <c r="Y434" s="94"/>
      <c r="Z434" s="95"/>
      <c r="AA434" s="95"/>
    </row>
    <row r="435" spans="1:27" s="89" customFormat="1" ht="15">
      <c r="A435" s="147"/>
      <c r="B435" s="147"/>
      <c r="C435" s="148"/>
      <c r="D435" s="148"/>
      <c r="E435" s="148"/>
      <c r="F435" s="148"/>
      <c r="G435" s="148"/>
      <c r="H435" s="148"/>
      <c r="I435" s="147"/>
      <c r="J435" s="148"/>
      <c r="K435" s="167"/>
      <c r="L435" s="148"/>
      <c r="M435" s="147"/>
      <c r="N435" s="148"/>
      <c r="O435" s="147"/>
      <c r="P435" s="148"/>
      <c r="Q435" s="147"/>
      <c r="R435" s="149"/>
      <c r="S435" s="149"/>
      <c r="T435" s="149"/>
      <c r="U435" s="150"/>
      <c r="V435" s="151" t="str">
        <f t="shared" si="18"/>
        <v/>
      </c>
      <c r="W435" s="139">
        <f t="shared" si="19"/>
        <v>0</v>
      </c>
      <c r="X435" s="139" t="str">
        <f t="shared" si="20"/>
        <v/>
      </c>
      <c r="Y435" s="94"/>
      <c r="Z435" s="95"/>
      <c r="AA435" s="95"/>
    </row>
    <row r="436" spans="1:27" s="89" customFormat="1" ht="15">
      <c r="A436" s="147"/>
      <c r="B436" s="147"/>
      <c r="C436" s="148"/>
      <c r="D436" s="148"/>
      <c r="E436" s="148"/>
      <c r="F436" s="148"/>
      <c r="G436" s="148"/>
      <c r="H436" s="148"/>
      <c r="I436" s="147"/>
      <c r="J436" s="148"/>
      <c r="K436" s="167"/>
      <c r="L436" s="148"/>
      <c r="M436" s="147"/>
      <c r="N436" s="148"/>
      <c r="O436" s="147"/>
      <c r="P436" s="148"/>
      <c r="Q436" s="147"/>
      <c r="R436" s="149"/>
      <c r="S436" s="149"/>
      <c r="T436" s="149"/>
      <c r="U436" s="150"/>
      <c r="V436" s="151" t="str">
        <f t="shared" si="18"/>
        <v/>
      </c>
      <c r="W436" s="139">
        <f t="shared" si="19"/>
        <v>0</v>
      </c>
      <c r="X436" s="139" t="str">
        <f t="shared" si="20"/>
        <v/>
      </c>
      <c r="Y436" s="94"/>
      <c r="Z436" s="95"/>
      <c r="AA436" s="95"/>
    </row>
    <row r="437" spans="1:27" s="89" customFormat="1" ht="15">
      <c r="A437" s="147"/>
      <c r="B437" s="147"/>
      <c r="C437" s="148"/>
      <c r="D437" s="148"/>
      <c r="E437" s="148"/>
      <c r="F437" s="148"/>
      <c r="G437" s="148"/>
      <c r="H437" s="148"/>
      <c r="I437" s="147"/>
      <c r="J437" s="148"/>
      <c r="K437" s="167"/>
      <c r="L437" s="148"/>
      <c r="M437" s="147"/>
      <c r="N437" s="148"/>
      <c r="O437" s="147"/>
      <c r="P437" s="148"/>
      <c r="Q437" s="147"/>
      <c r="R437" s="149"/>
      <c r="S437" s="149"/>
      <c r="T437" s="149"/>
      <c r="U437" s="150"/>
      <c r="V437" s="151" t="str">
        <f t="shared" si="18"/>
        <v/>
      </c>
      <c r="W437" s="139">
        <f t="shared" si="19"/>
        <v>0</v>
      </c>
      <c r="X437" s="139" t="str">
        <f t="shared" si="20"/>
        <v/>
      </c>
      <c r="Y437" s="94"/>
      <c r="Z437" s="95"/>
      <c r="AA437" s="95"/>
    </row>
    <row r="438" spans="1:27" s="89" customFormat="1" ht="15">
      <c r="A438" s="147"/>
      <c r="B438" s="147"/>
      <c r="C438" s="148"/>
      <c r="D438" s="148"/>
      <c r="E438" s="148"/>
      <c r="F438" s="148"/>
      <c r="G438" s="148"/>
      <c r="H438" s="148"/>
      <c r="I438" s="147"/>
      <c r="J438" s="148"/>
      <c r="K438" s="167"/>
      <c r="L438" s="148"/>
      <c r="M438" s="147"/>
      <c r="N438" s="148"/>
      <c r="O438" s="147"/>
      <c r="P438" s="148"/>
      <c r="Q438" s="147"/>
      <c r="R438" s="149"/>
      <c r="S438" s="149"/>
      <c r="T438" s="149"/>
      <c r="U438" s="150"/>
      <c r="V438" s="151" t="str">
        <f t="shared" si="18"/>
        <v/>
      </c>
      <c r="W438" s="139">
        <f t="shared" si="19"/>
        <v>0</v>
      </c>
      <c r="X438" s="139" t="str">
        <f t="shared" si="20"/>
        <v/>
      </c>
      <c r="Y438" s="94"/>
      <c r="Z438" s="95"/>
      <c r="AA438" s="95"/>
    </row>
    <row r="439" spans="1:27" s="89" customFormat="1" ht="15">
      <c r="A439" s="147"/>
      <c r="B439" s="147"/>
      <c r="C439" s="148"/>
      <c r="D439" s="148"/>
      <c r="E439" s="148"/>
      <c r="F439" s="148"/>
      <c r="G439" s="148"/>
      <c r="H439" s="148"/>
      <c r="I439" s="147"/>
      <c r="J439" s="148"/>
      <c r="K439" s="167"/>
      <c r="L439" s="148"/>
      <c r="M439" s="147"/>
      <c r="N439" s="148"/>
      <c r="O439" s="147"/>
      <c r="P439" s="148"/>
      <c r="Q439" s="147"/>
      <c r="R439" s="149"/>
      <c r="S439" s="149"/>
      <c r="T439" s="149"/>
      <c r="U439" s="150"/>
      <c r="V439" s="151" t="str">
        <f t="shared" si="18"/>
        <v/>
      </c>
      <c r="W439" s="139">
        <f t="shared" si="19"/>
        <v>0</v>
      </c>
      <c r="X439" s="139" t="str">
        <f t="shared" si="20"/>
        <v/>
      </c>
      <c r="Y439" s="94"/>
      <c r="Z439" s="95"/>
      <c r="AA439" s="95"/>
    </row>
    <row r="440" spans="1:27" s="89" customFormat="1" ht="15">
      <c r="A440" s="147"/>
      <c r="B440" s="147"/>
      <c r="C440" s="148"/>
      <c r="D440" s="148"/>
      <c r="E440" s="148"/>
      <c r="F440" s="148"/>
      <c r="G440" s="148"/>
      <c r="H440" s="148"/>
      <c r="I440" s="147"/>
      <c r="J440" s="148"/>
      <c r="K440" s="167"/>
      <c r="L440" s="148"/>
      <c r="M440" s="147"/>
      <c r="N440" s="148"/>
      <c r="O440" s="147"/>
      <c r="P440" s="148"/>
      <c r="Q440" s="147"/>
      <c r="R440" s="149"/>
      <c r="S440" s="149"/>
      <c r="T440" s="149"/>
      <c r="U440" s="150"/>
      <c r="V440" s="151" t="str">
        <f t="shared" si="18"/>
        <v/>
      </c>
      <c r="W440" s="139">
        <f t="shared" si="19"/>
        <v>0</v>
      </c>
      <c r="X440" s="139" t="str">
        <f t="shared" si="20"/>
        <v/>
      </c>
      <c r="Y440" s="94"/>
      <c r="Z440" s="95"/>
      <c r="AA440" s="95"/>
    </row>
    <row r="441" spans="1:27" s="89" customFormat="1" ht="15">
      <c r="A441" s="147"/>
      <c r="B441" s="147"/>
      <c r="C441" s="148"/>
      <c r="D441" s="148"/>
      <c r="E441" s="148"/>
      <c r="F441" s="148"/>
      <c r="G441" s="148"/>
      <c r="H441" s="148"/>
      <c r="I441" s="147"/>
      <c r="J441" s="148"/>
      <c r="K441" s="167"/>
      <c r="L441" s="148"/>
      <c r="M441" s="147"/>
      <c r="N441" s="148"/>
      <c r="O441" s="147"/>
      <c r="P441" s="148"/>
      <c r="Q441" s="147"/>
      <c r="R441" s="149"/>
      <c r="S441" s="149"/>
      <c r="T441" s="149"/>
      <c r="U441" s="150"/>
      <c r="V441" s="151" t="str">
        <f t="shared" si="18"/>
        <v/>
      </c>
      <c r="W441" s="139">
        <f t="shared" si="19"/>
        <v>0</v>
      </c>
      <c r="X441" s="139" t="str">
        <f t="shared" si="20"/>
        <v/>
      </c>
      <c r="Y441" s="94"/>
      <c r="Z441" s="95"/>
      <c r="AA441" s="95"/>
    </row>
    <row r="442" spans="1:27" s="89" customFormat="1" ht="15">
      <c r="A442" s="147"/>
      <c r="B442" s="147"/>
      <c r="C442" s="148"/>
      <c r="D442" s="148"/>
      <c r="E442" s="148"/>
      <c r="F442" s="148"/>
      <c r="G442" s="148"/>
      <c r="H442" s="148"/>
      <c r="I442" s="147"/>
      <c r="J442" s="148"/>
      <c r="K442" s="167"/>
      <c r="L442" s="148"/>
      <c r="M442" s="147"/>
      <c r="N442" s="148"/>
      <c r="O442" s="147"/>
      <c r="P442" s="148"/>
      <c r="Q442" s="147"/>
      <c r="R442" s="149"/>
      <c r="S442" s="149"/>
      <c r="T442" s="149"/>
      <c r="U442" s="150"/>
      <c r="V442" s="151" t="str">
        <f t="shared" si="18"/>
        <v/>
      </c>
      <c r="W442" s="139">
        <f t="shared" si="19"/>
        <v>0</v>
      </c>
      <c r="X442" s="139" t="str">
        <f t="shared" si="20"/>
        <v/>
      </c>
      <c r="Y442" s="94"/>
      <c r="Z442" s="95"/>
      <c r="AA442" s="95"/>
    </row>
    <row r="443" spans="1:27" s="89" customFormat="1" ht="15">
      <c r="A443" s="147"/>
      <c r="B443" s="147"/>
      <c r="C443" s="148"/>
      <c r="D443" s="148"/>
      <c r="E443" s="148"/>
      <c r="F443" s="148"/>
      <c r="G443" s="148"/>
      <c r="H443" s="148"/>
      <c r="I443" s="147"/>
      <c r="J443" s="148"/>
      <c r="K443" s="167"/>
      <c r="L443" s="148"/>
      <c r="M443" s="147"/>
      <c r="N443" s="148"/>
      <c r="O443" s="147"/>
      <c r="P443" s="148"/>
      <c r="Q443" s="147"/>
      <c r="R443" s="149"/>
      <c r="S443" s="149"/>
      <c r="T443" s="149"/>
      <c r="U443" s="150"/>
      <c r="V443" s="151" t="str">
        <f t="shared" si="18"/>
        <v/>
      </c>
      <c r="W443" s="139">
        <f t="shared" si="19"/>
        <v>0</v>
      </c>
      <c r="X443" s="139" t="str">
        <f t="shared" si="20"/>
        <v/>
      </c>
      <c r="Y443" s="94"/>
      <c r="Z443" s="95"/>
      <c r="AA443" s="95"/>
    </row>
    <row r="444" spans="1:27" s="89" customFormat="1" ht="15">
      <c r="A444" s="147"/>
      <c r="B444" s="147"/>
      <c r="C444" s="148"/>
      <c r="D444" s="148"/>
      <c r="E444" s="148"/>
      <c r="F444" s="148"/>
      <c r="G444" s="148"/>
      <c r="H444" s="148"/>
      <c r="I444" s="147"/>
      <c r="J444" s="148"/>
      <c r="K444" s="167"/>
      <c r="L444" s="148"/>
      <c r="M444" s="147"/>
      <c r="N444" s="148"/>
      <c r="O444" s="147"/>
      <c r="P444" s="148"/>
      <c r="Q444" s="147"/>
      <c r="R444" s="149"/>
      <c r="S444" s="149"/>
      <c r="T444" s="149"/>
      <c r="U444" s="150"/>
      <c r="V444" s="151" t="str">
        <f t="shared" si="18"/>
        <v/>
      </c>
      <c r="W444" s="139">
        <f t="shared" si="19"/>
        <v>0</v>
      </c>
      <c r="X444" s="139" t="str">
        <f t="shared" si="20"/>
        <v/>
      </c>
      <c r="Y444" s="94"/>
      <c r="Z444" s="95"/>
      <c r="AA444" s="95"/>
    </row>
    <row r="445" spans="1:27" s="89" customFormat="1" ht="15">
      <c r="A445" s="147"/>
      <c r="B445" s="147"/>
      <c r="C445" s="148"/>
      <c r="D445" s="148"/>
      <c r="E445" s="148"/>
      <c r="F445" s="148"/>
      <c r="G445" s="148"/>
      <c r="H445" s="148"/>
      <c r="I445" s="147"/>
      <c r="J445" s="148"/>
      <c r="K445" s="167"/>
      <c r="L445" s="148"/>
      <c r="M445" s="147"/>
      <c r="N445" s="148"/>
      <c r="O445" s="147"/>
      <c r="P445" s="148"/>
      <c r="Q445" s="147"/>
      <c r="R445" s="149"/>
      <c r="S445" s="149"/>
      <c r="T445" s="149"/>
      <c r="U445" s="150"/>
      <c r="V445" s="151" t="str">
        <f t="shared" si="18"/>
        <v/>
      </c>
      <c r="W445" s="139">
        <f t="shared" si="19"/>
        <v>0</v>
      </c>
      <c r="X445" s="139" t="str">
        <f t="shared" si="20"/>
        <v/>
      </c>
      <c r="Y445" s="94"/>
      <c r="Z445" s="95"/>
      <c r="AA445" s="95"/>
    </row>
    <row r="446" spans="1:27" s="89" customFormat="1" ht="15">
      <c r="A446" s="147"/>
      <c r="B446" s="147"/>
      <c r="C446" s="148"/>
      <c r="D446" s="148"/>
      <c r="E446" s="148"/>
      <c r="F446" s="148"/>
      <c r="G446" s="148"/>
      <c r="H446" s="148"/>
      <c r="I446" s="147"/>
      <c r="J446" s="148"/>
      <c r="K446" s="167"/>
      <c r="L446" s="148"/>
      <c r="M446" s="147"/>
      <c r="N446" s="148"/>
      <c r="O446" s="147"/>
      <c r="P446" s="148"/>
      <c r="Q446" s="147"/>
      <c r="R446" s="149"/>
      <c r="S446" s="149"/>
      <c r="T446" s="149"/>
      <c r="U446" s="150"/>
      <c r="V446" s="151" t="str">
        <f t="shared" si="18"/>
        <v/>
      </c>
      <c r="W446" s="139">
        <f t="shared" si="19"/>
        <v>0</v>
      </c>
      <c r="X446" s="139" t="str">
        <f t="shared" si="20"/>
        <v/>
      </c>
      <c r="Y446" s="94"/>
      <c r="Z446" s="95"/>
      <c r="AA446" s="95"/>
    </row>
    <row r="447" spans="1:27" s="89" customFormat="1" ht="15">
      <c r="A447" s="147"/>
      <c r="B447" s="147"/>
      <c r="C447" s="148"/>
      <c r="D447" s="148"/>
      <c r="E447" s="148"/>
      <c r="F447" s="148"/>
      <c r="G447" s="148"/>
      <c r="H447" s="148"/>
      <c r="I447" s="147"/>
      <c r="J447" s="148"/>
      <c r="K447" s="167"/>
      <c r="L447" s="148"/>
      <c r="M447" s="147"/>
      <c r="N447" s="148"/>
      <c r="O447" s="147"/>
      <c r="P447" s="148"/>
      <c r="Q447" s="147"/>
      <c r="R447" s="149"/>
      <c r="S447" s="149"/>
      <c r="T447" s="149"/>
      <c r="U447" s="150"/>
      <c r="V447" s="151" t="str">
        <f t="shared" si="18"/>
        <v/>
      </c>
      <c r="W447" s="139">
        <f t="shared" si="19"/>
        <v>0</v>
      </c>
      <c r="X447" s="139" t="str">
        <f t="shared" si="20"/>
        <v/>
      </c>
      <c r="Y447" s="94"/>
      <c r="Z447" s="95"/>
      <c r="AA447" s="95"/>
    </row>
    <row r="448" spans="1:27" s="89" customFormat="1" ht="15">
      <c r="A448" s="147"/>
      <c r="B448" s="147"/>
      <c r="C448" s="148"/>
      <c r="D448" s="148"/>
      <c r="E448" s="148"/>
      <c r="F448" s="148"/>
      <c r="G448" s="148"/>
      <c r="H448" s="148"/>
      <c r="I448" s="147"/>
      <c r="J448" s="148"/>
      <c r="K448" s="167"/>
      <c r="L448" s="148"/>
      <c r="M448" s="147"/>
      <c r="N448" s="148"/>
      <c r="O448" s="147"/>
      <c r="P448" s="148"/>
      <c r="Q448" s="147"/>
      <c r="R448" s="149"/>
      <c r="S448" s="149"/>
      <c r="T448" s="149"/>
      <c r="U448" s="150"/>
      <c r="V448" s="151" t="str">
        <f t="shared" si="18"/>
        <v/>
      </c>
      <c r="W448" s="139">
        <f t="shared" si="19"/>
        <v>0</v>
      </c>
      <c r="X448" s="139" t="str">
        <f t="shared" si="20"/>
        <v/>
      </c>
      <c r="Y448" s="94"/>
      <c r="Z448" s="95"/>
      <c r="AA448" s="95"/>
    </row>
    <row r="449" spans="1:27" s="89" customFormat="1" ht="15">
      <c r="A449" s="147"/>
      <c r="B449" s="147"/>
      <c r="C449" s="148"/>
      <c r="D449" s="148"/>
      <c r="E449" s="148"/>
      <c r="F449" s="148"/>
      <c r="G449" s="148"/>
      <c r="H449" s="148"/>
      <c r="I449" s="147"/>
      <c r="J449" s="148"/>
      <c r="K449" s="167"/>
      <c r="L449" s="148"/>
      <c r="M449" s="147"/>
      <c r="N449" s="148"/>
      <c r="O449" s="147"/>
      <c r="P449" s="148"/>
      <c r="Q449" s="147"/>
      <c r="R449" s="149"/>
      <c r="S449" s="149"/>
      <c r="T449" s="149"/>
      <c r="U449" s="150"/>
      <c r="V449" s="151" t="str">
        <f t="shared" si="18"/>
        <v/>
      </c>
      <c r="W449" s="139">
        <f t="shared" si="19"/>
        <v>0</v>
      </c>
      <c r="X449" s="139" t="str">
        <f t="shared" si="20"/>
        <v/>
      </c>
      <c r="Y449" s="94"/>
      <c r="Z449" s="95"/>
      <c r="AA449" s="95"/>
    </row>
    <row r="450" spans="1:27" s="89" customFormat="1" ht="15">
      <c r="A450" s="147"/>
      <c r="B450" s="147"/>
      <c r="C450" s="148"/>
      <c r="D450" s="148"/>
      <c r="E450" s="148"/>
      <c r="F450" s="148"/>
      <c r="G450" s="148"/>
      <c r="H450" s="148"/>
      <c r="I450" s="147"/>
      <c r="J450" s="148"/>
      <c r="K450" s="167"/>
      <c r="L450" s="148"/>
      <c r="M450" s="147"/>
      <c r="N450" s="148"/>
      <c r="O450" s="147"/>
      <c r="P450" s="148"/>
      <c r="Q450" s="147"/>
      <c r="R450" s="149"/>
      <c r="S450" s="149"/>
      <c r="T450" s="149"/>
      <c r="U450" s="150"/>
      <c r="V450" s="151" t="str">
        <f t="shared" si="18"/>
        <v/>
      </c>
      <c r="W450" s="139">
        <f t="shared" si="19"/>
        <v>0</v>
      </c>
      <c r="X450" s="139" t="str">
        <f t="shared" si="20"/>
        <v/>
      </c>
      <c r="Y450" s="94"/>
      <c r="Z450" s="95"/>
      <c r="AA450" s="95"/>
    </row>
    <row r="451" spans="1:27" s="89" customFormat="1" ht="15">
      <c r="A451" s="147"/>
      <c r="B451" s="147"/>
      <c r="C451" s="148"/>
      <c r="D451" s="148"/>
      <c r="E451" s="148"/>
      <c r="F451" s="148"/>
      <c r="G451" s="148"/>
      <c r="H451" s="148"/>
      <c r="I451" s="147"/>
      <c r="J451" s="148"/>
      <c r="K451" s="167"/>
      <c r="L451" s="148"/>
      <c r="M451" s="147"/>
      <c r="N451" s="148"/>
      <c r="O451" s="147"/>
      <c r="P451" s="148"/>
      <c r="Q451" s="147"/>
      <c r="R451" s="149"/>
      <c r="S451" s="149"/>
      <c r="T451" s="149"/>
      <c r="U451" s="150"/>
      <c r="V451" s="151" t="str">
        <f t="shared" ref="V451:V501" si="21">IF(K451&lt;&gt;"",K451,"")</f>
        <v/>
      </c>
      <c r="W451" s="139">
        <f t="shared" ref="W451:W501" si="22">IF(U451="",T451,IF(AND(U451&lt;=41820,V451&lt;=41820),"",IF(AND(U451&lt;=41820,V451&gt;41820),T451,"")))</f>
        <v>0</v>
      </c>
      <c r="X451" s="139" t="str">
        <f t="shared" ref="X451:X501" si="23">IF(AND(U451&gt;41820,V451&gt;41820),"",IF(AND(U451&gt;41820,V451&lt;=41820),T451,""))</f>
        <v/>
      </c>
      <c r="Y451" s="94"/>
      <c r="Z451" s="95"/>
      <c r="AA451" s="95"/>
    </row>
    <row r="452" spans="1:27" s="89" customFormat="1" ht="15">
      <c r="A452" s="147"/>
      <c r="B452" s="147"/>
      <c r="C452" s="148"/>
      <c r="D452" s="148"/>
      <c r="E452" s="148"/>
      <c r="F452" s="148"/>
      <c r="G452" s="148"/>
      <c r="H452" s="148"/>
      <c r="I452" s="147"/>
      <c r="J452" s="148"/>
      <c r="K452" s="167"/>
      <c r="L452" s="148"/>
      <c r="M452" s="147"/>
      <c r="N452" s="148"/>
      <c r="O452" s="147"/>
      <c r="P452" s="148"/>
      <c r="Q452" s="147"/>
      <c r="R452" s="149"/>
      <c r="S452" s="149"/>
      <c r="T452" s="149"/>
      <c r="U452" s="150"/>
      <c r="V452" s="151" t="str">
        <f t="shared" si="21"/>
        <v/>
      </c>
      <c r="W452" s="139">
        <f t="shared" si="22"/>
        <v>0</v>
      </c>
      <c r="X452" s="139" t="str">
        <f t="shared" si="23"/>
        <v/>
      </c>
      <c r="Y452" s="94"/>
      <c r="Z452" s="95"/>
      <c r="AA452" s="95"/>
    </row>
    <row r="453" spans="1:27" s="89" customFormat="1" ht="15">
      <c r="A453" s="147"/>
      <c r="B453" s="147"/>
      <c r="C453" s="148"/>
      <c r="D453" s="148"/>
      <c r="E453" s="148"/>
      <c r="F453" s="148"/>
      <c r="G453" s="148"/>
      <c r="H453" s="148"/>
      <c r="I453" s="147"/>
      <c r="J453" s="148"/>
      <c r="K453" s="167"/>
      <c r="L453" s="148"/>
      <c r="M453" s="147"/>
      <c r="N453" s="148"/>
      <c r="O453" s="147"/>
      <c r="P453" s="148"/>
      <c r="Q453" s="147"/>
      <c r="R453" s="149"/>
      <c r="S453" s="149"/>
      <c r="T453" s="149"/>
      <c r="U453" s="150"/>
      <c r="V453" s="151" t="str">
        <f t="shared" si="21"/>
        <v/>
      </c>
      <c r="W453" s="139">
        <f t="shared" si="22"/>
        <v>0</v>
      </c>
      <c r="X453" s="139" t="str">
        <f t="shared" si="23"/>
        <v/>
      </c>
      <c r="Y453" s="94"/>
      <c r="Z453" s="95"/>
      <c r="AA453" s="95"/>
    </row>
    <row r="454" spans="1:27" s="89" customFormat="1" ht="15">
      <c r="A454" s="147"/>
      <c r="B454" s="147"/>
      <c r="C454" s="148"/>
      <c r="D454" s="148"/>
      <c r="E454" s="148"/>
      <c r="F454" s="148"/>
      <c r="G454" s="148"/>
      <c r="H454" s="148"/>
      <c r="I454" s="147"/>
      <c r="J454" s="148"/>
      <c r="K454" s="167"/>
      <c r="L454" s="148"/>
      <c r="M454" s="147"/>
      <c r="N454" s="148"/>
      <c r="O454" s="147"/>
      <c r="P454" s="148"/>
      <c r="Q454" s="147"/>
      <c r="R454" s="149"/>
      <c r="S454" s="149"/>
      <c r="T454" s="149"/>
      <c r="U454" s="150"/>
      <c r="V454" s="151" t="str">
        <f t="shared" si="21"/>
        <v/>
      </c>
      <c r="W454" s="139">
        <f t="shared" si="22"/>
        <v>0</v>
      </c>
      <c r="X454" s="139" t="str">
        <f t="shared" si="23"/>
        <v/>
      </c>
      <c r="Y454" s="94"/>
      <c r="Z454" s="95"/>
      <c r="AA454" s="95"/>
    </row>
    <row r="455" spans="1:27" s="89" customFormat="1" ht="15">
      <c r="A455" s="147"/>
      <c r="B455" s="147"/>
      <c r="C455" s="148"/>
      <c r="D455" s="148"/>
      <c r="E455" s="148"/>
      <c r="F455" s="148"/>
      <c r="G455" s="148"/>
      <c r="H455" s="148"/>
      <c r="I455" s="147"/>
      <c r="J455" s="148"/>
      <c r="K455" s="167"/>
      <c r="L455" s="148"/>
      <c r="M455" s="147"/>
      <c r="N455" s="148"/>
      <c r="O455" s="147"/>
      <c r="P455" s="148"/>
      <c r="Q455" s="147"/>
      <c r="R455" s="149"/>
      <c r="S455" s="149"/>
      <c r="T455" s="149"/>
      <c r="U455" s="150"/>
      <c r="V455" s="151" t="str">
        <f t="shared" si="21"/>
        <v/>
      </c>
      <c r="W455" s="139">
        <f t="shared" si="22"/>
        <v>0</v>
      </c>
      <c r="X455" s="139" t="str">
        <f t="shared" si="23"/>
        <v/>
      </c>
      <c r="Y455" s="94"/>
      <c r="Z455" s="95"/>
      <c r="AA455" s="95"/>
    </row>
    <row r="456" spans="1:27" s="89" customFormat="1" ht="15">
      <c r="A456" s="147"/>
      <c r="B456" s="147"/>
      <c r="C456" s="148"/>
      <c r="D456" s="148"/>
      <c r="E456" s="148"/>
      <c r="F456" s="148"/>
      <c r="G456" s="148"/>
      <c r="H456" s="148"/>
      <c r="I456" s="147"/>
      <c r="J456" s="148"/>
      <c r="K456" s="167"/>
      <c r="L456" s="148"/>
      <c r="M456" s="147"/>
      <c r="N456" s="148"/>
      <c r="O456" s="147"/>
      <c r="P456" s="148"/>
      <c r="Q456" s="147"/>
      <c r="R456" s="149"/>
      <c r="S456" s="149"/>
      <c r="T456" s="149"/>
      <c r="U456" s="150"/>
      <c r="V456" s="151" t="str">
        <f t="shared" si="21"/>
        <v/>
      </c>
      <c r="W456" s="139">
        <f t="shared" si="22"/>
        <v>0</v>
      </c>
      <c r="X456" s="139" t="str">
        <f t="shared" si="23"/>
        <v/>
      </c>
      <c r="Y456" s="94"/>
      <c r="Z456" s="95"/>
      <c r="AA456" s="95"/>
    </row>
    <row r="457" spans="1:27" s="89" customFormat="1" ht="15">
      <c r="A457" s="147"/>
      <c r="B457" s="147"/>
      <c r="C457" s="148"/>
      <c r="D457" s="148"/>
      <c r="E457" s="148"/>
      <c r="F457" s="148"/>
      <c r="G457" s="148"/>
      <c r="H457" s="148"/>
      <c r="I457" s="147"/>
      <c r="J457" s="148"/>
      <c r="K457" s="167"/>
      <c r="L457" s="148"/>
      <c r="M457" s="147"/>
      <c r="N457" s="148"/>
      <c r="O457" s="147"/>
      <c r="P457" s="148"/>
      <c r="Q457" s="147"/>
      <c r="R457" s="149"/>
      <c r="S457" s="149"/>
      <c r="T457" s="149"/>
      <c r="U457" s="150"/>
      <c r="V457" s="151" t="str">
        <f t="shared" si="21"/>
        <v/>
      </c>
      <c r="W457" s="139">
        <f t="shared" si="22"/>
        <v>0</v>
      </c>
      <c r="X457" s="139" t="str">
        <f t="shared" si="23"/>
        <v/>
      </c>
      <c r="Y457" s="94"/>
      <c r="Z457" s="95"/>
      <c r="AA457" s="95"/>
    </row>
    <row r="458" spans="1:27" s="89" customFormat="1" ht="15">
      <c r="A458" s="147"/>
      <c r="B458" s="147"/>
      <c r="C458" s="148"/>
      <c r="D458" s="148"/>
      <c r="E458" s="148"/>
      <c r="F458" s="148"/>
      <c r="G458" s="148"/>
      <c r="H458" s="148"/>
      <c r="I458" s="147"/>
      <c r="J458" s="148"/>
      <c r="K458" s="167"/>
      <c r="L458" s="148"/>
      <c r="M458" s="147"/>
      <c r="N458" s="148"/>
      <c r="O458" s="147"/>
      <c r="P458" s="148"/>
      <c r="Q458" s="147"/>
      <c r="R458" s="149"/>
      <c r="S458" s="149"/>
      <c r="T458" s="149"/>
      <c r="U458" s="150"/>
      <c r="V458" s="151" t="str">
        <f t="shared" si="21"/>
        <v/>
      </c>
      <c r="W458" s="139">
        <f t="shared" si="22"/>
        <v>0</v>
      </c>
      <c r="X458" s="139" t="str">
        <f t="shared" si="23"/>
        <v/>
      </c>
      <c r="Y458" s="94"/>
      <c r="Z458" s="95"/>
      <c r="AA458" s="95"/>
    </row>
    <row r="459" spans="1:27" s="89" customFormat="1" ht="15">
      <c r="A459" s="147"/>
      <c r="B459" s="147"/>
      <c r="C459" s="148"/>
      <c r="D459" s="148"/>
      <c r="E459" s="148"/>
      <c r="F459" s="148"/>
      <c r="G459" s="148"/>
      <c r="H459" s="148"/>
      <c r="I459" s="147"/>
      <c r="J459" s="148"/>
      <c r="K459" s="167"/>
      <c r="L459" s="148"/>
      <c r="M459" s="147"/>
      <c r="N459" s="148"/>
      <c r="O459" s="147"/>
      <c r="P459" s="148"/>
      <c r="Q459" s="147"/>
      <c r="R459" s="149"/>
      <c r="S459" s="149"/>
      <c r="T459" s="149"/>
      <c r="U459" s="150"/>
      <c r="V459" s="151" t="str">
        <f t="shared" si="21"/>
        <v/>
      </c>
      <c r="W459" s="139">
        <f t="shared" si="22"/>
        <v>0</v>
      </c>
      <c r="X459" s="139" t="str">
        <f t="shared" si="23"/>
        <v/>
      </c>
      <c r="Y459" s="94"/>
      <c r="Z459" s="95"/>
      <c r="AA459" s="95"/>
    </row>
    <row r="460" spans="1:27" s="89" customFormat="1" ht="15">
      <c r="A460" s="147"/>
      <c r="B460" s="147"/>
      <c r="C460" s="148"/>
      <c r="D460" s="148"/>
      <c r="E460" s="148"/>
      <c r="F460" s="148"/>
      <c r="G460" s="148"/>
      <c r="H460" s="148"/>
      <c r="I460" s="147"/>
      <c r="J460" s="148"/>
      <c r="K460" s="167"/>
      <c r="L460" s="148"/>
      <c r="M460" s="147"/>
      <c r="N460" s="148"/>
      <c r="O460" s="147"/>
      <c r="P460" s="148"/>
      <c r="Q460" s="147"/>
      <c r="R460" s="149"/>
      <c r="S460" s="149"/>
      <c r="T460" s="149"/>
      <c r="U460" s="150"/>
      <c r="V460" s="151" t="str">
        <f t="shared" si="21"/>
        <v/>
      </c>
      <c r="W460" s="139">
        <f t="shared" si="22"/>
        <v>0</v>
      </c>
      <c r="X460" s="139" t="str">
        <f t="shared" si="23"/>
        <v/>
      </c>
      <c r="Y460" s="94"/>
      <c r="Z460" s="95"/>
      <c r="AA460" s="95"/>
    </row>
    <row r="461" spans="1:27" s="89" customFormat="1" ht="15">
      <c r="A461" s="147"/>
      <c r="B461" s="147"/>
      <c r="C461" s="148"/>
      <c r="D461" s="148"/>
      <c r="E461" s="148"/>
      <c r="F461" s="148"/>
      <c r="G461" s="148"/>
      <c r="H461" s="148"/>
      <c r="I461" s="147"/>
      <c r="J461" s="148"/>
      <c r="K461" s="167"/>
      <c r="L461" s="148"/>
      <c r="M461" s="147"/>
      <c r="N461" s="148"/>
      <c r="O461" s="147"/>
      <c r="P461" s="148"/>
      <c r="Q461" s="147"/>
      <c r="R461" s="149"/>
      <c r="S461" s="149"/>
      <c r="T461" s="149"/>
      <c r="U461" s="150"/>
      <c r="V461" s="151" t="str">
        <f t="shared" si="21"/>
        <v/>
      </c>
      <c r="W461" s="139">
        <f t="shared" si="22"/>
        <v>0</v>
      </c>
      <c r="X461" s="139" t="str">
        <f t="shared" si="23"/>
        <v/>
      </c>
      <c r="Y461" s="94"/>
      <c r="Z461" s="95"/>
      <c r="AA461" s="95"/>
    </row>
    <row r="462" spans="1:27" s="89" customFormat="1" ht="15">
      <c r="A462" s="147"/>
      <c r="B462" s="147"/>
      <c r="C462" s="148"/>
      <c r="D462" s="148"/>
      <c r="E462" s="148"/>
      <c r="F462" s="148"/>
      <c r="G462" s="148"/>
      <c r="H462" s="148"/>
      <c r="I462" s="147"/>
      <c r="J462" s="148"/>
      <c r="K462" s="167"/>
      <c r="L462" s="148"/>
      <c r="M462" s="147"/>
      <c r="N462" s="148"/>
      <c r="O462" s="147"/>
      <c r="P462" s="148"/>
      <c r="Q462" s="147"/>
      <c r="R462" s="149"/>
      <c r="S462" s="149"/>
      <c r="T462" s="149"/>
      <c r="U462" s="150"/>
      <c r="V462" s="151" t="str">
        <f t="shared" si="21"/>
        <v/>
      </c>
      <c r="W462" s="139">
        <f t="shared" si="22"/>
        <v>0</v>
      </c>
      <c r="X462" s="139" t="str">
        <f t="shared" si="23"/>
        <v/>
      </c>
      <c r="Y462" s="94"/>
      <c r="Z462" s="95"/>
      <c r="AA462" s="95"/>
    </row>
    <row r="463" spans="1:27" s="89" customFormat="1" ht="15">
      <c r="A463" s="147"/>
      <c r="B463" s="147"/>
      <c r="C463" s="148"/>
      <c r="D463" s="148"/>
      <c r="E463" s="148"/>
      <c r="F463" s="148"/>
      <c r="G463" s="148"/>
      <c r="H463" s="148"/>
      <c r="I463" s="147"/>
      <c r="J463" s="148"/>
      <c r="K463" s="167"/>
      <c r="L463" s="148"/>
      <c r="M463" s="147"/>
      <c r="N463" s="148"/>
      <c r="O463" s="147"/>
      <c r="P463" s="148"/>
      <c r="Q463" s="147"/>
      <c r="R463" s="149"/>
      <c r="S463" s="149"/>
      <c r="T463" s="149"/>
      <c r="U463" s="150"/>
      <c r="V463" s="151" t="str">
        <f t="shared" si="21"/>
        <v/>
      </c>
      <c r="W463" s="139">
        <f t="shared" si="22"/>
        <v>0</v>
      </c>
      <c r="X463" s="139" t="str">
        <f t="shared" si="23"/>
        <v/>
      </c>
      <c r="Y463" s="94"/>
      <c r="Z463" s="95"/>
      <c r="AA463" s="95"/>
    </row>
    <row r="464" spans="1:27" s="89" customFormat="1" ht="15">
      <c r="A464" s="147"/>
      <c r="B464" s="147"/>
      <c r="C464" s="148"/>
      <c r="D464" s="148"/>
      <c r="E464" s="148"/>
      <c r="F464" s="148"/>
      <c r="G464" s="148"/>
      <c r="H464" s="148"/>
      <c r="I464" s="147"/>
      <c r="J464" s="148"/>
      <c r="K464" s="167"/>
      <c r="L464" s="148"/>
      <c r="M464" s="147"/>
      <c r="N464" s="148"/>
      <c r="O464" s="147"/>
      <c r="P464" s="148"/>
      <c r="Q464" s="147"/>
      <c r="R464" s="149"/>
      <c r="S464" s="149"/>
      <c r="T464" s="149"/>
      <c r="U464" s="150"/>
      <c r="V464" s="151" t="str">
        <f t="shared" si="21"/>
        <v/>
      </c>
      <c r="W464" s="139">
        <f t="shared" si="22"/>
        <v>0</v>
      </c>
      <c r="X464" s="139" t="str">
        <f t="shared" si="23"/>
        <v/>
      </c>
      <c r="Y464" s="94"/>
      <c r="Z464" s="95"/>
      <c r="AA464" s="95"/>
    </row>
    <row r="465" spans="1:27" s="89" customFormat="1" ht="15">
      <c r="A465" s="147"/>
      <c r="B465" s="147"/>
      <c r="C465" s="148"/>
      <c r="D465" s="148"/>
      <c r="E465" s="148"/>
      <c r="F465" s="148"/>
      <c r="G465" s="148"/>
      <c r="H465" s="148"/>
      <c r="I465" s="147"/>
      <c r="J465" s="148"/>
      <c r="K465" s="167"/>
      <c r="L465" s="148"/>
      <c r="M465" s="147"/>
      <c r="N465" s="148"/>
      <c r="O465" s="147"/>
      <c r="P465" s="148"/>
      <c r="Q465" s="147"/>
      <c r="R465" s="149"/>
      <c r="S465" s="149"/>
      <c r="T465" s="149"/>
      <c r="U465" s="150"/>
      <c r="V465" s="151" t="str">
        <f t="shared" si="21"/>
        <v/>
      </c>
      <c r="W465" s="139">
        <f t="shared" si="22"/>
        <v>0</v>
      </c>
      <c r="X465" s="139" t="str">
        <f t="shared" si="23"/>
        <v/>
      </c>
      <c r="Y465" s="94"/>
      <c r="Z465" s="95"/>
      <c r="AA465" s="95"/>
    </row>
    <row r="466" spans="1:27" s="89" customFormat="1" ht="15">
      <c r="A466" s="147"/>
      <c r="B466" s="147"/>
      <c r="C466" s="148"/>
      <c r="D466" s="148"/>
      <c r="E466" s="148"/>
      <c r="F466" s="148"/>
      <c r="G466" s="148"/>
      <c r="H466" s="148"/>
      <c r="I466" s="147"/>
      <c r="J466" s="148"/>
      <c r="K466" s="167"/>
      <c r="L466" s="148"/>
      <c r="M466" s="147"/>
      <c r="N466" s="148"/>
      <c r="O466" s="147"/>
      <c r="P466" s="148"/>
      <c r="Q466" s="147"/>
      <c r="R466" s="149"/>
      <c r="S466" s="149"/>
      <c r="T466" s="149"/>
      <c r="U466" s="150"/>
      <c r="V466" s="151" t="str">
        <f t="shared" si="21"/>
        <v/>
      </c>
      <c r="W466" s="139">
        <f t="shared" si="22"/>
        <v>0</v>
      </c>
      <c r="X466" s="139" t="str">
        <f t="shared" si="23"/>
        <v/>
      </c>
      <c r="Y466" s="94"/>
      <c r="Z466" s="95"/>
      <c r="AA466" s="95"/>
    </row>
    <row r="467" spans="1:27" s="89" customFormat="1" ht="15">
      <c r="A467" s="147"/>
      <c r="B467" s="147"/>
      <c r="C467" s="148"/>
      <c r="D467" s="148"/>
      <c r="E467" s="148"/>
      <c r="F467" s="148"/>
      <c r="G467" s="148"/>
      <c r="H467" s="148"/>
      <c r="I467" s="147"/>
      <c r="J467" s="148"/>
      <c r="K467" s="167"/>
      <c r="L467" s="148"/>
      <c r="M467" s="147"/>
      <c r="N467" s="148"/>
      <c r="O467" s="147"/>
      <c r="P467" s="148"/>
      <c r="Q467" s="147"/>
      <c r="R467" s="149"/>
      <c r="S467" s="149"/>
      <c r="T467" s="149"/>
      <c r="U467" s="150"/>
      <c r="V467" s="151" t="str">
        <f t="shared" si="21"/>
        <v/>
      </c>
      <c r="W467" s="139">
        <f t="shared" si="22"/>
        <v>0</v>
      </c>
      <c r="X467" s="139" t="str">
        <f t="shared" si="23"/>
        <v/>
      </c>
      <c r="Y467" s="94"/>
      <c r="Z467" s="95"/>
      <c r="AA467" s="95"/>
    </row>
    <row r="468" spans="1:27" s="89" customFormat="1" ht="15">
      <c r="A468" s="147"/>
      <c r="B468" s="147"/>
      <c r="C468" s="148"/>
      <c r="D468" s="148"/>
      <c r="E468" s="148"/>
      <c r="F468" s="148"/>
      <c r="G468" s="148"/>
      <c r="H468" s="148"/>
      <c r="I468" s="147"/>
      <c r="J468" s="148"/>
      <c r="K468" s="167"/>
      <c r="L468" s="148"/>
      <c r="M468" s="147"/>
      <c r="N468" s="148"/>
      <c r="O468" s="147"/>
      <c r="P468" s="148"/>
      <c r="Q468" s="147"/>
      <c r="R468" s="149"/>
      <c r="S468" s="149"/>
      <c r="T468" s="149"/>
      <c r="U468" s="150"/>
      <c r="V468" s="151" t="str">
        <f t="shared" si="21"/>
        <v/>
      </c>
      <c r="W468" s="139">
        <f t="shared" si="22"/>
        <v>0</v>
      </c>
      <c r="X468" s="139" t="str">
        <f t="shared" si="23"/>
        <v/>
      </c>
      <c r="Y468" s="94"/>
      <c r="Z468" s="95"/>
      <c r="AA468" s="95"/>
    </row>
    <row r="469" spans="1:27" s="89" customFormat="1" ht="15">
      <c r="A469" s="147"/>
      <c r="B469" s="147"/>
      <c r="C469" s="148"/>
      <c r="D469" s="148"/>
      <c r="E469" s="148"/>
      <c r="F469" s="148"/>
      <c r="G469" s="148"/>
      <c r="H469" s="148"/>
      <c r="I469" s="147"/>
      <c r="J469" s="148"/>
      <c r="K469" s="167"/>
      <c r="L469" s="148"/>
      <c r="M469" s="147"/>
      <c r="N469" s="148"/>
      <c r="O469" s="147"/>
      <c r="P469" s="148"/>
      <c r="Q469" s="147"/>
      <c r="R469" s="149"/>
      <c r="S469" s="149"/>
      <c r="T469" s="149"/>
      <c r="U469" s="150"/>
      <c r="V469" s="151" t="str">
        <f t="shared" si="21"/>
        <v/>
      </c>
      <c r="W469" s="139">
        <f t="shared" si="22"/>
        <v>0</v>
      </c>
      <c r="X469" s="139" t="str">
        <f t="shared" si="23"/>
        <v/>
      </c>
      <c r="Y469" s="94"/>
      <c r="Z469" s="95"/>
      <c r="AA469" s="95"/>
    </row>
    <row r="470" spans="1:27" s="89" customFormat="1" ht="15">
      <c r="A470" s="147"/>
      <c r="B470" s="147"/>
      <c r="C470" s="148"/>
      <c r="D470" s="148"/>
      <c r="E470" s="148"/>
      <c r="F470" s="148"/>
      <c r="G470" s="148"/>
      <c r="H470" s="148"/>
      <c r="I470" s="147"/>
      <c r="J470" s="148"/>
      <c r="K470" s="167"/>
      <c r="L470" s="148"/>
      <c r="M470" s="147"/>
      <c r="N470" s="148"/>
      <c r="O470" s="147"/>
      <c r="P470" s="148"/>
      <c r="Q470" s="147"/>
      <c r="R470" s="149"/>
      <c r="S470" s="149"/>
      <c r="T470" s="149"/>
      <c r="U470" s="150"/>
      <c r="V470" s="151" t="str">
        <f t="shared" si="21"/>
        <v/>
      </c>
      <c r="W470" s="139">
        <f t="shared" si="22"/>
        <v>0</v>
      </c>
      <c r="X470" s="139" t="str">
        <f t="shared" si="23"/>
        <v/>
      </c>
      <c r="Y470" s="94"/>
      <c r="Z470" s="95"/>
      <c r="AA470" s="95"/>
    </row>
    <row r="471" spans="1:27" s="89" customFormat="1" ht="15">
      <c r="A471" s="147"/>
      <c r="B471" s="147"/>
      <c r="C471" s="148"/>
      <c r="D471" s="148"/>
      <c r="E471" s="148"/>
      <c r="F471" s="148"/>
      <c r="G471" s="148"/>
      <c r="H471" s="148"/>
      <c r="I471" s="147"/>
      <c r="J471" s="148"/>
      <c r="K471" s="167"/>
      <c r="L471" s="148"/>
      <c r="M471" s="147"/>
      <c r="N471" s="148"/>
      <c r="O471" s="147"/>
      <c r="P471" s="148"/>
      <c r="Q471" s="147"/>
      <c r="R471" s="149"/>
      <c r="S471" s="149"/>
      <c r="T471" s="149"/>
      <c r="U471" s="150"/>
      <c r="V471" s="151" t="str">
        <f t="shared" si="21"/>
        <v/>
      </c>
      <c r="W471" s="139">
        <f t="shared" si="22"/>
        <v>0</v>
      </c>
      <c r="X471" s="139" t="str">
        <f t="shared" si="23"/>
        <v/>
      </c>
      <c r="Y471" s="94"/>
      <c r="Z471" s="95"/>
      <c r="AA471" s="95"/>
    </row>
    <row r="472" spans="1:27" s="89" customFormat="1" ht="15">
      <c r="A472" s="147"/>
      <c r="B472" s="147"/>
      <c r="C472" s="148"/>
      <c r="D472" s="148"/>
      <c r="E472" s="148"/>
      <c r="F472" s="148"/>
      <c r="G472" s="148"/>
      <c r="H472" s="148"/>
      <c r="I472" s="147"/>
      <c r="J472" s="148"/>
      <c r="K472" s="167"/>
      <c r="L472" s="148"/>
      <c r="M472" s="147"/>
      <c r="N472" s="148"/>
      <c r="O472" s="147"/>
      <c r="P472" s="148"/>
      <c r="Q472" s="147"/>
      <c r="R472" s="149"/>
      <c r="S472" s="149"/>
      <c r="T472" s="149"/>
      <c r="U472" s="150"/>
      <c r="V472" s="151" t="str">
        <f t="shared" si="21"/>
        <v/>
      </c>
      <c r="W472" s="139">
        <f t="shared" si="22"/>
        <v>0</v>
      </c>
      <c r="X472" s="139" t="str">
        <f t="shared" si="23"/>
        <v/>
      </c>
      <c r="Y472" s="94"/>
      <c r="Z472" s="95"/>
      <c r="AA472" s="95"/>
    </row>
    <row r="473" spans="1:27" s="89" customFormat="1" ht="15">
      <c r="A473" s="147"/>
      <c r="B473" s="147"/>
      <c r="C473" s="148"/>
      <c r="D473" s="148"/>
      <c r="E473" s="148"/>
      <c r="F473" s="148"/>
      <c r="G473" s="148"/>
      <c r="H473" s="148"/>
      <c r="I473" s="147"/>
      <c r="J473" s="148"/>
      <c r="K473" s="167"/>
      <c r="L473" s="148"/>
      <c r="M473" s="147"/>
      <c r="N473" s="148"/>
      <c r="O473" s="147"/>
      <c r="P473" s="148"/>
      <c r="Q473" s="147"/>
      <c r="R473" s="149"/>
      <c r="S473" s="149"/>
      <c r="T473" s="149"/>
      <c r="U473" s="150"/>
      <c r="V473" s="151" t="str">
        <f t="shared" si="21"/>
        <v/>
      </c>
      <c r="W473" s="139">
        <f t="shared" si="22"/>
        <v>0</v>
      </c>
      <c r="X473" s="139" t="str">
        <f t="shared" si="23"/>
        <v/>
      </c>
      <c r="Y473" s="94"/>
      <c r="Z473" s="95"/>
      <c r="AA473" s="95"/>
    </row>
    <row r="474" spans="1:27" s="89" customFormat="1" ht="15">
      <c r="A474" s="147"/>
      <c r="B474" s="147"/>
      <c r="C474" s="148"/>
      <c r="D474" s="148"/>
      <c r="E474" s="148"/>
      <c r="F474" s="148"/>
      <c r="G474" s="148"/>
      <c r="H474" s="148"/>
      <c r="I474" s="147"/>
      <c r="J474" s="148"/>
      <c r="K474" s="167"/>
      <c r="L474" s="148"/>
      <c r="M474" s="147"/>
      <c r="N474" s="148"/>
      <c r="O474" s="147"/>
      <c r="P474" s="148"/>
      <c r="Q474" s="147"/>
      <c r="R474" s="149"/>
      <c r="S474" s="149"/>
      <c r="T474" s="149"/>
      <c r="U474" s="150"/>
      <c r="V474" s="151" t="str">
        <f t="shared" si="21"/>
        <v/>
      </c>
      <c r="W474" s="139">
        <f t="shared" si="22"/>
        <v>0</v>
      </c>
      <c r="X474" s="139" t="str">
        <f t="shared" si="23"/>
        <v/>
      </c>
      <c r="Y474" s="94"/>
      <c r="Z474" s="95"/>
      <c r="AA474" s="95"/>
    </row>
    <row r="475" spans="1:27" s="89" customFormat="1" ht="15">
      <c r="A475" s="147"/>
      <c r="B475" s="147"/>
      <c r="C475" s="148"/>
      <c r="D475" s="148"/>
      <c r="E475" s="148"/>
      <c r="F475" s="148"/>
      <c r="G475" s="148"/>
      <c r="H475" s="148"/>
      <c r="I475" s="147"/>
      <c r="J475" s="148"/>
      <c r="K475" s="167"/>
      <c r="L475" s="148"/>
      <c r="M475" s="147"/>
      <c r="N475" s="148"/>
      <c r="O475" s="147"/>
      <c r="P475" s="148"/>
      <c r="Q475" s="147"/>
      <c r="R475" s="149"/>
      <c r="S475" s="149"/>
      <c r="T475" s="149"/>
      <c r="U475" s="150"/>
      <c r="V475" s="151" t="str">
        <f t="shared" si="21"/>
        <v/>
      </c>
      <c r="W475" s="139">
        <f t="shared" si="22"/>
        <v>0</v>
      </c>
      <c r="X475" s="139" t="str">
        <f t="shared" si="23"/>
        <v/>
      </c>
      <c r="Y475" s="94"/>
      <c r="Z475" s="95"/>
      <c r="AA475" s="95"/>
    </row>
    <row r="476" spans="1:27" s="89" customFormat="1" ht="15">
      <c r="A476" s="147"/>
      <c r="B476" s="147"/>
      <c r="C476" s="148"/>
      <c r="D476" s="148"/>
      <c r="E476" s="148"/>
      <c r="F476" s="148"/>
      <c r="G476" s="148"/>
      <c r="H476" s="148"/>
      <c r="I476" s="147"/>
      <c r="J476" s="148"/>
      <c r="K476" s="167"/>
      <c r="L476" s="148"/>
      <c r="M476" s="147"/>
      <c r="N476" s="148"/>
      <c r="O476" s="147"/>
      <c r="P476" s="148"/>
      <c r="Q476" s="147"/>
      <c r="R476" s="149"/>
      <c r="S476" s="149"/>
      <c r="T476" s="149"/>
      <c r="U476" s="150"/>
      <c r="V476" s="151" t="str">
        <f t="shared" si="21"/>
        <v/>
      </c>
      <c r="W476" s="139">
        <f t="shared" si="22"/>
        <v>0</v>
      </c>
      <c r="X476" s="139" t="str">
        <f t="shared" si="23"/>
        <v/>
      </c>
      <c r="Y476" s="94"/>
      <c r="Z476" s="95"/>
      <c r="AA476" s="95"/>
    </row>
    <row r="477" spans="1:27" s="89" customFormat="1" ht="15">
      <c r="A477" s="147"/>
      <c r="B477" s="147"/>
      <c r="C477" s="148"/>
      <c r="D477" s="148"/>
      <c r="E477" s="148"/>
      <c r="F477" s="148"/>
      <c r="G477" s="148"/>
      <c r="H477" s="148"/>
      <c r="I477" s="147"/>
      <c r="J477" s="148"/>
      <c r="K477" s="167"/>
      <c r="L477" s="148"/>
      <c r="M477" s="147"/>
      <c r="N477" s="148"/>
      <c r="O477" s="147"/>
      <c r="P477" s="148"/>
      <c r="Q477" s="147"/>
      <c r="R477" s="149"/>
      <c r="S477" s="149"/>
      <c r="T477" s="149"/>
      <c r="U477" s="150"/>
      <c r="V477" s="151" t="str">
        <f t="shared" si="21"/>
        <v/>
      </c>
      <c r="W477" s="139">
        <f t="shared" si="22"/>
        <v>0</v>
      </c>
      <c r="X477" s="139" t="str">
        <f t="shared" si="23"/>
        <v/>
      </c>
      <c r="Y477" s="94"/>
      <c r="Z477" s="95"/>
      <c r="AA477" s="95"/>
    </row>
    <row r="478" spans="1:27" s="89" customFormat="1" ht="15">
      <c r="A478" s="147"/>
      <c r="B478" s="147"/>
      <c r="C478" s="148"/>
      <c r="D478" s="148"/>
      <c r="E478" s="148"/>
      <c r="F478" s="148"/>
      <c r="G478" s="148"/>
      <c r="H478" s="148"/>
      <c r="I478" s="147"/>
      <c r="J478" s="148"/>
      <c r="K478" s="167"/>
      <c r="L478" s="148"/>
      <c r="M478" s="147"/>
      <c r="N478" s="148"/>
      <c r="O478" s="147"/>
      <c r="P478" s="148"/>
      <c r="Q478" s="147"/>
      <c r="R478" s="149"/>
      <c r="S478" s="149"/>
      <c r="T478" s="149"/>
      <c r="U478" s="150"/>
      <c r="V478" s="151" t="str">
        <f t="shared" si="21"/>
        <v/>
      </c>
      <c r="W478" s="139">
        <f t="shared" si="22"/>
        <v>0</v>
      </c>
      <c r="X478" s="139" t="str">
        <f t="shared" si="23"/>
        <v/>
      </c>
      <c r="Y478" s="94"/>
      <c r="Z478" s="95"/>
      <c r="AA478" s="95"/>
    </row>
    <row r="479" spans="1:27" s="89" customFormat="1" ht="15">
      <c r="A479" s="147"/>
      <c r="B479" s="147"/>
      <c r="C479" s="148"/>
      <c r="D479" s="148"/>
      <c r="E479" s="148"/>
      <c r="F479" s="148"/>
      <c r="G479" s="148"/>
      <c r="H479" s="148"/>
      <c r="I479" s="147"/>
      <c r="J479" s="148"/>
      <c r="K479" s="167"/>
      <c r="L479" s="148"/>
      <c r="M479" s="147"/>
      <c r="N479" s="148"/>
      <c r="O479" s="147"/>
      <c r="P479" s="148"/>
      <c r="Q479" s="147"/>
      <c r="R479" s="149"/>
      <c r="S479" s="149"/>
      <c r="T479" s="149"/>
      <c r="U479" s="150"/>
      <c r="V479" s="151" t="str">
        <f t="shared" si="21"/>
        <v/>
      </c>
      <c r="W479" s="139">
        <f t="shared" si="22"/>
        <v>0</v>
      </c>
      <c r="X479" s="139" t="str">
        <f t="shared" si="23"/>
        <v/>
      </c>
      <c r="Y479" s="94"/>
      <c r="Z479" s="95"/>
      <c r="AA479" s="95"/>
    </row>
    <row r="480" spans="1:27" s="89" customFormat="1" ht="15">
      <c r="A480" s="147"/>
      <c r="B480" s="147"/>
      <c r="C480" s="148"/>
      <c r="D480" s="148"/>
      <c r="E480" s="148"/>
      <c r="F480" s="148"/>
      <c r="G480" s="148"/>
      <c r="H480" s="148"/>
      <c r="I480" s="147"/>
      <c r="J480" s="148"/>
      <c r="K480" s="167"/>
      <c r="L480" s="148"/>
      <c r="M480" s="147"/>
      <c r="N480" s="148"/>
      <c r="O480" s="147"/>
      <c r="P480" s="148"/>
      <c r="Q480" s="147"/>
      <c r="R480" s="149"/>
      <c r="S480" s="149"/>
      <c r="T480" s="149"/>
      <c r="U480" s="150"/>
      <c r="V480" s="151" t="str">
        <f t="shared" si="21"/>
        <v/>
      </c>
      <c r="W480" s="139">
        <f t="shared" si="22"/>
        <v>0</v>
      </c>
      <c r="X480" s="139" t="str">
        <f t="shared" si="23"/>
        <v/>
      </c>
      <c r="Y480" s="94"/>
      <c r="Z480" s="95"/>
      <c r="AA480" s="95"/>
    </row>
    <row r="481" spans="1:27" s="89" customFormat="1" ht="15">
      <c r="A481" s="147"/>
      <c r="B481" s="147"/>
      <c r="C481" s="148"/>
      <c r="D481" s="148"/>
      <c r="E481" s="148"/>
      <c r="F481" s="148"/>
      <c r="G481" s="148"/>
      <c r="H481" s="148"/>
      <c r="I481" s="147"/>
      <c r="J481" s="148"/>
      <c r="K481" s="167"/>
      <c r="L481" s="148"/>
      <c r="M481" s="147"/>
      <c r="N481" s="148"/>
      <c r="O481" s="147"/>
      <c r="P481" s="148"/>
      <c r="Q481" s="147"/>
      <c r="R481" s="149"/>
      <c r="S481" s="149"/>
      <c r="T481" s="149"/>
      <c r="U481" s="150"/>
      <c r="V481" s="151" t="str">
        <f t="shared" si="21"/>
        <v/>
      </c>
      <c r="W481" s="139">
        <f t="shared" si="22"/>
        <v>0</v>
      </c>
      <c r="X481" s="139" t="str">
        <f t="shared" si="23"/>
        <v/>
      </c>
      <c r="Y481" s="94"/>
      <c r="Z481" s="95"/>
      <c r="AA481" s="95"/>
    </row>
    <row r="482" spans="1:27" s="89" customFormat="1" ht="15">
      <c r="A482" s="147"/>
      <c r="B482" s="147"/>
      <c r="C482" s="148"/>
      <c r="D482" s="148"/>
      <c r="E482" s="148"/>
      <c r="F482" s="148"/>
      <c r="G482" s="148"/>
      <c r="H482" s="148"/>
      <c r="I482" s="147"/>
      <c r="J482" s="148"/>
      <c r="K482" s="167"/>
      <c r="L482" s="148"/>
      <c r="M482" s="147"/>
      <c r="N482" s="148"/>
      <c r="O482" s="147"/>
      <c r="P482" s="148"/>
      <c r="Q482" s="147"/>
      <c r="R482" s="149"/>
      <c r="S482" s="149"/>
      <c r="T482" s="149"/>
      <c r="U482" s="150"/>
      <c r="V482" s="151" t="str">
        <f t="shared" si="21"/>
        <v/>
      </c>
      <c r="W482" s="139">
        <f t="shared" si="22"/>
        <v>0</v>
      </c>
      <c r="X482" s="139" t="str">
        <f t="shared" si="23"/>
        <v/>
      </c>
      <c r="Y482" s="94"/>
      <c r="Z482" s="95"/>
      <c r="AA482" s="95"/>
    </row>
    <row r="483" spans="1:27" s="89" customFormat="1" ht="15">
      <c r="A483" s="147"/>
      <c r="B483" s="147"/>
      <c r="C483" s="148"/>
      <c r="D483" s="148"/>
      <c r="E483" s="148"/>
      <c r="F483" s="148"/>
      <c r="G483" s="148"/>
      <c r="H483" s="148"/>
      <c r="I483" s="147"/>
      <c r="J483" s="148"/>
      <c r="K483" s="167"/>
      <c r="L483" s="148"/>
      <c r="M483" s="147"/>
      <c r="N483" s="148"/>
      <c r="O483" s="147"/>
      <c r="P483" s="148"/>
      <c r="Q483" s="147"/>
      <c r="R483" s="149"/>
      <c r="S483" s="149"/>
      <c r="T483" s="149"/>
      <c r="U483" s="150"/>
      <c r="V483" s="151" t="str">
        <f t="shared" si="21"/>
        <v/>
      </c>
      <c r="W483" s="139">
        <f t="shared" si="22"/>
        <v>0</v>
      </c>
      <c r="X483" s="139" t="str">
        <f t="shared" si="23"/>
        <v/>
      </c>
      <c r="Y483" s="94"/>
      <c r="Z483" s="95"/>
      <c r="AA483" s="95"/>
    </row>
    <row r="484" spans="1:27" s="89" customFormat="1" ht="15">
      <c r="A484" s="147"/>
      <c r="B484" s="147"/>
      <c r="C484" s="148"/>
      <c r="D484" s="148"/>
      <c r="E484" s="148"/>
      <c r="F484" s="148"/>
      <c r="G484" s="148"/>
      <c r="H484" s="148"/>
      <c r="I484" s="147"/>
      <c r="J484" s="148"/>
      <c r="K484" s="167"/>
      <c r="L484" s="148"/>
      <c r="M484" s="147"/>
      <c r="N484" s="148"/>
      <c r="O484" s="147"/>
      <c r="P484" s="148"/>
      <c r="Q484" s="147"/>
      <c r="R484" s="149"/>
      <c r="S484" s="149"/>
      <c r="T484" s="149"/>
      <c r="U484" s="150"/>
      <c r="V484" s="151" t="str">
        <f t="shared" si="21"/>
        <v/>
      </c>
      <c r="W484" s="139">
        <f t="shared" si="22"/>
        <v>0</v>
      </c>
      <c r="X484" s="139" t="str">
        <f t="shared" si="23"/>
        <v/>
      </c>
      <c r="Y484" s="94"/>
      <c r="Z484" s="95"/>
      <c r="AA484" s="95"/>
    </row>
    <row r="485" spans="1:27" s="89" customFormat="1" ht="15">
      <c r="A485" s="147"/>
      <c r="B485" s="147"/>
      <c r="C485" s="148"/>
      <c r="D485" s="148"/>
      <c r="E485" s="148"/>
      <c r="F485" s="148"/>
      <c r="G485" s="148"/>
      <c r="H485" s="148"/>
      <c r="I485" s="147"/>
      <c r="J485" s="148"/>
      <c r="K485" s="167"/>
      <c r="L485" s="148"/>
      <c r="M485" s="147"/>
      <c r="N485" s="148"/>
      <c r="O485" s="147"/>
      <c r="P485" s="148"/>
      <c r="Q485" s="147"/>
      <c r="R485" s="149"/>
      <c r="S485" s="149"/>
      <c r="T485" s="149"/>
      <c r="U485" s="150"/>
      <c r="V485" s="151" t="str">
        <f t="shared" si="21"/>
        <v/>
      </c>
      <c r="W485" s="139">
        <f t="shared" si="22"/>
        <v>0</v>
      </c>
      <c r="X485" s="139" t="str">
        <f t="shared" si="23"/>
        <v/>
      </c>
      <c r="Y485" s="94"/>
      <c r="Z485" s="95"/>
      <c r="AA485" s="95"/>
    </row>
    <row r="486" spans="1:27" s="89" customFormat="1" ht="15">
      <c r="A486" s="147"/>
      <c r="B486" s="147"/>
      <c r="C486" s="148"/>
      <c r="D486" s="148"/>
      <c r="E486" s="148"/>
      <c r="F486" s="148"/>
      <c r="G486" s="148"/>
      <c r="H486" s="148"/>
      <c r="I486" s="147"/>
      <c r="J486" s="148"/>
      <c r="K486" s="167"/>
      <c r="L486" s="148"/>
      <c r="M486" s="147"/>
      <c r="N486" s="148"/>
      <c r="O486" s="147"/>
      <c r="P486" s="148"/>
      <c r="Q486" s="147"/>
      <c r="R486" s="149"/>
      <c r="S486" s="149"/>
      <c r="T486" s="149"/>
      <c r="U486" s="150"/>
      <c r="V486" s="151" t="str">
        <f t="shared" si="21"/>
        <v/>
      </c>
      <c r="W486" s="139">
        <f t="shared" si="22"/>
        <v>0</v>
      </c>
      <c r="X486" s="139" t="str">
        <f t="shared" si="23"/>
        <v/>
      </c>
      <c r="Y486" s="94"/>
      <c r="Z486" s="95"/>
      <c r="AA486" s="95"/>
    </row>
    <row r="487" spans="1:27" s="89" customFormat="1" ht="15">
      <c r="A487" s="147"/>
      <c r="B487" s="147"/>
      <c r="C487" s="148"/>
      <c r="D487" s="148"/>
      <c r="E487" s="148"/>
      <c r="F487" s="148"/>
      <c r="G487" s="148"/>
      <c r="H487" s="148"/>
      <c r="I487" s="147"/>
      <c r="J487" s="148"/>
      <c r="K487" s="167"/>
      <c r="L487" s="148"/>
      <c r="M487" s="147"/>
      <c r="N487" s="148"/>
      <c r="O487" s="147"/>
      <c r="P487" s="148"/>
      <c r="Q487" s="147"/>
      <c r="R487" s="149"/>
      <c r="S487" s="149"/>
      <c r="T487" s="149"/>
      <c r="U487" s="150"/>
      <c r="V487" s="151" t="str">
        <f t="shared" si="21"/>
        <v/>
      </c>
      <c r="W487" s="139">
        <f t="shared" si="22"/>
        <v>0</v>
      </c>
      <c r="X487" s="139" t="str">
        <f t="shared" si="23"/>
        <v/>
      </c>
      <c r="Y487" s="94"/>
      <c r="Z487" s="95"/>
      <c r="AA487" s="95"/>
    </row>
    <row r="488" spans="1:27" s="89" customFormat="1" ht="15">
      <c r="A488" s="147"/>
      <c r="B488" s="147"/>
      <c r="C488" s="148"/>
      <c r="D488" s="148"/>
      <c r="E488" s="148"/>
      <c r="F488" s="148"/>
      <c r="G488" s="148"/>
      <c r="H488" s="148"/>
      <c r="I488" s="147"/>
      <c r="J488" s="148"/>
      <c r="K488" s="167"/>
      <c r="L488" s="148"/>
      <c r="M488" s="147"/>
      <c r="N488" s="148"/>
      <c r="O488" s="147"/>
      <c r="P488" s="148"/>
      <c r="Q488" s="147"/>
      <c r="R488" s="149"/>
      <c r="S488" s="149"/>
      <c r="T488" s="149"/>
      <c r="U488" s="150"/>
      <c r="V488" s="151" t="str">
        <f t="shared" si="21"/>
        <v/>
      </c>
      <c r="W488" s="139">
        <f t="shared" si="22"/>
        <v>0</v>
      </c>
      <c r="X488" s="139" t="str">
        <f t="shared" si="23"/>
        <v/>
      </c>
      <c r="Y488" s="94"/>
      <c r="Z488" s="95"/>
      <c r="AA488" s="95"/>
    </row>
    <row r="489" spans="1:27" s="89" customFormat="1" ht="15">
      <c r="A489" s="147"/>
      <c r="B489" s="147"/>
      <c r="C489" s="148"/>
      <c r="D489" s="148"/>
      <c r="E489" s="148"/>
      <c r="F489" s="148"/>
      <c r="G489" s="148"/>
      <c r="H489" s="148"/>
      <c r="I489" s="147"/>
      <c r="J489" s="148"/>
      <c r="K489" s="167"/>
      <c r="L489" s="148"/>
      <c r="M489" s="147"/>
      <c r="N489" s="148"/>
      <c r="O489" s="147"/>
      <c r="P489" s="148"/>
      <c r="Q489" s="147"/>
      <c r="R489" s="149"/>
      <c r="S489" s="149"/>
      <c r="T489" s="149"/>
      <c r="U489" s="150"/>
      <c r="V489" s="151" t="str">
        <f t="shared" si="21"/>
        <v/>
      </c>
      <c r="W489" s="139">
        <f t="shared" si="22"/>
        <v>0</v>
      </c>
      <c r="X489" s="139" t="str">
        <f t="shared" si="23"/>
        <v/>
      </c>
      <c r="Y489" s="94"/>
      <c r="Z489" s="95"/>
      <c r="AA489" s="95"/>
    </row>
    <row r="490" spans="1:27" s="89" customFormat="1" ht="15">
      <c r="A490" s="147"/>
      <c r="B490" s="147"/>
      <c r="C490" s="148"/>
      <c r="D490" s="148"/>
      <c r="E490" s="148"/>
      <c r="F490" s="148"/>
      <c r="G490" s="148"/>
      <c r="H490" s="148"/>
      <c r="I490" s="147"/>
      <c r="J490" s="148"/>
      <c r="K490" s="167"/>
      <c r="L490" s="148"/>
      <c r="M490" s="147"/>
      <c r="N490" s="148"/>
      <c r="O490" s="147"/>
      <c r="P490" s="148"/>
      <c r="Q490" s="147"/>
      <c r="R490" s="149"/>
      <c r="S490" s="149"/>
      <c r="T490" s="149"/>
      <c r="U490" s="150"/>
      <c r="V490" s="151" t="str">
        <f t="shared" si="21"/>
        <v/>
      </c>
      <c r="W490" s="139">
        <f t="shared" si="22"/>
        <v>0</v>
      </c>
      <c r="X490" s="139" t="str">
        <f t="shared" si="23"/>
        <v/>
      </c>
      <c r="Y490" s="94"/>
      <c r="Z490" s="95"/>
      <c r="AA490" s="95"/>
    </row>
    <row r="491" spans="1:27" s="89" customFormat="1" ht="15">
      <c r="A491" s="147"/>
      <c r="B491" s="147"/>
      <c r="C491" s="148"/>
      <c r="D491" s="148"/>
      <c r="E491" s="148"/>
      <c r="F491" s="148"/>
      <c r="G491" s="148"/>
      <c r="H491" s="148"/>
      <c r="I491" s="147"/>
      <c r="J491" s="148"/>
      <c r="K491" s="167"/>
      <c r="L491" s="148"/>
      <c r="M491" s="147"/>
      <c r="N491" s="148"/>
      <c r="O491" s="147"/>
      <c r="P491" s="148"/>
      <c r="Q491" s="147"/>
      <c r="R491" s="149"/>
      <c r="S491" s="149"/>
      <c r="T491" s="149"/>
      <c r="U491" s="150"/>
      <c r="V491" s="151" t="str">
        <f t="shared" si="21"/>
        <v/>
      </c>
      <c r="W491" s="139">
        <f t="shared" si="22"/>
        <v>0</v>
      </c>
      <c r="X491" s="139" t="str">
        <f t="shared" si="23"/>
        <v/>
      </c>
      <c r="Y491" s="94"/>
      <c r="Z491" s="95"/>
      <c r="AA491" s="95"/>
    </row>
    <row r="492" spans="1:27" s="89" customFormat="1" ht="15">
      <c r="A492" s="147"/>
      <c r="B492" s="147"/>
      <c r="C492" s="148"/>
      <c r="D492" s="148"/>
      <c r="E492" s="148"/>
      <c r="F492" s="148"/>
      <c r="G492" s="148"/>
      <c r="H492" s="148"/>
      <c r="I492" s="147"/>
      <c r="J492" s="148"/>
      <c r="K492" s="167"/>
      <c r="L492" s="148"/>
      <c r="M492" s="147"/>
      <c r="N492" s="148"/>
      <c r="O492" s="147"/>
      <c r="P492" s="148"/>
      <c r="Q492" s="147"/>
      <c r="R492" s="149"/>
      <c r="S492" s="149"/>
      <c r="T492" s="149"/>
      <c r="U492" s="150"/>
      <c r="V492" s="151" t="str">
        <f t="shared" si="21"/>
        <v/>
      </c>
      <c r="W492" s="139">
        <f t="shared" si="22"/>
        <v>0</v>
      </c>
      <c r="X492" s="139" t="str">
        <f t="shared" si="23"/>
        <v/>
      </c>
      <c r="Y492" s="94"/>
      <c r="Z492" s="95"/>
      <c r="AA492" s="95"/>
    </row>
    <row r="493" spans="1:27" s="89" customFormat="1" ht="15">
      <c r="A493" s="147"/>
      <c r="B493" s="147"/>
      <c r="C493" s="148"/>
      <c r="D493" s="148"/>
      <c r="E493" s="148"/>
      <c r="F493" s="148"/>
      <c r="G493" s="148"/>
      <c r="H493" s="148"/>
      <c r="I493" s="147"/>
      <c r="J493" s="148"/>
      <c r="K493" s="167"/>
      <c r="L493" s="148"/>
      <c r="M493" s="147"/>
      <c r="N493" s="148"/>
      <c r="O493" s="147"/>
      <c r="P493" s="148"/>
      <c r="Q493" s="147"/>
      <c r="R493" s="149"/>
      <c r="S493" s="149"/>
      <c r="T493" s="149"/>
      <c r="U493" s="150"/>
      <c r="V493" s="151" t="str">
        <f t="shared" si="21"/>
        <v/>
      </c>
      <c r="W493" s="139">
        <f t="shared" si="22"/>
        <v>0</v>
      </c>
      <c r="X493" s="139" t="str">
        <f t="shared" si="23"/>
        <v/>
      </c>
      <c r="Y493" s="94"/>
      <c r="Z493" s="95"/>
      <c r="AA493" s="95"/>
    </row>
    <row r="494" spans="1:27" s="89" customFormat="1" ht="15">
      <c r="A494" s="147"/>
      <c r="B494" s="147"/>
      <c r="C494" s="148"/>
      <c r="D494" s="148"/>
      <c r="E494" s="148"/>
      <c r="F494" s="148"/>
      <c r="G494" s="148"/>
      <c r="H494" s="148"/>
      <c r="I494" s="147"/>
      <c r="J494" s="148"/>
      <c r="K494" s="167"/>
      <c r="L494" s="148"/>
      <c r="M494" s="147"/>
      <c r="N494" s="148"/>
      <c r="O494" s="147"/>
      <c r="P494" s="148"/>
      <c r="Q494" s="147"/>
      <c r="R494" s="149"/>
      <c r="S494" s="149"/>
      <c r="T494" s="149"/>
      <c r="U494" s="150"/>
      <c r="V494" s="151" t="str">
        <f t="shared" si="21"/>
        <v/>
      </c>
      <c r="W494" s="139">
        <f t="shared" si="22"/>
        <v>0</v>
      </c>
      <c r="X494" s="139" t="str">
        <f t="shared" si="23"/>
        <v/>
      </c>
      <c r="Y494" s="94"/>
      <c r="Z494" s="95"/>
      <c r="AA494" s="95"/>
    </row>
    <row r="495" spans="1:27" s="89" customFormat="1" ht="15">
      <c r="A495" s="147"/>
      <c r="B495" s="147"/>
      <c r="C495" s="148"/>
      <c r="D495" s="148"/>
      <c r="E495" s="148"/>
      <c r="F495" s="148"/>
      <c r="G495" s="148"/>
      <c r="H495" s="148"/>
      <c r="I495" s="147"/>
      <c r="J495" s="148"/>
      <c r="K495" s="167"/>
      <c r="L495" s="148"/>
      <c r="M495" s="147"/>
      <c r="N495" s="148"/>
      <c r="O495" s="147"/>
      <c r="P495" s="148"/>
      <c r="Q495" s="147"/>
      <c r="R495" s="149"/>
      <c r="S495" s="149"/>
      <c r="T495" s="149"/>
      <c r="U495" s="150"/>
      <c r="V495" s="151" t="str">
        <f t="shared" si="21"/>
        <v/>
      </c>
      <c r="W495" s="139">
        <f t="shared" si="22"/>
        <v>0</v>
      </c>
      <c r="X495" s="139" t="str">
        <f t="shared" si="23"/>
        <v/>
      </c>
      <c r="Y495" s="94"/>
      <c r="Z495" s="95"/>
      <c r="AA495" s="95"/>
    </row>
    <row r="496" spans="1:27" s="89" customFormat="1" ht="15">
      <c r="A496" s="147"/>
      <c r="B496" s="147"/>
      <c r="C496" s="148"/>
      <c r="D496" s="148"/>
      <c r="E496" s="148"/>
      <c r="F496" s="148"/>
      <c r="G496" s="148"/>
      <c r="H496" s="148"/>
      <c r="I496" s="147"/>
      <c r="J496" s="148"/>
      <c r="K496" s="167"/>
      <c r="L496" s="148"/>
      <c r="M496" s="147"/>
      <c r="N496" s="148"/>
      <c r="O496" s="147"/>
      <c r="P496" s="148"/>
      <c r="Q496" s="147"/>
      <c r="R496" s="149"/>
      <c r="S496" s="149"/>
      <c r="T496" s="149"/>
      <c r="U496" s="150"/>
      <c r="V496" s="151" t="str">
        <f t="shared" si="21"/>
        <v/>
      </c>
      <c r="W496" s="139">
        <f t="shared" si="22"/>
        <v>0</v>
      </c>
      <c r="X496" s="139" t="str">
        <f t="shared" si="23"/>
        <v/>
      </c>
      <c r="Y496" s="94"/>
      <c r="Z496" s="95"/>
      <c r="AA496" s="95"/>
    </row>
    <row r="497" spans="1:27" s="89" customFormat="1" ht="15">
      <c r="A497" s="147"/>
      <c r="B497" s="147"/>
      <c r="C497" s="148"/>
      <c r="D497" s="148"/>
      <c r="E497" s="148"/>
      <c r="F497" s="148"/>
      <c r="G497" s="148"/>
      <c r="H497" s="148"/>
      <c r="I497" s="147"/>
      <c r="J497" s="148"/>
      <c r="K497" s="167"/>
      <c r="L497" s="148"/>
      <c r="M497" s="147"/>
      <c r="N497" s="148"/>
      <c r="O497" s="147"/>
      <c r="P497" s="148"/>
      <c r="Q497" s="147"/>
      <c r="R497" s="149"/>
      <c r="S497" s="149"/>
      <c r="T497" s="149"/>
      <c r="U497" s="150"/>
      <c r="V497" s="151" t="str">
        <f t="shared" si="21"/>
        <v/>
      </c>
      <c r="W497" s="139">
        <f t="shared" si="22"/>
        <v>0</v>
      </c>
      <c r="X497" s="139" t="str">
        <f t="shared" si="23"/>
        <v/>
      </c>
      <c r="Y497" s="94"/>
      <c r="Z497" s="95"/>
      <c r="AA497" s="95"/>
    </row>
    <row r="498" spans="1:27" s="89" customFormat="1" ht="15">
      <c r="A498" s="147"/>
      <c r="B498" s="147"/>
      <c r="C498" s="148"/>
      <c r="D498" s="148"/>
      <c r="E498" s="148"/>
      <c r="F498" s="148"/>
      <c r="G498" s="148"/>
      <c r="H498" s="148"/>
      <c r="I498" s="147"/>
      <c r="J498" s="148"/>
      <c r="K498" s="167"/>
      <c r="L498" s="148"/>
      <c r="M498" s="147"/>
      <c r="N498" s="148"/>
      <c r="O498" s="147"/>
      <c r="P498" s="148"/>
      <c r="Q498" s="147"/>
      <c r="R498" s="149"/>
      <c r="S498" s="149"/>
      <c r="T498" s="149"/>
      <c r="U498" s="150"/>
      <c r="V498" s="151" t="str">
        <f t="shared" si="21"/>
        <v/>
      </c>
      <c r="W498" s="139">
        <f t="shared" si="22"/>
        <v>0</v>
      </c>
      <c r="X498" s="139" t="str">
        <f t="shared" si="23"/>
        <v/>
      </c>
      <c r="Y498" s="94"/>
      <c r="Z498" s="95"/>
      <c r="AA498" s="95"/>
    </row>
    <row r="499" spans="1:27" s="89" customFormat="1" ht="15">
      <c r="A499" s="147"/>
      <c r="B499" s="147"/>
      <c r="C499" s="148"/>
      <c r="D499" s="148"/>
      <c r="E499" s="148"/>
      <c r="F499" s="148"/>
      <c r="G499" s="148"/>
      <c r="H499" s="148"/>
      <c r="I499" s="147"/>
      <c r="J499" s="148"/>
      <c r="K499" s="167"/>
      <c r="L499" s="148"/>
      <c r="M499" s="147"/>
      <c r="N499" s="148"/>
      <c r="O499" s="147"/>
      <c r="P499" s="148"/>
      <c r="Q499" s="147"/>
      <c r="R499" s="149"/>
      <c r="S499" s="149"/>
      <c r="T499" s="149"/>
      <c r="U499" s="150"/>
      <c r="V499" s="151" t="str">
        <f t="shared" si="21"/>
        <v/>
      </c>
      <c r="W499" s="139">
        <f t="shared" si="22"/>
        <v>0</v>
      </c>
      <c r="X499" s="139" t="str">
        <f t="shared" si="23"/>
        <v/>
      </c>
      <c r="Y499" s="94"/>
      <c r="Z499" s="95"/>
      <c r="AA499" s="95"/>
    </row>
    <row r="500" spans="1:27" s="89" customFormat="1" ht="15">
      <c r="A500" s="147"/>
      <c r="B500" s="147"/>
      <c r="C500" s="148"/>
      <c r="D500" s="148"/>
      <c r="E500" s="148"/>
      <c r="F500" s="148"/>
      <c r="G500" s="148"/>
      <c r="H500" s="148"/>
      <c r="I500" s="147"/>
      <c r="J500" s="148"/>
      <c r="K500" s="167"/>
      <c r="L500" s="148"/>
      <c r="M500" s="147"/>
      <c r="N500" s="148"/>
      <c r="O500" s="147"/>
      <c r="P500" s="148"/>
      <c r="Q500" s="147"/>
      <c r="R500" s="149"/>
      <c r="S500" s="149"/>
      <c r="T500" s="149"/>
      <c r="U500" s="150"/>
      <c r="V500" s="151" t="str">
        <f t="shared" si="21"/>
        <v/>
      </c>
      <c r="W500" s="139">
        <f t="shared" si="22"/>
        <v>0</v>
      </c>
      <c r="X500" s="139" t="str">
        <f t="shared" si="23"/>
        <v/>
      </c>
      <c r="Y500" s="94"/>
      <c r="Z500" s="95"/>
      <c r="AA500" s="95"/>
    </row>
    <row r="501" spans="1:27" s="89" customFormat="1" ht="15">
      <c r="A501" s="147"/>
      <c r="B501" s="147"/>
      <c r="C501" s="148"/>
      <c r="D501" s="148"/>
      <c r="E501" s="148"/>
      <c r="F501" s="148"/>
      <c r="G501" s="148"/>
      <c r="H501" s="148"/>
      <c r="I501" s="147"/>
      <c r="J501" s="148"/>
      <c r="K501" s="167"/>
      <c r="L501" s="148"/>
      <c r="M501" s="147"/>
      <c r="N501" s="148"/>
      <c r="O501" s="147"/>
      <c r="P501" s="148"/>
      <c r="Q501" s="147"/>
      <c r="R501" s="149"/>
      <c r="S501" s="149"/>
      <c r="T501" s="149"/>
      <c r="U501" s="150"/>
      <c r="V501" s="151" t="str">
        <f t="shared" si="21"/>
        <v/>
      </c>
      <c r="W501" s="139">
        <f t="shared" si="22"/>
        <v>0</v>
      </c>
      <c r="X501" s="139" t="str">
        <f t="shared" si="23"/>
        <v/>
      </c>
      <c r="Y501" s="94"/>
      <c r="Z501" s="95"/>
      <c r="AA501" s="95"/>
    </row>
  </sheetData>
  <autoFilter ref="A1:AA1"/>
  <dataValidations count="2">
    <dataValidation type="list" allowBlank="1" showInputMessage="1" showErrorMessage="1" sqref="Z2:Z501">
      <formula1>MODE_OPERATOIRE!A100:A115</formula1>
    </dataValidation>
    <dataValidation type="list" allowBlank="1" showInputMessage="1" showErrorMessage="1" sqref="Y2:Y501">
      <formula1>"1,0,"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01"/>
  <sheetViews>
    <sheetView zoomScale="90" zoomScaleNormal="90" workbookViewId="0">
      <selection activeCell="A2" sqref="A2"/>
    </sheetView>
  </sheetViews>
  <sheetFormatPr baseColWidth="10" defaultColWidth="9.140625" defaultRowHeight="12.75"/>
  <cols>
    <col min="1" max="1" width="8.42578125" customWidth="1"/>
    <col min="2" max="2" width="32.5703125" customWidth="1"/>
    <col min="3" max="3" width="5.140625" style="152" customWidth="1"/>
    <col min="4" max="4" width="5.85546875" style="152" customWidth="1"/>
    <col min="5" max="5" width="6.42578125" style="152" customWidth="1"/>
    <col min="6" max="6" width="9.7109375" style="152" customWidth="1"/>
    <col min="7" max="7" width="12" style="152" customWidth="1"/>
    <col min="8" max="8" width="6.28515625" style="152" customWidth="1"/>
    <col min="9" max="9" width="8.140625" style="152" customWidth="1"/>
    <col min="10" max="10" width="8.7109375" style="152" customWidth="1"/>
    <col min="11" max="11" width="29.42578125" customWidth="1"/>
    <col min="12" max="12" width="12.140625" style="152" customWidth="1"/>
    <col min="13" max="13" width="12.28515625" style="152" customWidth="1"/>
    <col min="14" max="14" width="12" style="168" customWidth="1"/>
    <col min="15" max="15" width="9" style="152" customWidth="1"/>
    <col min="16" max="16" width="16.140625" customWidth="1"/>
    <col min="17" max="17" width="9.42578125" style="152" customWidth="1"/>
    <col min="18" max="18" width="20.7109375" customWidth="1"/>
    <col min="19" max="19" width="8.85546875" style="152" customWidth="1"/>
    <col min="20" max="20" width="22.42578125" customWidth="1"/>
    <col min="21" max="23" width="13.85546875" style="158" customWidth="1"/>
  </cols>
  <sheetData>
    <row r="1" spans="1:23" s="154" customFormat="1" ht="45">
      <c r="A1" s="146" t="s">
        <v>115</v>
      </c>
      <c r="B1" s="146" t="s">
        <v>116</v>
      </c>
      <c r="C1" s="146" t="s">
        <v>149</v>
      </c>
      <c r="D1" s="146" t="s">
        <v>150</v>
      </c>
      <c r="E1" s="146" t="s">
        <v>118</v>
      </c>
      <c r="F1" s="146" t="s">
        <v>151</v>
      </c>
      <c r="G1" s="146" t="s">
        <v>124</v>
      </c>
      <c r="H1" s="146" t="s">
        <v>152</v>
      </c>
      <c r="I1" s="146" t="s">
        <v>142</v>
      </c>
      <c r="J1" s="146" t="s">
        <v>153</v>
      </c>
      <c r="K1" s="146" t="s">
        <v>143</v>
      </c>
      <c r="L1" s="146" t="s">
        <v>154</v>
      </c>
      <c r="M1" s="146" t="s">
        <v>155</v>
      </c>
      <c r="N1" s="166" t="s">
        <v>69</v>
      </c>
      <c r="O1" s="146" t="s">
        <v>156</v>
      </c>
      <c r="P1" s="146" t="s">
        <v>119</v>
      </c>
      <c r="Q1" s="131" t="s">
        <v>184</v>
      </c>
      <c r="R1" s="131" t="s">
        <v>185</v>
      </c>
      <c r="S1" s="131" t="s">
        <v>186</v>
      </c>
      <c r="T1" s="131" t="s">
        <v>187</v>
      </c>
      <c r="U1" s="153" t="s">
        <v>161</v>
      </c>
      <c r="V1" s="153" t="s">
        <v>162</v>
      </c>
      <c r="W1" s="153" t="s">
        <v>163</v>
      </c>
    </row>
    <row r="2" spans="1:23" s="155" customFormat="1" ht="15">
      <c r="A2" s="147" t="s">
        <v>206</v>
      </c>
      <c r="B2" s="147" t="s">
        <v>207</v>
      </c>
      <c r="C2" s="148" t="s">
        <v>2407</v>
      </c>
      <c r="D2" s="148" t="s">
        <v>2407</v>
      </c>
      <c r="E2" s="148" t="s">
        <v>890</v>
      </c>
      <c r="F2" s="148" t="s">
        <v>891</v>
      </c>
      <c r="G2" s="148">
        <v>5910125372</v>
      </c>
      <c r="H2" s="148">
        <v>20</v>
      </c>
      <c r="I2" s="148" t="s">
        <v>2406</v>
      </c>
      <c r="J2" s="148" t="s">
        <v>1404</v>
      </c>
      <c r="K2" s="147" t="s">
        <v>2408</v>
      </c>
      <c r="L2" s="148">
        <v>5004371395</v>
      </c>
      <c r="M2" s="148">
        <v>5004371395</v>
      </c>
      <c r="N2" s="167">
        <v>41793</v>
      </c>
      <c r="O2" s="148" t="s">
        <v>1399</v>
      </c>
      <c r="P2" s="147" t="s">
        <v>1398</v>
      </c>
      <c r="Q2" s="148" t="s">
        <v>2409</v>
      </c>
      <c r="R2" s="147" t="s">
        <v>2410</v>
      </c>
      <c r="S2" s="148" t="s">
        <v>2411</v>
      </c>
      <c r="T2" s="147" t="s">
        <v>2412</v>
      </c>
      <c r="U2" s="149">
        <v>30000</v>
      </c>
      <c r="V2" s="149">
        <v>0</v>
      </c>
      <c r="W2" s="149">
        <v>30000</v>
      </c>
    </row>
    <row r="3" spans="1:23" s="155" customFormat="1" ht="15">
      <c r="A3" s="147" t="s">
        <v>206</v>
      </c>
      <c r="B3" s="147" t="s">
        <v>207</v>
      </c>
      <c r="C3" s="148" t="s">
        <v>2407</v>
      </c>
      <c r="D3" s="148" t="s">
        <v>2407</v>
      </c>
      <c r="E3" s="148" t="s">
        <v>890</v>
      </c>
      <c r="F3" s="148" t="s">
        <v>891</v>
      </c>
      <c r="G3" s="148">
        <v>5910125372</v>
      </c>
      <c r="H3" s="148">
        <v>30</v>
      </c>
      <c r="I3" s="148" t="s">
        <v>2406</v>
      </c>
      <c r="J3" s="148" t="s">
        <v>1404</v>
      </c>
      <c r="K3" s="147" t="s">
        <v>2408</v>
      </c>
      <c r="L3" s="148">
        <v>5004371395</v>
      </c>
      <c r="M3" s="148">
        <v>5004371395</v>
      </c>
      <c r="N3" s="167">
        <v>41793</v>
      </c>
      <c r="O3" s="148" t="s">
        <v>1399</v>
      </c>
      <c r="P3" s="147" t="s">
        <v>1398</v>
      </c>
      <c r="Q3" s="148" t="s">
        <v>2409</v>
      </c>
      <c r="R3" s="147" t="s">
        <v>2410</v>
      </c>
      <c r="S3" s="148" t="s">
        <v>2411</v>
      </c>
      <c r="T3" s="147" t="s">
        <v>2412</v>
      </c>
      <c r="U3" s="149">
        <v>100000</v>
      </c>
      <c r="V3" s="149">
        <v>0</v>
      </c>
      <c r="W3" s="149">
        <v>100000</v>
      </c>
    </row>
    <row r="4" spans="1:23" s="155" customFormat="1" ht="15">
      <c r="A4" s="147" t="s">
        <v>206</v>
      </c>
      <c r="B4" s="147" t="s">
        <v>207</v>
      </c>
      <c r="C4" s="148" t="s">
        <v>2407</v>
      </c>
      <c r="D4" s="148" t="s">
        <v>2407</v>
      </c>
      <c r="E4" s="148" t="s">
        <v>890</v>
      </c>
      <c r="F4" s="148" t="s">
        <v>891</v>
      </c>
      <c r="G4" s="148">
        <v>5910125372</v>
      </c>
      <c r="H4" s="148">
        <v>40</v>
      </c>
      <c r="I4" s="148" t="s">
        <v>2406</v>
      </c>
      <c r="J4" s="148" t="s">
        <v>1404</v>
      </c>
      <c r="K4" s="147" t="s">
        <v>2408</v>
      </c>
      <c r="L4" s="148">
        <v>5004371395</v>
      </c>
      <c r="M4" s="148">
        <v>5004371395</v>
      </c>
      <c r="N4" s="167">
        <v>41793</v>
      </c>
      <c r="O4" s="148" t="s">
        <v>1399</v>
      </c>
      <c r="P4" s="147" t="s">
        <v>1398</v>
      </c>
      <c r="Q4" s="148" t="s">
        <v>2409</v>
      </c>
      <c r="R4" s="147" t="s">
        <v>2410</v>
      </c>
      <c r="S4" s="148" t="s">
        <v>2411</v>
      </c>
      <c r="T4" s="147" t="s">
        <v>2412</v>
      </c>
      <c r="U4" s="149">
        <v>15000</v>
      </c>
      <c r="V4" s="149">
        <v>0</v>
      </c>
      <c r="W4" s="149">
        <v>15000</v>
      </c>
    </row>
    <row r="5" spans="1:23" s="155" customFormat="1" ht="15">
      <c r="A5" s="147" t="s">
        <v>206</v>
      </c>
      <c r="B5" s="147" t="s">
        <v>207</v>
      </c>
      <c r="C5" s="148" t="s">
        <v>2407</v>
      </c>
      <c r="D5" s="148" t="s">
        <v>2407</v>
      </c>
      <c r="E5" s="148" t="s">
        <v>890</v>
      </c>
      <c r="F5" s="148" t="s">
        <v>891</v>
      </c>
      <c r="G5" s="148">
        <v>5910125372</v>
      </c>
      <c r="H5" s="148">
        <v>80</v>
      </c>
      <c r="I5" s="148" t="s">
        <v>2406</v>
      </c>
      <c r="J5" s="148" t="s">
        <v>1404</v>
      </c>
      <c r="K5" s="147" t="s">
        <v>2408</v>
      </c>
      <c r="L5" s="148">
        <v>5004371395</v>
      </c>
      <c r="M5" s="148">
        <v>5004371395</v>
      </c>
      <c r="N5" s="167">
        <v>41793</v>
      </c>
      <c r="O5" s="148" t="s">
        <v>1399</v>
      </c>
      <c r="P5" s="147" t="s">
        <v>1398</v>
      </c>
      <c r="Q5" s="148" t="s">
        <v>2409</v>
      </c>
      <c r="R5" s="147" t="s">
        <v>2410</v>
      </c>
      <c r="S5" s="148" t="s">
        <v>2411</v>
      </c>
      <c r="T5" s="147" t="s">
        <v>2412</v>
      </c>
      <c r="U5" s="149">
        <v>15000</v>
      </c>
      <c r="V5" s="149">
        <v>0</v>
      </c>
      <c r="W5" s="149">
        <v>15000</v>
      </c>
    </row>
    <row r="6" spans="1:23" s="155" customFormat="1" ht="15">
      <c r="A6" s="147" t="s">
        <v>206</v>
      </c>
      <c r="B6" s="147" t="s">
        <v>207</v>
      </c>
      <c r="C6" s="148" t="s">
        <v>2407</v>
      </c>
      <c r="D6" s="148" t="s">
        <v>2407</v>
      </c>
      <c r="E6" s="148" t="s">
        <v>890</v>
      </c>
      <c r="F6" s="148" t="s">
        <v>891</v>
      </c>
      <c r="G6" s="148">
        <v>5910125372</v>
      </c>
      <c r="H6" s="148">
        <v>120</v>
      </c>
      <c r="I6" s="148" t="s">
        <v>2406</v>
      </c>
      <c r="J6" s="148" t="s">
        <v>1404</v>
      </c>
      <c r="K6" s="147" t="s">
        <v>2408</v>
      </c>
      <c r="L6" s="148">
        <v>5004371395</v>
      </c>
      <c r="M6" s="148">
        <v>5004371395</v>
      </c>
      <c r="N6" s="167">
        <v>41793</v>
      </c>
      <c r="O6" s="148" t="s">
        <v>1399</v>
      </c>
      <c r="P6" s="147" t="s">
        <v>1398</v>
      </c>
      <c r="Q6" s="148" t="s">
        <v>2409</v>
      </c>
      <c r="R6" s="147" t="s">
        <v>2410</v>
      </c>
      <c r="S6" s="148" t="s">
        <v>2411</v>
      </c>
      <c r="T6" s="147" t="s">
        <v>2412</v>
      </c>
      <c r="U6" s="149">
        <v>30000</v>
      </c>
      <c r="V6" s="149">
        <v>0</v>
      </c>
      <c r="W6" s="149">
        <v>30000</v>
      </c>
    </row>
    <row r="7" spans="1:23" s="155" customFormat="1" ht="15">
      <c r="A7" s="147" t="s">
        <v>206</v>
      </c>
      <c r="B7" s="147" t="s">
        <v>207</v>
      </c>
      <c r="C7" s="148" t="s">
        <v>2407</v>
      </c>
      <c r="D7" s="148" t="s">
        <v>2407</v>
      </c>
      <c r="E7" s="148" t="s">
        <v>890</v>
      </c>
      <c r="F7" s="148" t="s">
        <v>891</v>
      </c>
      <c r="G7" s="148">
        <v>5910125372</v>
      </c>
      <c r="H7" s="148">
        <v>140</v>
      </c>
      <c r="I7" s="148" t="s">
        <v>2406</v>
      </c>
      <c r="J7" s="148" t="s">
        <v>1404</v>
      </c>
      <c r="K7" s="147" t="s">
        <v>2408</v>
      </c>
      <c r="L7" s="148">
        <v>5004371395</v>
      </c>
      <c r="M7" s="148">
        <v>5004371395</v>
      </c>
      <c r="N7" s="167">
        <v>41793</v>
      </c>
      <c r="O7" s="148" t="s">
        <v>1399</v>
      </c>
      <c r="P7" s="147" t="s">
        <v>1398</v>
      </c>
      <c r="Q7" s="148" t="s">
        <v>2409</v>
      </c>
      <c r="R7" s="147" t="s">
        <v>2410</v>
      </c>
      <c r="S7" s="148" t="s">
        <v>2411</v>
      </c>
      <c r="T7" s="147" t="s">
        <v>2412</v>
      </c>
      <c r="U7" s="149">
        <v>15000</v>
      </c>
      <c r="V7" s="149">
        <v>0</v>
      </c>
      <c r="W7" s="149">
        <v>15000</v>
      </c>
    </row>
    <row r="8" spans="1:23" s="155" customFormat="1" ht="15">
      <c r="A8" s="147" t="s">
        <v>206</v>
      </c>
      <c r="B8" s="147" t="s">
        <v>207</v>
      </c>
      <c r="C8" s="148" t="s">
        <v>2407</v>
      </c>
      <c r="D8" s="148" t="s">
        <v>2407</v>
      </c>
      <c r="E8" s="148" t="s">
        <v>890</v>
      </c>
      <c r="F8" s="148" t="s">
        <v>891</v>
      </c>
      <c r="G8" s="148">
        <v>5910125372</v>
      </c>
      <c r="H8" s="148">
        <v>160</v>
      </c>
      <c r="I8" s="148" t="s">
        <v>2406</v>
      </c>
      <c r="J8" s="148" t="s">
        <v>1404</v>
      </c>
      <c r="K8" s="147" t="s">
        <v>2408</v>
      </c>
      <c r="L8" s="148">
        <v>5004371395</v>
      </c>
      <c r="M8" s="148">
        <v>5004371395</v>
      </c>
      <c r="N8" s="167">
        <v>41793</v>
      </c>
      <c r="O8" s="148" t="s">
        <v>1399</v>
      </c>
      <c r="P8" s="147" t="s">
        <v>1398</v>
      </c>
      <c r="Q8" s="148" t="s">
        <v>2409</v>
      </c>
      <c r="R8" s="147" t="s">
        <v>2410</v>
      </c>
      <c r="S8" s="148" t="s">
        <v>2411</v>
      </c>
      <c r="T8" s="147" t="s">
        <v>2412</v>
      </c>
      <c r="U8" s="149">
        <v>17912</v>
      </c>
      <c r="V8" s="149">
        <v>0</v>
      </c>
      <c r="W8" s="149">
        <v>17912</v>
      </c>
    </row>
    <row r="9" spans="1:23" s="155" customFormat="1" ht="15">
      <c r="A9" s="147" t="s">
        <v>206</v>
      </c>
      <c r="B9" s="147" t="s">
        <v>207</v>
      </c>
      <c r="C9" s="148" t="s">
        <v>2407</v>
      </c>
      <c r="D9" s="148" t="s">
        <v>2407</v>
      </c>
      <c r="E9" s="148" t="s">
        <v>890</v>
      </c>
      <c r="F9" s="148" t="s">
        <v>891</v>
      </c>
      <c r="G9" s="148">
        <v>5910125372</v>
      </c>
      <c r="H9" s="148">
        <v>170</v>
      </c>
      <c r="I9" s="148" t="s">
        <v>2406</v>
      </c>
      <c r="J9" s="148" t="s">
        <v>1404</v>
      </c>
      <c r="K9" s="147" t="s">
        <v>2408</v>
      </c>
      <c r="L9" s="148">
        <v>5004371395</v>
      </c>
      <c r="M9" s="148">
        <v>5004371395</v>
      </c>
      <c r="N9" s="167">
        <v>41793</v>
      </c>
      <c r="O9" s="148" t="s">
        <v>1399</v>
      </c>
      <c r="P9" s="147" t="s">
        <v>1398</v>
      </c>
      <c r="Q9" s="148" t="s">
        <v>2409</v>
      </c>
      <c r="R9" s="147" t="s">
        <v>2410</v>
      </c>
      <c r="S9" s="148" t="s">
        <v>2411</v>
      </c>
      <c r="T9" s="147" t="s">
        <v>2412</v>
      </c>
      <c r="U9" s="149">
        <v>15000</v>
      </c>
      <c r="V9" s="149">
        <v>0</v>
      </c>
      <c r="W9" s="149">
        <v>15000</v>
      </c>
    </row>
    <row r="10" spans="1:23" s="155" customFormat="1" ht="30">
      <c r="A10" s="147" t="s">
        <v>206</v>
      </c>
      <c r="B10" s="147" t="s">
        <v>207</v>
      </c>
      <c r="C10" s="148" t="s">
        <v>2407</v>
      </c>
      <c r="D10" s="148" t="s">
        <v>2407</v>
      </c>
      <c r="E10" s="148" t="s">
        <v>285</v>
      </c>
      <c r="F10" s="148" t="s">
        <v>286</v>
      </c>
      <c r="G10" s="148">
        <v>6300019926</v>
      </c>
      <c r="H10" s="148">
        <v>10</v>
      </c>
      <c r="I10" s="148" t="s">
        <v>2406</v>
      </c>
      <c r="J10" s="148" t="s">
        <v>1382</v>
      </c>
      <c r="K10" s="147" t="s">
        <v>1383</v>
      </c>
      <c r="L10" s="148">
        <v>5004368880</v>
      </c>
      <c r="M10" s="148">
        <v>1007246276</v>
      </c>
      <c r="N10" s="167">
        <v>41792</v>
      </c>
      <c r="O10" s="148" t="s">
        <v>2413</v>
      </c>
      <c r="P10" s="147" t="s">
        <v>2414</v>
      </c>
      <c r="Q10" s="148" t="s">
        <v>1373</v>
      </c>
      <c r="R10" s="147" t="s">
        <v>1372</v>
      </c>
      <c r="S10" s="148" t="s">
        <v>2415</v>
      </c>
      <c r="T10" s="147" t="s">
        <v>2416</v>
      </c>
      <c r="U10" s="149">
        <v>50405.53</v>
      </c>
      <c r="V10" s="149">
        <v>0</v>
      </c>
      <c r="W10" s="149">
        <v>50405.53</v>
      </c>
    </row>
    <row r="11" spans="1:23" s="155" customFormat="1" ht="15">
      <c r="A11" s="147" t="s">
        <v>206</v>
      </c>
      <c r="B11" s="147" t="s">
        <v>207</v>
      </c>
      <c r="C11" s="148" t="s">
        <v>2407</v>
      </c>
      <c r="D11" s="148" t="s">
        <v>2407</v>
      </c>
      <c r="E11" s="148" t="s">
        <v>285</v>
      </c>
      <c r="F11" s="148" t="s">
        <v>368</v>
      </c>
      <c r="G11" s="148">
        <v>6300020214</v>
      </c>
      <c r="H11" s="148">
        <v>10</v>
      </c>
      <c r="I11" s="148" t="s">
        <v>2406</v>
      </c>
      <c r="J11" s="148" t="s">
        <v>1126</v>
      </c>
      <c r="K11" s="147" t="s">
        <v>1127</v>
      </c>
      <c r="L11" s="148">
        <v>5004338885</v>
      </c>
      <c r="M11" s="148">
        <v>1007184453</v>
      </c>
      <c r="N11" s="167">
        <v>41775</v>
      </c>
      <c r="O11" s="148" t="s">
        <v>2417</v>
      </c>
      <c r="P11" s="147" t="s">
        <v>2418</v>
      </c>
      <c r="Q11" s="148" t="s">
        <v>1121</v>
      </c>
      <c r="R11" s="147" t="s">
        <v>1120</v>
      </c>
      <c r="S11" s="148" t="s">
        <v>2419</v>
      </c>
      <c r="T11" s="147" t="s">
        <v>2420</v>
      </c>
      <c r="U11" s="149">
        <v>39328.82</v>
      </c>
      <c r="V11" s="149">
        <v>0</v>
      </c>
      <c r="W11" s="149">
        <v>39328.82</v>
      </c>
    </row>
    <row r="12" spans="1:23" s="155" customFormat="1" ht="30">
      <c r="A12" s="147" t="s">
        <v>206</v>
      </c>
      <c r="B12" s="147" t="s">
        <v>207</v>
      </c>
      <c r="C12" s="148" t="s">
        <v>2407</v>
      </c>
      <c r="D12" s="148" t="s">
        <v>2407</v>
      </c>
      <c r="E12" s="148" t="s">
        <v>774</v>
      </c>
      <c r="F12" s="148" t="s">
        <v>775</v>
      </c>
      <c r="G12" s="148">
        <v>6300023194</v>
      </c>
      <c r="H12" s="148">
        <v>10</v>
      </c>
      <c r="I12" s="148" t="s">
        <v>2406</v>
      </c>
      <c r="J12" s="148" t="s">
        <v>790</v>
      </c>
      <c r="K12" s="147" t="s">
        <v>791</v>
      </c>
      <c r="L12" s="148">
        <v>5004366429</v>
      </c>
      <c r="M12" s="148">
        <v>1007202159</v>
      </c>
      <c r="N12" s="167">
        <v>41780</v>
      </c>
      <c r="O12" s="148" t="s">
        <v>2421</v>
      </c>
      <c r="P12" s="147" t="s">
        <v>2422</v>
      </c>
      <c r="Q12" s="148" t="s">
        <v>785</v>
      </c>
      <c r="R12" s="147" t="s">
        <v>784</v>
      </c>
      <c r="S12" s="148" t="s">
        <v>2415</v>
      </c>
      <c r="T12" s="147" t="s">
        <v>2416</v>
      </c>
      <c r="U12" s="149">
        <v>33980.449999999997</v>
      </c>
      <c r="V12" s="149">
        <v>0</v>
      </c>
      <c r="W12" s="149">
        <v>33980.449999999997</v>
      </c>
    </row>
    <row r="13" spans="1:23" s="155" customFormat="1" ht="15">
      <c r="A13" s="147" t="s">
        <v>206</v>
      </c>
      <c r="B13" s="147" t="s">
        <v>207</v>
      </c>
      <c r="C13" s="148" t="s">
        <v>2407</v>
      </c>
      <c r="D13" s="148" t="s">
        <v>2407</v>
      </c>
      <c r="E13" s="148" t="s">
        <v>324</v>
      </c>
      <c r="F13" s="148" t="s">
        <v>2004</v>
      </c>
      <c r="G13" s="148">
        <v>6300023208</v>
      </c>
      <c r="H13" s="148">
        <v>10</v>
      </c>
      <c r="I13" s="148" t="s">
        <v>2406</v>
      </c>
      <c r="J13" s="148" t="s">
        <v>1196</v>
      </c>
      <c r="K13" s="147" t="s">
        <v>1197</v>
      </c>
      <c r="L13" s="148">
        <v>5004411040</v>
      </c>
      <c r="M13" s="148">
        <v>1007320162</v>
      </c>
      <c r="N13" s="167">
        <v>41809</v>
      </c>
      <c r="O13" s="148" t="s">
        <v>2423</v>
      </c>
      <c r="P13" s="147" t="s">
        <v>2424</v>
      </c>
      <c r="Q13" s="148" t="s">
        <v>1191</v>
      </c>
      <c r="R13" s="147" t="s">
        <v>1190</v>
      </c>
      <c r="S13" s="148" t="s">
        <v>2425</v>
      </c>
      <c r="T13" s="147" t="s">
        <v>2426</v>
      </c>
      <c r="U13" s="149">
        <v>23371.57</v>
      </c>
      <c r="V13" s="149">
        <v>0</v>
      </c>
      <c r="W13" s="149">
        <v>23371.57</v>
      </c>
    </row>
    <row r="14" spans="1:23" s="155" customFormat="1" ht="30">
      <c r="A14" s="147" t="s">
        <v>206</v>
      </c>
      <c r="B14" s="147" t="s">
        <v>207</v>
      </c>
      <c r="C14" s="148" t="s">
        <v>2407</v>
      </c>
      <c r="D14" s="148" t="s">
        <v>2407</v>
      </c>
      <c r="E14" s="148" t="s">
        <v>546</v>
      </c>
      <c r="F14" s="148" t="s">
        <v>1019</v>
      </c>
      <c r="G14" s="148">
        <v>6330000280</v>
      </c>
      <c r="H14" s="148">
        <v>10</v>
      </c>
      <c r="I14" s="148" t="s">
        <v>2406</v>
      </c>
      <c r="J14" s="148" t="s">
        <v>1034</v>
      </c>
      <c r="K14" s="147" t="s">
        <v>1035</v>
      </c>
      <c r="L14" s="148">
        <v>5004432644</v>
      </c>
      <c r="M14" s="148">
        <v>1007345990</v>
      </c>
      <c r="N14" s="167">
        <v>41815</v>
      </c>
      <c r="O14" s="148" t="s">
        <v>2427</v>
      </c>
      <c r="P14" s="147" t="s">
        <v>2428</v>
      </c>
      <c r="Q14" s="148" t="s">
        <v>1021</v>
      </c>
      <c r="R14" s="147" t="s">
        <v>1020</v>
      </c>
      <c r="S14" s="148" t="s">
        <v>2429</v>
      </c>
      <c r="T14" s="147" t="s">
        <v>2430</v>
      </c>
      <c r="U14" s="149">
        <v>25350</v>
      </c>
      <c r="V14" s="149">
        <v>0</v>
      </c>
      <c r="W14" s="149">
        <v>25350</v>
      </c>
    </row>
    <row r="15" spans="1:23" s="155" customFormat="1" ht="30">
      <c r="A15" s="147" t="s">
        <v>206</v>
      </c>
      <c r="B15" s="147" t="s">
        <v>207</v>
      </c>
      <c r="C15" s="148" t="s">
        <v>2407</v>
      </c>
      <c r="D15" s="148" t="s">
        <v>2407</v>
      </c>
      <c r="E15" s="148" t="s">
        <v>774</v>
      </c>
      <c r="F15" s="148" t="s">
        <v>775</v>
      </c>
      <c r="G15" s="148">
        <v>6330000747</v>
      </c>
      <c r="H15" s="148">
        <v>10</v>
      </c>
      <c r="I15" s="148" t="s">
        <v>2406</v>
      </c>
      <c r="J15" s="148" t="s">
        <v>782</v>
      </c>
      <c r="K15" s="147" t="s">
        <v>783</v>
      </c>
      <c r="L15" s="148">
        <v>5004423539</v>
      </c>
      <c r="M15" s="148">
        <v>1007337157</v>
      </c>
      <c r="N15" s="167">
        <v>41814</v>
      </c>
      <c r="O15" s="148" t="s">
        <v>2421</v>
      </c>
      <c r="P15" s="147" t="s">
        <v>2422</v>
      </c>
      <c r="Q15" s="148" t="s">
        <v>777</v>
      </c>
      <c r="R15" s="147" t="s">
        <v>776</v>
      </c>
      <c r="S15" s="148" t="s">
        <v>2415</v>
      </c>
      <c r="T15" s="147" t="s">
        <v>2416</v>
      </c>
      <c r="U15" s="149">
        <v>21033.69</v>
      </c>
      <c r="V15" s="149">
        <v>0</v>
      </c>
      <c r="W15" s="149">
        <v>21033.69</v>
      </c>
    </row>
    <row r="16" spans="1:23" s="155" customFormat="1" ht="15">
      <c r="A16" s="147"/>
      <c r="B16" s="147"/>
      <c r="C16" s="148"/>
      <c r="D16" s="148"/>
      <c r="E16" s="148"/>
      <c r="F16" s="148"/>
      <c r="G16" s="148"/>
      <c r="H16" s="148"/>
      <c r="I16" s="148"/>
      <c r="J16" s="148"/>
      <c r="K16" s="147"/>
      <c r="L16" s="148"/>
      <c r="M16" s="148"/>
      <c r="N16" s="167"/>
      <c r="O16" s="148"/>
      <c r="P16" s="147"/>
      <c r="Q16" s="148"/>
      <c r="R16" s="147"/>
      <c r="S16" s="148"/>
      <c r="T16" s="147"/>
      <c r="U16" s="149"/>
      <c r="V16" s="149"/>
      <c r="W16" s="149"/>
    </row>
    <row r="17" spans="1:23" s="155" customFormat="1" ht="15">
      <c r="A17" s="147"/>
      <c r="B17" s="147"/>
      <c r="C17" s="148"/>
      <c r="D17" s="148"/>
      <c r="E17" s="148"/>
      <c r="F17" s="148"/>
      <c r="G17" s="148"/>
      <c r="H17" s="148"/>
      <c r="I17" s="148"/>
      <c r="J17" s="148"/>
      <c r="K17" s="147"/>
      <c r="L17" s="148"/>
      <c r="M17" s="148"/>
      <c r="N17" s="167"/>
      <c r="O17" s="148"/>
      <c r="P17" s="147"/>
      <c r="Q17" s="148"/>
      <c r="R17" s="147"/>
      <c r="S17" s="148"/>
      <c r="T17" s="147"/>
      <c r="U17" s="149"/>
      <c r="V17" s="149"/>
      <c r="W17" s="149"/>
    </row>
    <row r="18" spans="1:23" s="155" customFormat="1" ht="15">
      <c r="A18" s="147"/>
      <c r="B18" s="147"/>
      <c r="C18" s="148"/>
      <c r="D18" s="148"/>
      <c r="E18" s="148"/>
      <c r="F18" s="148"/>
      <c r="G18" s="148"/>
      <c r="H18" s="148"/>
      <c r="I18" s="148"/>
      <c r="J18" s="148"/>
      <c r="K18" s="147"/>
      <c r="L18" s="148"/>
      <c r="M18" s="148"/>
      <c r="N18" s="167"/>
      <c r="O18" s="148"/>
      <c r="P18" s="147"/>
      <c r="Q18" s="148"/>
      <c r="R18" s="147"/>
      <c r="S18" s="148"/>
      <c r="T18" s="147"/>
      <c r="U18" s="149"/>
      <c r="V18" s="149"/>
      <c r="W18" s="149"/>
    </row>
    <row r="19" spans="1:23" s="155" customFormat="1" ht="15">
      <c r="A19" s="147"/>
      <c r="B19" s="147"/>
      <c r="C19" s="148"/>
      <c r="D19" s="148"/>
      <c r="E19" s="148"/>
      <c r="F19" s="148"/>
      <c r="G19" s="148"/>
      <c r="H19" s="148"/>
      <c r="I19" s="148"/>
      <c r="J19" s="148"/>
      <c r="K19" s="147"/>
      <c r="L19" s="148"/>
      <c r="M19" s="148"/>
      <c r="N19" s="167"/>
      <c r="O19" s="148"/>
      <c r="P19" s="147"/>
      <c r="Q19" s="148"/>
      <c r="R19" s="147"/>
      <c r="S19" s="148"/>
      <c r="T19" s="147"/>
      <c r="U19" s="149"/>
      <c r="V19" s="149"/>
      <c r="W19" s="149"/>
    </row>
    <row r="20" spans="1:23" s="155" customFormat="1" ht="15">
      <c r="A20" s="147"/>
      <c r="B20" s="147"/>
      <c r="C20" s="148"/>
      <c r="D20" s="148"/>
      <c r="E20" s="148"/>
      <c r="F20" s="148"/>
      <c r="G20" s="148"/>
      <c r="H20" s="148"/>
      <c r="I20" s="148"/>
      <c r="J20" s="148"/>
      <c r="K20" s="147"/>
      <c r="L20" s="148"/>
      <c r="M20" s="148"/>
      <c r="N20" s="167"/>
      <c r="O20" s="148"/>
      <c r="P20" s="147"/>
      <c r="Q20" s="148"/>
      <c r="R20" s="147"/>
      <c r="S20" s="148"/>
      <c r="T20" s="147"/>
      <c r="U20" s="149"/>
      <c r="V20" s="149"/>
      <c r="W20" s="149"/>
    </row>
    <row r="21" spans="1:23" s="155" customFormat="1" ht="15">
      <c r="A21" s="147"/>
      <c r="B21" s="147"/>
      <c r="C21" s="148"/>
      <c r="D21" s="148"/>
      <c r="E21" s="148"/>
      <c r="F21" s="148"/>
      <c r="G21" s="148"/>
      <c r="H21" s="148"/>
      <c r="I21" s="148"/>
      <c r="J21" s="148"/>
      <c r="K21" s="147"/>
      <c r="L21" s="148"/>
      <c r="M21" s="148"/>
      <c r="N21" s="167"/>
      <c r="O21" s="148"/>
      <c r="P21" s="147"/>
      <c r="Q21" s="148"/>
      <c r="R21" s="147"/>
      <c r="S21" s="148"/>
      <c r="T21" s="147"/>
      <c r="U21" s="149"/>
      <c r="V21" s="149"/>
      <c r="W21" s="149"/>
    </row>
    <row r="22" spans="1:23" s="155" customFormat="1" ht="15">
      <c r="A22" s="147"/>
      <c r="B22" s="147"/>
      <c r="C22" s="148"/>
      <c r="D22" s="148"/>
      <c r="E22" s="148"/>
      <c r="F22" s="148"/>
      <c r="G22" s="148"/>
      <c r="H22" s="148"/>
      <c r="I22" s="148"/>
      <c r="J22" s="148"/>
      <c r="K22" s="147"/>
      <c r="L22" s="148"/>
      <c r="M22" s="148"/>
      <c r="N22" s="167"/>
      <c r="O22" s="148"/>
      <c r="P22" s="147"/>
      <c r="Q22" s="148"/>
      <c r="R22" s="147"/>
      <c r="S22" s="148"/>
      <c r="T22" s="147"/>
      <c r="U22" s="149"/>
      <c r="V22" s="149"/>
      <c r="W22" s="149"/>
    </row>
    <row r="23" spans="1:23" s="155" customFormat="1" ht="15">
      <c r="A23" s="147"/>
      <c r="B23" s="147"/>
      <c r="C23" s="148"/>
      <c r="D23" s="148"/>
      <c r="E23" s="148"/>
      <c r="F23" s="148"/>
      <c r="G23" s="148"/>
      <c r="H23" s="148"/>
      <c r="I23" s="148"/>
      <c r="J23" s="148"/>
      <c r="K23" s="147"/>
      <c r="L23" s="148"/>
      <c r="M23" s="148"/>
      <c r="N23" s="167"/>
      <c r="O23" s="148"/>
      <c r="P23" s="147"/>
      <c r="Q23" s="148"/>
      <c r="R23" s="147"/>
      <c r="S23" s="148"/>
      <c r="T23" s="147"/>
      <c r="U23" s="149"/>
      <c r="V23" s="149"/>
      <c r="W23" s="149"/>
    </row>
    <row r="24" spans="1:23" s="155" customFormat="1" ht="15">
      <c r="A24" s="147"/>
      <c r="B24" s="147"/>
      <c r="C24" s="148"/>
      <c r="D24" s="148"/>
      <c r="E24" s="148"/>
      <c r="F24" s="148"/>
      <c r="G24" s="148"/>
      <c r="H24" s="148"/>
      <c r="I24" s="148"/>
      <c r="J24" s="148"/>
      <c r="K24" s="147"/>
      <c r="L24" s="148"/>
      <c r="M24" s="148"/>
      <c r="N24" s="167"/>
      <c r="O24" s="148"/>
      <c r="P24" s="147"/>
      <c r="Q24" s="148"/>
      <c r="R24" s="147"/>
      <c r="S24" s="148"/>
      <c r="T24" s="147"/>
      <c r="U24" s="149"/>
      <c r="V24" s="149"/>
      <c r="W24" s="149"/>
    </row>
    <row r="25" spans="1:23" s="155" customFormat="1" ht="15">
      <c r="A25" s="147"/>
      <c r="B25" s="147"/>
      <c r="C25" s="148"/>
      <c r="D25" s="148"/>
      <c r="E25" s="148"/>
      <c r="F25" s="148"/>
      <c r="G25" s="148"/>
      <c r="H25" s="148"/>
      <c r="I25" s="148"/>
      <c r="J25" s="148"/>
      <c r="K25" s="147"/>
      <c r="L25" s="148"/>
      <c r="M25" s="148"/>
      <c r="N25" s="167"/>
      <c r="O25" s="148"/>
      <c r="P25" s="147"/>
      <c r="Q25" s="148"/>
      <c r="R25" s="147"/>
      <c r="S25" s="148"/>
      <c r="T25" s="147"/>
      <c r="U25" s="149"/>
      <c r="V25" s="149"/>
      <c r="W25" s="149"/>
    </row>
    <row r="26" spans="1:23" s="155" customFormat="1" ht="15">
      <c r="A26" s="147"/>
      <c r="B26" s="147"/>
      <c r="C26" s="148"/>
      <c r="D26" s="148"/>
      <c r="E26" s="148"/>
      <c r="F26" s="148"/>
      <c r="G26" s="148"/>
      <c r="H26" s="148"/>
      <c r="I26" s="148"/>
      <c r="J26" s="148"/>
      <c r="K26" s="147"/>
      <c r="L26" s="148"/>
      <c r="M26" s="148"/>
      <c r="N26" s="167"/>
      <c r="O26" s="148"/>
      <c r="P26" s="147"/>
      <c r="Q26" s="148"/>
      <c r="R26" s="147"/>
      <c r="S26" s="148"/>
      <c r="T26" s="147"/>
      <c r="U26" s="149"/>
      <c r="V26" s="149"/>
      <c r="W26" s="149"/>
    </row>
    <row r="27" spans="1:23" s="155" customFormat="1" ht="15">
      <c r="A27" s="147"/>
      <c r="B27" s="147"/>
      <c r="C27" s="148"/>
      <c r="D27" s="148"/>
      <c r="E27" s="148"/>
      <c r="F27" s="148"/>
      <c r="G27" s="148"/>
      <c r="H27" s="148"/>
      <c r="I27" s="148"/>
      <c r="J27" s="148"/>
      <c r="K27" s="147"/>
      <c r="L27" s="148"/>
      <c r="M27" s="148"/>
      <c r="N27" s="167"/>
      <c r="O27" s="148"/>
      <c r="P27" s="147"/>
      <c r="Q27" s="148"/>
      <c r="R27" s="147"/>
      <c r="S27" s="148"/>
      <c r="T27" s="147"/>
      <c r="U27" s="149"/>
      <c r="V27" s="149"/>
      <c r="W27" s="149"/>
    </row>
    <row r="28" spans="1:23" s="155" customFormat="1" ht="15">
      <c r="A28" s="147"/>
      <c r="B28" s="147"/>
      <c r="C28" s="148"/>
      <c r="D28" s="148"/>
      <c r="E28" s="148"/>
      <c r="F28" s="148"/>
      <c r="G28" s="148"/>
      <c r="H28" s="148"/>
      <c r="I28" s="148"/>
      <c r="J28" s="148"/>
      <c r="K28" s="147"/>
      <c r="L28" s="148"/>
      <c r="M28" s="148"/>
      <c r="N28" s="167"/>
      <c r="O28" s="148"/>
      <c r="P28" s="147"/>
      <c r="Q28" s="148"/>
      <c r="R28" s="147"/>
      <c r="S28" s="148"/>
      <c r="T28" s="147"/>
      <c r="U28" s="149"/>
      <c r="V28" s="149"/>
      <c r="W28" s="149"/>
    </row>
    <row r="29" spans="1:23" s="155" customFormat="1" ht="15">
      <c r="A29" s="147"/>
      <c r="B29" s="147"/>
      <c r="C29" s="148"/>
      <c r="D29" s="148"/>
      <c r="E29" s="148"/>
      <c r="F29" s="148"/>
      <c r="G29" s="148"/>
      <c r="H29" s="148"/>
      <c r="I29" s="148"/>
      <c r="J29" s="148"/>
      <c r="K29" s="147"/>
      <c r="L29" s="148"/>
      <c r="M29" s="148"/>
      <c r="N29" s="167"/>
      <c r="O29" s="148"/>
      <c r="P29" s="147"/>
      <c r="Q29" s="148"/>
      <c r="R29" s="147"/>
      <c r="S29" s="148"/>
      <c r="T29" s="147"/>
      <c r="U29" s="149"/>
      <c r="V29" s="149"/>
      <c r="W29" s="149"/>
    </row>
    <row r="30" spans="1:23" s="155" customFormat="1" ht="15">
      <c r="A30" s="147"/>
      <c r="B30" s="147"/>
      <c r="C30" s="148"/>
      <c r="D30" s="148"/>
      <c r="E30" s="148"/>
      <c r="F30" s="148"/>
      <c r="G30" s="148"/>
      <c r="H30" s="148"/>
      <c r="I30" s="148"/>
      <c r="J30" s="148"/>
      <c r="K30" s="147"/>
      <c r="L30" s="148"/>
      <c r="M30" s="148"/>
      <c r="N30" s="167"/>
      <c r="O30" s="148"/>
      <c r="P30" s="147"/>
      <c r="Q30" s="148"/>
      <c r="R30" s="147"/>
      <c r="S30" s="148"/>
      <c r="T30" s="147"/>
      <c r="U30" s="149"/>
      <c r="V30" s="149"/>
      <c r="W30" s="149"/>
    </row>
    <row r="31" spans="1:23" s="155" customFormat="1" ht="15">
      <c r="A31" s="147"/>
      <c r="B31" s="147"/>
      <c r="C31" s="148"/>
      <c r="D31" s="148"/>
      <c r="E31" s="148"/>
      <c r="F31" s="148"/>
      <c r="G31" s="148"/>
      <c r="H31" s="148"/>
      <c r="I31" s="148"/>
      <c r="J31" s="148"/>
      <c r="K31" s="147"/>
      <c r="L31" s="148"/>
      <c r="M31" s="148"/>
      <c r="N31" s="167"/>
      <c r="O31" s="148"/>
      <c r="P31" s="147"/>
      <c r="Q31" s="148"/>
      <c r="R31" s="147"/>
      <c r="S31" s="148"/>
      <c r="T31" s="147"/>
      <c r="U31" s="149"/>
      <c r="V31" s="149"/>
      <c r="W31" s="149"/>
    </row>
    <row r="32" spans="1:23" s="155" customFormat="1" ht="15">
      <c r="A32" s="147"/>
      <c r="B32" s="147"/>
      <c r="C32" s="148"/>
      <c r="D32" s="148"/>
      <c r="E32" s="148"/>
      <c r="F32" s="148"/>
      <c r="G32" s="148"/>
      <c r="H32" s="148"/>
      <c r="I32" s="148"/>
      <c r="J32" s="148"/>
      <c r="K32" s="147"/>
      <c r="L32" s="148"/>
      <c r="M32" s="148"/>
      <c r="N32" s="167"/>
      <c r="O32" s="148"/>
      <c r="P32" s="147"/>
      <c r="Q32" s="148"/>
      <c r="R32" s="147"/>
      <c r="S32" s="148"/>
      <c r="T32" s="147"/>
      <c r="U32" s="149"/>
      <c r="V32" s="149"/>
      <c r="W32" s="149"/>
    </row>
    <row r="33" spans="1:23" s="155" customFormat="1" ht="15">
      <c r="A33" s="147"/>
      <c r="B33" s="147"/>
      <c r="C33" s="148"/>
      <c r="D33" s="148"/>
      <c r="E33" s="148"/>
      <c r="F33" s="148"/>
      <c r="G33" s="148"/>
      <c r="H33" s="148"/>
      <c r="I33" s="148"/>
      <c r="J33" s="148"/>
      <c r="K33" s="147"/>
      <c r="L33" s="148"/>
      <c r="M33" s="148"/>
      <c r="N33" s="167"/>
      <c r="O33" s="148"/>
      <c r="P33" s="147"/>
      <c r="Q33" s="148"/>
      <c r="R33" s="147"/>
      <c r="S33" s="148"/>
      <c r="T33" s="147"/>
      <c r="U33" s="149"/>
      <c r="V33" s="149"/>
      <c r="W33" s="149"/>
    </row>
    <row r="34" spans="1:23" s="155" customFormat="1" ht="15">
      <c r="A34" s="147"/>
      <c r="B34" s="147"/>
      <c r="C34" s="148"/>
      <c r="D34" s="148"/>
      <c r="E34" s="148"/>
      <c r="F34" s="148"/>
      <c r="G34" s="148"/>
      <c r="H34" s="148"/>
      <c r="I34" s="148"/>
      <c r="J34" s="148"/>
      <c r="K34" s="147"/>
      <c r="L34" s="148"/>
      <c r="M34" s="148"/>
      <c r="N34" s="167"/>
      <c r="O34" s="148"/>
      <c r="P34" s="147"/>
      <c r="Q34" s="148"/>
      <c r="R34" s="147"/>
      <c r="S34" s="148"/>
      <c r="T34" s="147"/>
      <c r="U34" s="149"/>
      <c r="V34" s="149"/>
      <c r="W34" s="149"/>
    </row>
    <row r="35" spans="1:23" s="155" customFormat="1" ht="15">
      <c r="A35" s="147"/>
      <c r="B35" s="147"/>
      <c r="C35" s="148"/>
      <c r="D35" s="148"/>
      <c r="E35" s="148"/>
      <c r="F35" s="148"/>
      <c r="G35" s="148"/>
      <c r="H35" s="148"/>
      <c r="I35" s="148"/>
      <c r="J35" s="148"/>
      <c r="K35" s="147"/>
      <c r="L35" s="148"/>
      <c r="M35" s="148"/>
      <c r="N35" s="167"/>
      <c r="O35" s="148"/>
      <c r="P35" s="147"/>
      <c r="Q35" s="148"/>
      <c r="R35" s="147"/>
      <c r="S35" s="148"/>
      <c r="T35" s="147"/>
      <c r="U35" s="149"/>
      <c r="V35" s="149"/>
      <c r="W35" s="149"/>
    </row>
    <row r="36" spans="1:23" s="155" customFormat="1" ht="15">
      <c r="A36" s="147"/>
      <c r="B36" s="147"/>
      <c r="C36" s="148"/>
      <c r="D36" s="148"/>
      <c r="E36" s="148"/>
      <c r="F36" s="148"/>
      <c r="G36" s="148"/>
      <c r="H36" s="148"/>
      <c r="I36" s="148"/>
      <c r="J36" s="148"/>
      <c r="K36" s="147"/>
      <c r="L36" s="148"/>
      <c r="M36" s="148"/>
      <c r="N36" s="167"/>
      <c r="O36" s="148"/>
      <c r="P36" s="147"/>
      <c r="Q36" s="148"/>
      <c r="R36" s="147"/>
      <c r="S36" s="148"/>
      <c r="T36" s="147"/>
      <c r="U36" s="149"/>
      <c r="V36" s="149"/>
      <c r="W36" s="149"/>
    </row>
    <row r="37" spans="1:23" s="155" customFormat="1" ht="15">
      <c r="A37" s="147"/>
      <c r="B37" s="147"/>
      <c r="C37" s="148"/>
      <c r="D37" s="148"/>
      <c r="E37" s="148"/>
      <c r="F37" s="148"/>
      <c r="G37" s="148"/>
      <c r="H37" s="148"/>
      <c r="I37" s="148"/>
      <c r="J37" s="148"/>
      <c r="K37" s="147"/>
      <c r="L37" s="148"/>
      <c r="M37" s="148"/>
      <c r="N37" s="167"/>
      <c r="O37" s="148"/>
      <c r="P37" s="147"/>
      <c r="Q37" s="148"/>
      <c r="R37" s="147"/>
      <c r="S37" s="148"/>
      <c r="T37" s="147"/>
      <c r="U37" s="149"/>
      <c r="V37" s="149"/>
      <c r="W37" s="149"/>
    </row>
    <row r="38" spans="1:23" s="155" customFormat="1" ht="15">
      <c r="A38" s="147"/>
      <c r="B38" s="147"/>
      <c r="C38" s="148"/>
      <c r="D38" s="148"/>
      <c r="E38" s="148"/>
      <c r="F38" s="148"/>
      <c r="G38" s="148"/>
      <c r="H38" s="148"/>
      <c r="I38" s="148"/>
      <c r="J38" s="148"/>
      <c r="K38" s="147"/>
      <c r="L38" s="148"/>
      <c r="M38" s="148"/>
      <c r="N38" s="167"/>
      <c r="O38" s="148"/>
      <c r="P38" s="147"/>
      <c r="Q38" s="148"/>
      <c r="R38" s="147"/>
      <c r="S38" s="148"/>
      <c r="T38" s="147"/>
      <c r="U38" s="149"/>
      <c r="V38" s="149"/>
      <c r="W38" s="149"/>
    </row>
    <row r="39" spans="1:23" s="155" customFormat="1" ht="15">
      <c r="A39" s="147"/>
      <c r="B39" s="147"/>
      <c r="C39" s="148"/>
      <c r="D39" s="148"/>
      <c r="E39" s="148"/>
      <c r="F39" s="148"/>
      <c r="G39" s="148"/>
      <c r="H39" s="148"/>
      <c r="I39" s="148"/>
      <c r="J39" s="148"/>
      <c r="K39" s="147"/>
      <c r="L39" s="148"/>
      <c r="M39" s="148"/>
      <c r="N39" s="167"/>
      <c r="O39" s="148"/>
      <c r="P39" s="147"/>
      <c r="Q39" s="148"/>
      <c r="R39" s="147"/>
      <c r="S39" s="148"/>
      <c r="T39" s="147"/>
      <c r="U39" s="149"/>
      <c r="V39" s="149"/>
      <c r="W39" s="149"/>
    </row>
    <row r="40" spans="1:23" s="155" customFormat="1" ht="15">
      <c r="A40" s="147"/>
      <c r="B40" s="147"/>
      <c r="C40" s="148"/>
      <c r="D40" s="148"/>
      <c r="E40" s="148"/>
      <c r="F40" s="148"/>
      <c r="G40" s="148"/>
      <c r="H40" s="148"/>
      <c r="I40" s="148"/>
      <c r="J40" s="148"/>
      <c r="K40" s="147"/>
      <c r="L40" s="148"/>
      <c r="M40" s="148"/>
      <c r="N40" s="167"/>
      <c r="O40" s="148"/>
      <c r="P40" s="147"/>
      <c r="Q40" s="148"/>
      <c r="R40" s="147"/>
      <c r="S40" s="148"/>
      <c r="T40" s="147"/>
      <c r="U40" s="149"/>
      <c r="V40" s="149"/>
      <c r="W40" s="149"/>
    </row>
    <row r="41" spans="1:23" s="155" customFormat="1" ht="15">
      <c r="A41" s="147"/>
      <c r="B41" s="147"/>
      <c r="C41" s="148"/>
      <c r="D41" s="148"/>
      <c r="E41" s="148"/>
      <c r="F41" s="148"/>
      <c r="G41" s="148"/>
      <c r="H41" s="148"/>
      <c r="I41" s="148"/>
      <c r="J41" s="148"/>
      <c r="K41" s="147"/>
      <c r="L41" s="148"/>
      <c r="M41" s="148"/>
      <c r="N41" s="167"/>
      <c r="O41" s="148"/>
      <c r="P41" s="147"/>
      <c r="Q41" s="148"/>
      <c r="R41" s="147"/>
      <c r="S41" s="148"/>
      <c r="T41" s="147"/>
      <c r="U41" s="149"/>
      <c r="V41" s="149"/>
      <c r="W41" s="149"/>
    </row>
    <row r="42" spans="1:23" s="155" customFormat="1" ht="15">
      <c r="A42" s="147"/>
      <c r="B42" s="147"/>
      <c r="C42" s="148"/>
      <c r="D42" s="148"/>
      <c r="E42" s="148"/>
      <c r="F42" s="148"/>
      <c r="G42" s="148"/>
      <c r="H42" s="148"/>
      <c r="I42" s="148"/>
      <c r="J42" s="148"/>
      <c r="K42" s="147"/>
      <c r="L42" s="148"/>
      <c r="M42" s="148"/>
      <c r="N42" s="167"/>
      <c r="O42" s="148"/>
      <c r="P42" s="147"/>
      <c r="Q42" s="148"/>
      <c r="R42" s="147"/>
      <c r="S42" s="148"/>
      <c r="T42" s="147"/>
      <c r="U42" s="149"/>
      <c r="V42" s="149"/>
      <c r="W42" s="149"/>
    </row>
    <row r="43" spans="1:23" s="155" customFormat="1" ht="15">
      <c r="A43" s="147"/>
      <c r="B43" s="147"/>
      <c r="C43" s="148"/>
      <c r="D43" s="148"/>
      <c r="E43" s="148"/>
      <c r="F43" s="148"/>
      <c r="G43" s="148"/>
      <c r="H43" s="148"/>
      <c r="I43" s="148"/>
      <c r="J43" s="148"/>
      <c r="K43" s="147"/>
      <c r="L43" s="148"/>
      <c r="M43" s="148"/>
      <c r="N43" s="167"/>
      <c r="O43" s="148"/>
      <c r="P43" s="147"/>
      <c r="Q43" s="148"/>
      <c r="R43" s="147"/>
      <c r="S43" s="148"/>
      <c r="T43" s="147"/>
      <c r="U43" s="149"/>
      <c r="V43" s="149"/>
      <c r="W43" s="149"/>
    </row>
    <row r="44" spans="1:23" s="155" customFormat="1" ht="15">
      <c r="A44" s="147"/>
      <c r="B44" s="147"/>
      <c r="C44" s="148"/>
      <c r="D44" s="148"/>
      <c r="E44" s="148"/>
      <c r="F44" s="148"/>
      <c r="G44" s="148"/>
      <c r="H44" s="148"/>
      <c r="I44" s="148"/>
      <c r="J44" s="148"/>
      <c r="K44" s="147"/>
      <c r="L44" s="148"/>
      <c r="M44" s="148"/>
      <c r="N44" s="167"/>
      <c r="O44" s="148"/>
      <c r="P44" s="147"/>
      <c r="Q44" s="148"/>
      <c r="R44" s="147"/>
      <c r="S44" s="148"/>
      <c r="T44" s="147"/>
      <c r="U44" s="149"/>
      <c r="V44" s="149"/>
      <c r="W44" s="149"/>
    </row>
    <row r="45" spans="1:23" s="155" customFormat="1" ht="15">
      <c r="A45" s="147"/>
      <c r="B45" s="147"/>
      <c r="C45" s="148"/>
      <c r="D45" s="148"/>
      <c r="E45" s="148"/>
      <c r="F45" s="148"/>
      <c r="G45" s="148"/>
      <c r="H45" s="148"/>
      <c r="I45" s="148"/>
      <c r="J45" s="148"/>
      <c r="K45" s="147"/>
      <c r="L45" s="148"/>
      <c r="M45" s="148"/>
      <c r="N45" s="167"/>
      <c r="O45" s="148"/>
      <c r="P45" s="147"/>
      <c r="Q45" s="148"/>
      <c r="R45" s="147"/>
      <c r="S45" s="148"/>
      <c r="T45" s="147"/>
      <c r="U45" s="149"/>
      <c r="V45" s="149"/>
      <c r="W45" s="149"/>
    </row>
    <row r="46" spans="1:23" s="155" customFormat="1" ht="15">
      <c r="A46" s="147"/>
      <c r="B46" s="147"/>
      <c r="C46" s="148"/>
      <c r="D46" s="148"/>
      <c r="E46" s="148"/>
      <c r="F46" s="148"/>
      <c r="G46" s="148"/>
      <c r="H46" s="148"/>
      <c r="I46" s="148"/>
      <c r="J46" s="148"/>
      <c r="K46" s="147"/>
      <c r="L46" s="148"/>
      <c r="M46" s="148"/>
      <c r="N46" s="167"/>
      <c r="O46" s="148"/>
      <c r="P46" s="147"/>
      <c r="Q46" s="148"/>
      <c r="R46" s="147"/>
      <c r="S46" s="148"/>
      <c r="T46" s="147"/>
      <c r="U46" s="149"/>
      <c r="V46" s="149"/>
      <c r="W46" s="149"/>
    </row>
    <row r="47" spans="1:23" s="155" customFormat="1" ht="15">
      <c r="A47" s="147"/>
      <c r="B47" s="147"/>
      <c r="C47" s="148"/>
      <c r="D47" s="148"/>
      <c r="E47" s="148"/>
      <c r="F47" s="148"/>
      <c r="G47" s="148"/>
      <c r="H47" s="148"/>
      <c r="I47" s="148"/>
      <c r="J47" s="148"/>
      <c r="K47" s="147"/>
      <c r="L47" s="148"/>
      <c r="M47" s="148"/>
      <c r="N47" s="167"/>
      <c r="O47" s="148"/>
      <c r="P47" s="147"/>
      <c r="Q47" s="148"/>
      <c r="R47" s="147"/>
      <c r="S47" s="148"/>
      <c r="T47" s="147"/>
      <c r="U47" s="149"/>
      <c r="V47" s="149"/>
      <c r="W47" s="149"/>
    </row>
    <row r="48" spans="1:23" s="155" customFormat="1" ht="15">
      <c r="A48" s="147"/>
      <c r="B48" s="147"/>
      <c r="C48" s="148"/>
      <c r="D48" s="148"/>
      <c r="E48" s="148"/>
      <c r="F48" s="148"/>
      <c r="G48" s="148"/>
      <c r="H48" s="148"/>
      <c r="I48" s="148"/>
      <c r="J48" s="148"/>
      <c r="K48" s="147"/>
      <c r="L48" s="148"/>
      <c r="M48" s="148"/>
      <c r="N48" s="167"/>
      <c r="O48" s="148"/>
      <c r="P48" s="147"/>
      <c r="Q48" s="148"/>
      <c r="R48" s="147"/>
      <c r="S48" s="148"/>
      <c r="T48" s="147"/>
      <c r="U48" s="149"/>
      <c r="V48" s="149"/>
      <c r="W48" s="149"/>
    </row>
    <row r="49" spans="1:23" s="155" customFormat="1" ht="15">
      <c r="A49" s="147"/>
      <c r="B49" s="147"/>
      <c r="C49" s="148"/>
      <c r="D49" s="148"/>
      <c r="E49" s="148"/>
      <c r="F49" s="148"/>
      <c r="G49" s="148"/>
      <c r="H49" s="148"/>
      <c r="I49" s="148"/>
      <c r="J49" s="148"/>
      <c r="K49" s="147"/>
      <c r="L49" s="148"/>
      <c r="M49" s="148"/>
      <c r="N49" s="167"/>
      <c r="O49" s="148"/>
      <c r="P49" s="147"/>
      <c r="Q49" s="148"/>
      <c r="R49" s="147"/>
      <c r="S49" s="148"/>
      <c r="T49" s="147"/>
      <c r="U49" s="149"/>
      <c r="V49" s="149"/>
      <c r="W49" s="149"/>
    </row>
    <row r="50" spans="1:23" s="155" customFormat="1" ht="15">
      <c r="A50" s="147"/>
      <c r="B50" s="147"/>
      <c r="C50" s="148"/>
      <c r="D50" s="148"/>
      <c r="E50" s="148"/>
      <c r="F50" s="148"/>
      <c r="G50" s="148"/>
      <c r="H50" s="148"/>
      <c r="I50" s="148"/>
      <c r="J50" s="148"/>
      <c r="K50" s="147"/>
      <c r="L50" s="148"/>
      <c r="M50" s="148"/>
      <c r="N50" s="167"/>
      <c r="O50" s="148"/>
      <c r="P50" s="147"/>
      <c r="Q50" s="148"/>
      <c r="R50" s="147"/>
      <c r="S50" s="148"/>
      <c r="T50" s="147"/>
      <c r="U50" s="149"/>
      <c r="V50" s="149"/>
      <c r="W50" s="149"/>
    </row>
    <row r="51" spans="1:23" s="155" customFormat="1" ht="15">
      <c r="A51" s="147"/>
      <c r="B51" s="147"/>
      <c r="C51" s="148"/>
      <c r="D51" s="148"/>
      <c r="E51" s="148"/>
      <c r="F51" s="148"/>
      <c r="G51" s="148"/>
      <c r="H51" s="148"/>
      <c r="I51" s="148"/>
      <c r="J51" s="148"/>
      <c r="K51" s="147"/>
      <c r="L51" s="148"/>
      <c r="M51" s="148"/>
      <c r="N51" s="167"/>
      <c r="O51" s="148"/>
      <c r="P51" s="147"/>
      <c r="Q51" s="148"/>
      <c r="R51" s="147"/>
      <c r="S51" s="148"/>
      <c r="T51" s="147"/>
      <c r="U51" s="149"/>
      <c r="V51" s="149"/>
      <c r="W51" s="149"/>
    </row>
    <row r="52" spans="1:23" s="155" customFormat="1" ht="15">
      <c r="A52" s="147"/>
      <c r="B52" s="147"/>
      <c r="C52" s="148"/>
      <c r="D52" s="148"/>
      <c r="E52" s="148"/>
      <c r="F52" s="148"/>
      <c r="G52" s="148"/>
      <c r="H52" s="148"/>
      <c r="I52" s="148"/>
      <c r="J52" s="148"/>
      <c r="K52" s="147"/>
      <c r="L52" s="148"/>
      <c r="M52" s="148"/>
      <c r="N52" s="167"/>
      <c r="O52" s="148"/>
      <c r="P52" s="147"/>
      <c r="Q52" s="148"/>
      <c r="R52" s="147"/>
      <c r="S52" s="148"/>
      <c r="T52" s="147"/>
      <c r="U52" s="149"/>
      <c r="V52" s="149"/>
      <c r="W52" s="149"/>
    </row>
    <row r="53" spans="1:23" s="155" customFormat="1" ht="15">
      <c r="A53" s="147"/>
      <c r="B53" s="147"/>
      <c r="C53" s="148"/>
      <c r="D53" s="148"/>
      <c r="E53" s="148"/>
      <c r="F53" s="148"/>
      <c r="G53" s="148"/>
      <c r="H53" s="148"/>
      <c r="I53" s="148"/>
      <c r="J53" s="148"/>
      <c r="K53" s="147"/>
      <c r="L53" s="148"/>
      <c r="M53" s="148"/>
      <c r="N53" s="167"/>
      <c r="O53" s="148"/>
      <c r="P53" s="147"/>
      <c r="Q53" s="148"/>
      <c r="R53" s="147"/>
      <c r="S53" s="148"/>
      <c r="T53" s="147"/>
      <c r="U53" s="149"/>
      <c r="V53" s="149"/>
      <c r="W53" s="149"/>
    </row>
    <row r="54" spans="1:23" s="155" customFormat="1" ht="15">
      <c r="A54" s="147"/>
      <c r="B54" s="147"/>
      <c r="C54" s="148"/>
      <c r="D54" s="148"/>
      <c r="E54" s="148"/>
      <c r="F54" s="148"/>
      <c r="G54" s="148"/>
      <c r="H54" s="148"/>
      <c r="I54" s="148"/>
      <c r="J54" s="148"/>
      <c r="K54" s="147"/>
      <c r="L54" s="148"/>
      <c r="M54" s="148"/>
      <c r="N54" s="167"/>
      <c r="O54" s="148"/>
      <c r="P54" s="147"/>
      <c r="Q54" s="148"/>
      <c r="R54" s="147"/>
      <c r="S54" s="148"/>
      <c r="T54" s="147"/>
      <c r="U54" s="149"/>
      <c r="V54" s="149"/>
      <c r="W54" s="149"/>
    </row>
    <row r="55" spans="1:23" s="155" customFormat="1" ht="15">
      <c r="A55" s="147"/>
      <c r="B55" s="147"/>
      <c r="C55" s="148"/>
      <c r="D55" s="148"/>
      <c r="E55" s="148"/>
      <c r="F55" s="148"/>
      <c r="G55" s="148"/>
      <c r="H55" s="148"/>
      <c r="I55" s="148"/>
      <c r="J55" s="148"/>
      <c r="K55" s="147"/>
      <c r="L55" s="148"/>
      <c r="M55" s="148"/>
      <c r="N55" s="167"/>
      <c r="O55" s="148"/>
      <c r="P55" s="147"/>
      <c r="Q55" s="148"/>
      <c r="R55" s="147"/>
      <c r="S55" s="148"/>
      <c r="T55" s="147"/>
      <c r="U55" s="149"/>
      <c r="V55" s="149"/>
      <c r="W55" s="149"/>
    </row>
    <row r="56" spans="1:23" s="155" customFormat="1" ht="15">
      <c r="A56" s="147"/>
      <c r="B56" s="147"/>
      <c r="C56" s="148"/>
      <c r="D56" s="148"/>
      <c r="E56" s="148"/>
      <c r="F56" s="148"/>
      <c r="G56" s="148"/>
      <c r="H56" s="148"/>
      <c r="I56" s="148"/>
      <c r="J56" s="148"/>
      <c r="K56" s="147"/>
      <c r="L56" s="148"/>
      <c r="M56" s="148"/>
      <c r="N56" s="167"/>
      <c r="O56" s="148"/>
      <c r="P56" s="147"/>
      <c r="Q56" s="148"/>
      <c r="R56" s="147"/>
      <c r="S56" s="148"/>
      <c r="T56" s="147"/>
      <c r="U56" s="149"/>
      <c r="V56" s="149"/>
      <c r="W56" s="149"/>
    </row>
    <row r="57" spans="1:23" s="155" customFormat="1" ht="15">
      <c r="A57" s="147"/>
      <c r="B57" s="147"/>
      <c r="C57" s="148"/>
      <c r="D57" s="148"/>
      <c r="E57" s="148"/>
      <c r="F57" s="148"/>
      <c r="G57" s="148"/>
      <c r="H57" s="148"/>
      <c r="I57" s="148"/>
      <c r="J57" s="148"/>
      <c r="K57" s="147"/>
      <c r="L57" s="148"/>
      <c r="M57" s="148"/>
      <c r="N57" s="167"/>
      <c r="O57" s="148"/>
      <c r="P57" s="147"/>
      <c r="Q57" s="148"/>
      <c r="R57" s="147"/>
      <c r="S57" s="148"/>
      <c r="T57" s="147"/>
      <c r="U57" s="149"/>
      <c r="V57" s="149"/>
      <c r="W57" s="149"/>
    </row>
    <row r="58" spans="1:23" s="155" customFormat="1" ht="15">
      <c r="A58" s="147"/>
      <c r="B58" s="147"/>
      <c r="C58" s="148"/>
      <c r="D58" s="148"/>
      <c r="E58" s="148"/>
      <c r="F58" s="148"/>
      <c r="G58" s="148"/>
      <c r="H58" s="148"/>
      <c r="I58" s="148"/>
      <c r="J58" s="148"/>
      <c r="K58" s="147"/>
      <c r="L58" s="148"/>
      <c r="M58" s="148"/>
      <c r="N58" s="167"/>
      <c r="O58" s="148"/>
      <c r="P58" s="147"/>
      <c r="Q58" s="148"/>
      <c r="R58" s="147"/>
      <c r="S58" s="148"/>
      <c r="T58" s="147"/>
      <c r="U58" s="149"/>
      <c r="V58" s="149"/>
      <c r="W58" s="149"/>
    </row>
    <row r="59" spans="1:23" s="155" customFormat="1" ht="15">
      <c r="A59" s="147"/>
      <c r="B59" s="147"/>
      <c r="C59" s="148"/>
      <c r="D59" s="148"/>
      <c r="E59" s="148"/>
      <c r="F59" s="148"/>
      <c r="G59" s="148"/>
      <c r="H59" s="148"/>
      <c r="I59" s="148"/>
      <c r="J59" s="148"/>
      <c r="K59" s="147"/>
      <c r="L59" s="148"/>
      <c r="M59" s="148"/>
      <c r="N59" s="167"/>
      <c r="O59" s="148"/>
      <c r="P59" s="147"/>
      <c r="Q59" s="148"/>
      <c r="R59" s="147"/>
      <c r="S59" s="148"/>
      <c r="T59" s="147"/>
      <c r="U59" s="149"/>
      <c r="V59" s="149"/>
      <c r="W59" s="149"/>
    </row>
    <row r="60" spans="1:23" s="155" customFormat="1" ht="15">
      <c r="A60" s="147"/>
      <c r="B60" s="147"/>
      <c r="C60" s="148"/>
      <c r="D60" s="148"/>
      <c r="E60" s="148"/>
      <c r="F60" s="148"/>
      <c r="G60" s="148"/>
      <c r="H60" s="148"/>
      <c r="I60" s="148"/>
      <c r="J60" s="148"/>
      <c r="K60" s="147"/>
      <c r="L60" s="148"/>
      <c r="M60" s="148"/>
      <c r="N60" s="167"/>
      <c r="O60" s="148"/>
      <c r="P60" s="147"/>
      <c r="Q60" s="148"/>
      <c r="R60" s="147"/>
      <c r="S60" s="148"/>
      <c r="T60" s="147"/>
      <c r="U60" s="149"/>
      <c r="V60" s="149"/>
      <c r="W60" s="149"/>
    </row>
    <row r="61" spans="1:23" s="155" customFormat="1" ht="15">
      <c r="A61" s="147"/>
      <c r="B61" s="147"/>
      <c r="C61" s="148"/>
      <c r="D61" s="148"/>
      <c r="E61" s="148"/>
      <c r="F61" s="148"/>
      <c r="G61" s="148"/>
      <c r="H61" s="148"/>
      <c r="I61" s="148"/>
      <c r="J61" s="148"/>
      <c r="K61" s="147"/>
      <c r="L61" s="148"/>
      <c r="M61" s="148"/>
      <c r="N61" s="167"/>
      <c r="O61" s="148"/>
      <c r="P61" s="147"/>
      <c r="Q61" s="148"/>
      <c r="R61" s="147"/>
      <c r="S61" s="148"/>
      <c r="T61" s="147"/>
      <c r="U61" s="149"/>
      <c r="V61" s="149"/>
      <c r="W61" s="149"/>
    </row>
    <row r="62" spans="1:23" s="155" customFormat="1" ht="15">
      <c r="A62" s="147"/>
      <c r="B62" s="147"/>
      <c r="C62" s="148"/>
      <c r="D62" s="148"/>
      <c r="E62" s="148"/>
      <c r="F62" s="148"/>
      <c r="G62" s="148"/>
      <c r="H62" s="148"/>
      <c r="I62" s="148"/>
      <c r="J62" s="148"/>
      <c r="K62" s="147"/>
      <c r="L62" s="148"/>
      <c r="M62" s="148"/>
      <c r="N62" s="167"/>
      <c r="O62" s="148"/>
      <c r="P62" s="147"/>
      <c r="Q62" s="148"/>
      <c r="R62" s="147"/>
      <c r="S62" s="148"/>
      <c r="T62" s="147"/>
      <c r="U62" s="149"/>
      <c r="V62" s="149"/>
      <c r="W62" s="149"/>
    </row>
    <row r="63" spans="1:23" s="155" customFormat="1" ht="15">
      <c r="A63" s="147"/>
      <c r="B63" s="147"/>
      <c r="C63" s="148"/>
      <c r="D63" s="148"/>
      <c r="E63" s="148"/>
      <c r="F63" s="148"/>
      <c r="G63" s="148"/>
      <c r="H63" s="148"/>
      <c r="I63" s="148"/>
      <c r="J63" s="148"/>
      <c r="K63" s="147"/>
      <c r="L63" s="148"/>
      <c r="M63" s="148"/>
      <c r="N63" s="167"/>
      <c r="O63" s="148"/>
      <c r="P63" s="147"/>
      <c r="Q63" s="148"/>
      <c r="R63" s="147"/>
      <c r="S63" s="148"/>
      <c r="T63" s="147"/>
      <c r="U63" s="149"/>
      <c r="V63" s="149"/>
      <c r="W63" s="149"/>
    </row>
    <row r="64" spans="1:23" s="155" customFormat="1" ht="15">
      <c r="A64" s="147"/>
      <c r="B64" s="147"/>
      <c r="C64" s="148"/>
      <c r="D64" s="148"/>
      <c r="E64" s="148"/>
      <c r="F64" s="148"/>
      <c r="G64" s="148"/>
      <c r="H64" s="148"/>
      <c r="I64" s="148"/>
      <c r="J64" s="148"/>
      <c r="K64" s="147"/>
      <c r="L64" s="148"/>
      <c r="M64" s="148"/>
      <c r="N64" s="167"/>
      <c r="O64" s="148"/>
      <c r="P64" s="147"/>
      <c r="Q64" s="148"/>
      <c r="R64" s="147"/>
      <c r="S64" s="148"/>
      <c r="T64" s="147"/>
      <c r="U64" s="149"/>
      <c r="V64" s="149"/>
      <c r="W64" s="149"/>
    </row>
    <row r="65" spans="1:23" s="155" customFormat="1" ht="15">
      <c r="A65" s="147"/>
      <c r="B65" s="147"/>
      <c r="C65" s="148"/>
      <c r="D65" s="148"/>
      <c r="E65" s="148"/>
      <c r="F65" s="148"/>
      <c r="G65" s="148"/>
      <c r="H65" s="148"/>
      <c r="I65" s="148"/>
      <c r="J65" s="148"/>
      <c r="K65" s="147"/>
      <c r="L65" s="148"/>
      <c r="M65" s="148"/>
      <c r="N65" s="167"/>
      <c r="O65" s="148"/>
      <c r="P65" s="147"/>
      <c r="Q65" s="148"/>
      <c r="R65" s="147"/>
      <c r="S65" s="148"/>
      <c r="T65" s="147"/>
      <c r="U65" s="149"/>
      <c r="V65" s="149"/>
      <c r="W65" s="149"/>
    </row>
    <row r="66" spans="1:23" s="155" customFormat="1" ht="15">
      <c r="A66" s="147"/>
      <c r="B66" s="147"/>
      <c r="C66" s="148"/>
      <c r="D66" s="148"/>
      <c r="E66" s="148"/>
      <c r="F66" s="148"/>
      <c r="G66" s="148"/>
      <c r="H66" s="148"/>
      <c r="I66" s="148"/>
      <c r="J66" s="148"/>
      <c r="K66" s="147"/>
      <c r="L66" s="148"/>
      <c r="M66" s="148"/>
      <c r="N66" s="167"/>
      <c r="O66" s="148"/>
      <c r="P66" s="147"/>
      <c r="Q66" s="148"/>
      <c r="R66" s="147"/>
      <c r="S66" s="148"/>
      <c r="T66" s="147"/>
      <c r="U66" s="149"/>
      <c r="V66" s="149"/>
      <c r="W66" s="149"/>
    </row>
    <row r="67" spans="1:23" s="155" customFormat="1" ht="15">
      <c r="A67" s="147"/>
      <c r="B67" s="147"/>
      <c r="C67" s="148"/>
      <c r="D67" s="148"/>
      <c r="E67" s="148"/>
      <c r="F67" s="148"/>
      <c r="G67" s="148"/>
      <c r="H67" s="148"/>
      <c r="I67" s="148"/>
      <c r="J67" s="148"/>
      <c r="K67" s="147"/>
      <c r="L67" s="148"/>
      <c r="M67" s="148"/>
      <c r="N67" s="167"/>
      <c r="O67" s="148"/>
      <c r="P67" s="147"/>
      <c r="Q67" s="148"/>
      <c r="R67" s="147"/>
      <c r="S67" s="148"/>
      <c r="T67" s="147"/>
      <c r="U67" s="149"/>
      <c r="V67" s="149"/>
      <c r="W67" s="149"/>
    </row>
    <row r="68" spans="1:23" s="155" customFormat="1" ht="15">
      <c r="A68" s="147"/>
      <c r="B68" s="147"/>
      <c r="C68" s="148"/>
      <c r="D68" s="148"/>
      <c r="E68" s="148"/>
      <c r="F68" s="148"/>
      <c r="G68" s="148"/>
      <c r="H68" s="148"/>
      <c r="I68" s="148"/>
      <c r="J68" s="148"/>
      <c r="K68" s="147"/>
      <c r="L68" s="148"/>
      <c r="M68" s="148"/>
      <c r="N68" s="167"/>
      <c r="O68" s="148"/>
      <c r="P68" s="147"/>
      <c r="Q68" s="148"/>
      <c r="R68" s="147"/>
      <c r="S68" s="148"/>
      <c r="T68" s="147"/>
      <c r="U68" s="149"/>
      <c r="V68" s="149"/>
      <c r="W68" s="149"/>
    </row>
    <row r="69" spans="1:23" s="155" customFormat="1" ht="15">
      <c r="A69" s="147"/>
      <c r="B69" s="147"/>
      <c r="C69" s="148"/>
      <c r="D69" s="148"/>
      <c r="E69" s="148"/>
      <c r="F69" s="148"/>
      <c r="G69" s="148"/>
      <c r="H69" s="148"/>
      <c r="I69" s="148"/>
      <c r="J69" s="148"/>
      <c r="K69" s="147"/>
      <c r="L69" s="148"/>
      <c r="M69" s="148"/>
      <c r="N69" s="167"/>
      <c r="O69" s="148"/>
      <c r="P69" s="147"/>
      <c r="Q69" s="148"/>
      <c r="R69" s="147"/>
      <c r="S69" s="148"/>
      <c r="T69" s="147"/>
      <c r="U69" s="149"/>
      <c r="V69" s="149"/>
      <c r="W69" s="149"/>
    </row>
    <row r="70" spans="1:23" s="155" customFormat="1">
      <c r="C70" s="156"/>
      <c r="D70" s="156"/>
      <c r="E70" s="156"/>
      <c r="F70" s="156"/>
      <c r="G70" s="156"/>
      <c r="H70" s="156"/>
      <c r="I70" s="156"/>
      <c r="J70" s="156"/>
      <c r="L70" s="156"/>
      <c r="M70" s="156"/>
      <c r="N70" s="170"/>
      <c r="O70" s="156"/>
      <c r="Q70" s="156"/>
      <c r="S70" s="156"/>
      <c r="U70" s="157"/>
      <c r="V70" s="157"/>
      <c r="W70" s="157"/>
    </row>
    <row r="71" spans="1:23" s="155" customFormat="1">
      <c r="C71" s="156"/>
      <c r="D71" s="156"/>
      <c r="E71" s="156"/>
      <c r="F71" s="156"/>
      <c r="G71" s="156"/>
      <c r="H71" s="156"/>
      <c r="I71" s="156"/>
      <c r="J71" s="156"/>
      <c r="L71" s="156"/>
      <c r="M71" s="156"/>
      <c r="N71" s="170"/>
      <c r="O71" s="156"/>
      <c r="Q71" s="156"/>
      <c r="S71" s="156"/>
      <c r="U71" s="157"/>
      <c r="V71" s="157"/>
      <c r="W71" s="157"/>
    </row>
    <row r="72" spans="1:23" s="155" customFormat="1">
      <c r="C72" s="156"/>
      <c r="D72" s="156"/>
      <c r="E72" s="156"/>
      <c r="F72" s="156"/>
      <c r="G72" s="156"/>
      <c r="H72" s="156"/>
      <c r="I72" s="156"/>
      <c r="J72" s="156"/>
      <c r="L72" s="156"/>
      <c r="M72" s="156"/>
      <c r="N72" s="170"/>
      <c r="O72" s="156"/>
      <c r="Q72" s="156"/>
      <c r="S72" s="156"/>
      <c r="U72" s="157"/>
      <c r="V72" s="157"/>
      <c r="W72" s="157"/>
    </row>
    <row r="73" spans="1:23" s="155" customFormat="1">
      <c r="C73" s="156"/>
      <c r="D73" s="156"/>
      <c r="E73" s="156"/>
      <c r="F73" s="156"/>
      <c r="G73" s="156"/>
      <c r="H73" s="156"/>
      <c r="I73" s="156"/>
      <c r="J73" s="156"/>
      <c r="L73" s="156"/>
      <c r="M73" s="156"/>
      <c r="N73" s="170"/>
      <c r="O73" s="156"/>
      <c r="Q73" s="156"/>
      <c r="S73" s="156"/>
      <c r="U73" s="157"/>
      <c r="V73" s="157"/>
      <c r="W73" s="157"/>
    </row>
    <row r="74" spans="1:23" s="155" customFormat="1">
      <c r="C74" s="156"/>
      <c r="D74" s="156"/>
      <c r="E74" s="156"/>
      <c r="F74" s="156"/>
      <c r="G74" s="156"/>
      <c r="H74" s="156"/>
      <c r="I74" s="156"/>
      <c r="J74" s="156"/>
      <c r="L74" s="156"/>
      <c r="M74" s="156"/>
      <c r="N74" s="170"/>
      <c r="O74" s="156"/>
      <c r="Q74" s="156"/>
      <c r="S74" s="156"/>
      <c r="U74" s="157"/>
      <c r="V74" s="157"/>
      <c r="W74" s="157"/>
    </row>
    <row r="75" spans="1:23" s="155" customFormat="1">
      <c r="C75" s="156"/>
      <c r="D75" s="156"/>
      <c r="E75" s="156"/>
      <c r="F75" s="156"/>
      <c r="G75" s="156"/>
      <c r="H75" s="156"/>
      <c r="I75" s="156"/>
      <c r="J75" s="156"/>
      <c r="L75" s="156"/>
      <c r="M75" s="156"/>
      <c r="N75" s="170"/>
      <c r="O75" s="156"/>
      <c r="Q75" s="156"/>
      <c r="S75" s="156"/>
      <c r="U75" s="157"/>
      <c r="V75" s="157"/>
      <c r="W75" s="157"/>
    </row>
    <row r="76" spans="1:23" s="155" customFormat="1">
      <c r="C76" s="156"/>
      <c r="D76" s="156"/>
      <c r="E76" s="156"/>
      <c r="F76" s="156"/>
      <c r="G76" s="156"/>
      <c r="H76" s="156"/>
      <c r="I76" s="156"/>
      <c r="J76" s="156"/>
      <c r="L76" s="156"/>
      <c r="M76" s="156"/>
      <c r="N76" s="170"/>
      <c r="O76" s="156"/>
      <c r="Q76" s="156"/>
      <c r="S76" s="156"/>
      <c r="U76" s="157"/>
      <c r="V76" s="157"/>
      <c r="W76" s="157"/>
    </row>
    <row r="77" spans="1:23" s="155" customFormat="1">
      <c r="C77" s="156"/>
      <c r="D77" s="156"/>
      <c r="E77" s="156"/>
      <c r="F77" s="156"/>
      <c r="G77" s="156"/>
      <c r="H77" s="156"/>
      <c r="I77" s="156"/>
      <c r="J77" s="156"/>
      <c r="L77" s="156"/>
      <c r="M77" s="156"/>
      <c r="N77" s="170"/>
      <c r="O77" s="156"/>
      <c r="Q77" s="156"/>
      <c r="S77" s="156"/>
      <c r="U77" s="157"/>
      <c r="V77" s="157"/>
      <c r="W77" s="157"/>
    </row>
    <row r="78" spans="1:23" s="155" customFormat="1">
      <c r="C78" s="156"/>
      <c r="D78" s="156"/>
      <c r="E78" s="156"/>
      <c r="F78" s="156"/>
      <c r="G78" s="156"/>
      <c r="H78" s="156"/>
      <c r="I78" s="156"/>
      <c r="J78" s="156"/>
      <c r="L78" s="156"/>
      <c r="M78" s="156"/>
      <c r="N78" s="170"/>
      <c r="O78" s="156"/>
      <c r="Q78" s="156"/>
      <c r="S78" s="156"/>
      <c r="U78" s="157"/>
      <c r="V78" s="157"/>
      <c r="W78" s="157"/>
    </row>
    <row r="79" spans="1:23" s="155" customFormat="1">
      <c r="C79" s="156"/>
      <c r="D79" s="156"/>
      <c r="E79" s="156"/>
      <c r="F79" s="156"/>
      <c r="G79" s="156"/>
      <c r="H79" s="156"/>
      <c r="I79" s="156"/>
      <c r="J79" s="156"/>
      <c r="L79" s="156"/>
      <c r="M79" s="156"/>
      <c r="N79" s="170"/>
      <c r="O79" s="156"/>
      <c r="Q79" s="156"/>
      <c r="S79" s="156"/>
      <c r="U79" s="157"/>
      <c r="V79" s="157"/>
      <c r="W79" s="157"/>
    </row>
    <row r="80" spans="1:23" s="155" customFormat="1">
      <c r="C80" s="156"/>
      <c r="D80" s="156"/>
      <c r="E80" s="156"/>
      <c r="F80" s="156"/>
      <c r="G80" s="156"/>
      <c r="H80" s="156"/>
      <c r="I80" s="156"/>
      <c r="J80" s="156"/>
      <c r="L80" s="156"/>
      <c r="M80" s="156"/>
      <c r="N80" s="170"/>
      <c r="O80" s="156"/>
      <c r="Q80" s="156"/>
      <c r="S80" s="156"/>
      <c r="U80" s="157"/>
      <c r="V80" s="157"/>
      <c r="W80" s="157"/>
    </row>
    <row r="81" spans="3:23" s="155" customFormat="1">
      <c r="C81" s="156"/>
      <c r="D81" s="156"/>
      <c r="E81" s="156"/>
      <c r="F81" s="156"/>
      <c r="G81" s="156"/>
      <c r="H81" s="156"/>
      <c r="I81" s="156"/>
      <c r="J81" s="156"/>
      <c r="L81" s="156"/>
      <c r="M81" s="156"/>
      <c r="N81" s="170"/>
      <c r="O81" s="156"/>
      <c r="Q81" s="156"/>
      <c r="S81" s="156"/>
      <c r="U81" s="157"/>
      <c r="V81" s="157"/>
      <c r="W81" s="157"/>
    </row>
    <row r="82" spans="3:23" s="155" customFormat="1">
      <c r="C82" s="156"/>
      <c r="D82" s="156"/>
      <c r="E82" s="156"/>
      <c r="F82" s="156"/>
      <c r="G82" s="156"/>
      <c r="H82" s="156"/>
      <c r="I82" s="156"/>
      <c r="J82" s="156"/>
      <c r="L82" s="156"/>
      <c r="M82" s="156"/>
      <c r="N82" s="170"/>
      <c r="O82" s="156"/>
      <c r="Q82" s="156"/>
      <c r="S82" s="156"/>
      <c r="U82" s="157"/>
      <c r="V82" s="157"/>
      <c r="W82" s="157"/>
    </row>
    <row r="83" spans="3:23" s="155" customFormat="1">
      <c r="C83" s="156"/>
      <c r="D83" s="156"/>
      <c r="E83" s="156"/>
      <c r="F83" s="156"/>
      <c r="G83" s="156"/>
      <c r="H83" s="156"/>
      <c r="I83" s="156"/>
      <c r="J83" s="156"/>
      <c r="L83" s="156"/>
      <c r="M83" s="156"/>
      <c r="N83" s="170"/>
      <c r="O83" s="156"/>
      <c r="Q83" s="156"/>
      <c r="S83" s="156"/>
      <c r="U83" s="157"/>
      <c r="V83" s="157"/>
      <c r="W83" s="157"/>
    </row>
    <row r="84" spans="3:23" s="155" customFormat="1">
      <c r="C84" s="156"/>
      <c r="D84" s="156"/>
      <c r="E84" s="156"/>
      <c r="F84" s="156"/>
      <c r="G84" s="156"/>
      <c r="H84" s="156"/>
      <c r="I84" s="156"/>
      <c r="J84" s="156"/>
      <c r="L84" s="156"/>
      <c r="M84" s="156"/>
      <c r="N84" s="170"/>
      <c r="O84" s="156"/>
      <c r="Q84" s="156"/>
      <c r="S84" s="156"/>
      <c r="U84" s="157"/>
      <c r="V84" s="157"/>
      <c r="W84" s="157"/>
    </row>
    <row r="85" spans="3:23" s="155" customFormat="1">
      <c r="C85" s="156"/>
      <c r="D85" s="156"/>
      <c r="E85" s="156"/>
      <c r="F85" s="156"/>
      <c r="G85" s="156"/>
      <c r="H85" s="156"/>
      <c r="I85" s="156"/>
      <c r="J85" s="156"/>
      <c r="L85" s="156"/>
      <c r="M85" s="156"/>
      <c r="N85" s="170"/>
      <c r="O85" s="156"/>
      <c r="Q85" s="156"/>
      <c r="S85" s="156"/>
      <c r="U85" s="157"/>
      <c r="V85" s="157"/>
      <c r="W85" s="157"/>
    </row>
    <row r="86" spans="3:23" s="155" customFormat="1">
      <c r="C86" s="156"/>
      <c r="D86" s="156"/>
      <c r="E86" s="156"/>
      <c r="F86" s="156"/>
      <c r="G86" s="156"/>
      <c r="H86" s="156"/>
      <c r="I86" s="156"/>
      <c r="J86" s="156"/>
      <c r="L86" s="156"/>
      <c r="M86" s="156"/>
      <c r="N86" s="170"/>
      <c r="O86" s="156"/>
      <c r="Q86" s="156"/>
      <c r="S86" s="156"/>
      <c r="U86" s="157"/>
      <c r="V86" s="157"/>
      <c r="W86" s="157"/>
    </row>
    <row r="87" spans="3:23" s="155" customFormat="1">
      <c r="C87" s="156"/>
      <c r="D87" s="156"/>
      <c r="E87" s="156"/>
      <c r="F87" s="156"/>
      <c r="G87" s="156"/>
      <c r="H87" s="156"/>
      <c r="I87" s="156"/>
      <c r="J87" s="156"/>
      <c r="L87" s="156"/>
      <c r="M87" s="156"/>
      <c r="N87" s="170"/>
      <c r="O87" s="156"/>
      <c r="Q87" s="156"/>
      <c r="S87" s="156"/>
      <c r="U87" s="157"/>
      <c r="V87" s="157"/>
      <c r="W87" s="157"/>
    </row>
    <row r="88" spans="3:23" s="155" customFormat="1">
      <c r="C88" s="156"/>
      <c r="D88" s="156"/>
      <c r="E88" s="156"/>
      <c r="F88" s="156"/>
      <c r="G88" s="156"/>
      <c r="H88" s="156"/>
      <c r="I88" s="156"/>
      <c r="J88" s="156"/>
      <c r="L88" s="156"/>
      <c r="M88" s="156"/>
      <c r="N88" s="170"/>
      <c r="O88" s="156"/>
      <c r="Q88" s="156"/>
      <c r="S88" s="156"/>
      <c r="U88" s="157"/>
      <c r="V88" s="157"/>
      <c r="W88" s="157"/>
    </row>
    <row r="89" spans="3:23" s="155" customFormat="1">
      <c r="C89" s="156"/>
      <c r="D89" s="156"/>
      <c r="E89" s="156"/>
      <c r="F89" s="156"/>
      <c r="G89" s="156"/>
      <c r="H89" s="156"/>
      <c r="I89" s="156"/>
      <c r="J89" s="156"/>
      <c r="L89" s="156"/>
      <c r="M89" s="156"/>
      <c r="N89" s="170"/>
      <c r="O89" s="156"/>
      <c r="Q89" s="156"/>
      <c r="S89" s="156"/>
      <c r="U89" s="157"/>
      <c r="V89" s="157"/>
      <c r="W89" s="157"/>
    </row>
    <row r="90" spans="3:23" s="155" customFormat="1">
      <c r="C90" s="156"/>
      <c r="D90" s="156"/>
      <c r="E90" s="156"/>
      <c r="F90" s="156"/>
      <c r="G90" s="156"/>
      <c r="H90" s="156"/>
      <c r="I90" s="156"/>
      <c r="J90" s="156"/>
      <c r="L90" s="156"/>
      <c r="M90" s="156"/>
      <c r="N90" s="170"/>
      <c r="O90" s="156"/>
      <c r="Q90" s="156"/>
      <c r="S90" s="156"/>
      <c r="U90" s="157"/>
      <c r="V90" s="157"/>
      <c r="W90" s="157"/>
    </row>
    <row r="91" spans="3:23" s="155" customFormat="1">
      <c r="C91" s="156"/>
      <c r="D91" s="156"/>
      <c r="E91" s="156"/>
      <c r="F91" s="156"/>
      <c r="G91" s="156"/>
      <c r="H91" s="156"/>
      <c r="I91" s="156"/>
      <c r="J91" s="156"/>
      <c r="L91" s="156"/>
      <c r="M91" s="156"/>
      <c r="N91" s="170"/>
      <c r="O91" s="156"/>
      <c r="Q91" s="156"/>
      <c r="S91" s="156"/>
      <c r="U91" s="157"/>
      <c r="V91" s="157"/>
      <c r="W91" s="157"/>
    </row>
    <row r="92" spans="3:23" s="155" customFormat="1">
      <c r="C92" s="156"/>
      <c r="D92" s="156"/>
      <c r="E92" s="156"/>
      <c r="F92" s="156"/>
      <c r="G92" s="156"/>
      <c r="H92" s="156"/>
      <c r="I92" s="156"/>
      <c r="J92" s="156"/>
      <c r="L92" s="156"/>
      <c r="M92" s="156"/>
      <c r="N92" s="170"/>
      <c r="O92" s="156"/>
      <c r="Q92" s="156"/>
      <c r="S92" s="156"/>
      <c r="U92" s="157"/>
      <c r="V92" s="157"/>
      <c r="W92" s="157"/>
    </row>
    <row r="93" spans="3:23" s="155" customFormat="1">
      <c r="C93" s="156"/>
      <c r="D93" s="156"/>
      <c r="E93" s="156"/>
      <c r="F93" s="156"/>
      <c r="G93" s="156"/>
      <c r="H93" s="156"/>
      <c r="I93" s="156"/>
      <c r="J93" s="156"/>
      <c r="L93" s="156"/>
      <c r="M93" s="156"/>
      <c r="N93" s="170"/>
      <c r="O93" s="156"/>
      <c r="Q93" s="156"/>
      <c r="S93" s="156"/>
      <c r="U93" s="157"/>
      <c r="V93" s="157"/>
      <c r="W93" s="157"/>
    </row>
    <row r="94" spans="3:23" s="155" customFormat="1">
      <c r="C94" s="156"/>
      <c r="D94" s="156"/>
      <c r="E94" s="156"/>
      <c r="F94" s="156"/>
      <c r="G94" s="156"/>
      <c r="H94" s="156"/>
      <c r="I94" s="156"/>
      <c r="J94" s="156"/>
      <c r="L94" s="156"/>
      <c r="M94" s="156"/>
      <c r="N94" s="170"/>
      <c r="O94" s="156"/>
      <c r="Q94" s="156"/>
      <c r="S94" s="156"/>
      <c r="U94" s="157"/>
      <c r="V94" s="157"/>
      <c r="W94" s="157"/>
    </row>
    <row r="95" spans="3:23" s="155" customFormat="1">
      <c r="C95" s="156"/>
      <c r="D95" s="156"/>
      <c r="E95" s="156"/>
      <c r="F95" s="156"/>
      <c r="G95" s="156"/>
      <c r="H95" s="156"/>
      <c r="I95" s="156"/>
      <c r="J95" s="156"/>
      <c r="L95" s="156"/>
      <c r="M95" s="156"/>
      <c r="N95" s="170"/>
      <c r="O95" s="156"/>
      <c r="Q95" s="156"/>
      <c r="S95" s="156"/>
      <c r="U95" s="157"/>
      <c r="V95" s="157"/>
      <c r="W95" s="157"/>
    </row>
    <row r="96" spans="3:23" s="155" customFormat="1">
      <c r="C96" s="156"/>
      <c r="D96" s="156"/>
      <c r="E96" s="156"/>
      <c r="F96" s="156"/>
      <c r="G96" s="156"/>
      <c r="H96" s="156"/>
      <c r="I96" s="156"/>
      <c r="J96" s="156"/>
      <c r="L96" s="156"/>
      <c r="M96" s="156"/>
      <c r="N96" s="170"/>
      <c r="O96" s="156"/>
      <c r="Q96" s="156"/>
      <c r="S96" s="156"/>
      <c r="U96" s="157"/>
      <c r="V96" s="157"/>
      <c r="W96" s="157"/>
    </row>
    <row r="97" spans="3:23" s="155" customFormat="1">
      <c r="C97" s="156"/>
      <c r="D97" s="156"/>
      <c r="E97" s="156"/>
      <c r="F97" s="156"/>
      <c r="G97" s="156"/>
      <c r="H97" s="156"/>
      <c r="I97" s="156"/>
      <c r="J97" s="156"/>
      <c r="L97" s="156"/>
      <c r="M97" s="156"/>
      <c r="N97" s="170"/>
      <c r="O97" s="156"/>
      <c r="Q97" s="156"/>
      <c r="S97" s="156"/>
      <c r="U97" s="157"/>
      <c r="V97" s="157"/>
      <c r="W97" s="157"/>
    </row>
    <row r="98" spans="3:23" s="155" customFormat="1">
      <c r="C98" s="156"/>
      <c r="D98" s="156"/>
      <c r="E98" s="156"/>
      <c r="F98" s="156"/>
      <c r="G98" s="156"/>
      <c r="H98" s="156"/>
      <c r="I98" s="156"/>
      <c r="J98" s="156"/>
      <c r="L98" s="156"/>
      <c r="M98" s="156"/>
      <c r="N98" s="170"/>
      <c r="O98" s="156"/>
      <c r="Q98" s="156"/>
      <c r="S98" s="156"/>
      <c r="U98" s="157"/>
      <c r="V98" s="157"/>
      <c r="W98" s="157"/>
    </row>
    <row r="99" spans="3:23" s="155" customFormat="1">
      <c r="C99" s="156"/>
      <c r="D99" s="156"/>
      <c r="E99" s="156"/>
      <c r="F99" s="156"/>
      <c r="G99" s="156"/>
      <c r="H99" s="156"/>
      <c r="I99" s="156"/>
      <c r="J99" s="156"/>
      <c r="L99" s="156"/>
      <c r="M99" s="156"/>
      <c r="N99" s="170"/>
      <c r="O99" s="156"/>
      <c r="Q99" s="156"/>
      <c r="S99" s="156"/>
      <c r="U99" s="157"/>
      <c r="V99" s="157"/>
      <c r="W99" s="157"/>
    </row>
    <row r="100" spans="3:23" s="155" customFormat="1">
      <c r="C100" s="156"/>
      <c r="D100" s="156"/>
      <c r="E100" s="156"/>
      <c r="F100" s="156"/>
      <c r="G100" s="156"/>
      <c r="H100" s="156"/>
      <c r="I100" s="156"/>
      <c r="J100" s="156"/>
      <c r="L100" s="156"/>
      <c r="M100" s="156"/>
      <c r="N100" s="170"/>
      <c r="O100" s="156"/>
      <c r="Q100" s="156"/>
      <c r="S100" s="156"/>
      <c r="U100" s="157"/>
      <c r="V100" s="157"/>
      <c r="W100" s="157"/>
    </row>
    <row r="101" spans="3:23" s="155" customFormat="1">
      <c r="C101" s="156"/>
      <c r="D101" s="156"/>
      <c r="E101" s="156"/>
      <c r="F101" s="156"/>
      <c r="G101" s="156"/>
      <c r="H101" s="156"/>
      <c r="I101" s="156"/>
      <c r="J101" s="156"/>
      <c r="L101" s="156"/>
      <c r="M101" s="156"/>
      <c r="N101" s="170"/>
      <c r="O101" s="156"/>
      <c r="Q101" s="156"/>
      <c r="S101" s="156"/>
      <c r="U101" s="157"/>
      <c r="V101" s="157"/>
      <c r="W101" s="157"/>
    </row>
    <row r="102" spans="3:23" s="155" customFormat="1">
      <c r="C102" s="156"/>
      <c r="D102" s="156"/>
      <c r="E102" s="156"/>
      <c r="F102" s="156"/>
      <c r="G102" s="156"/>
      <c r="H102" s="156"/>
      <c r="I102" s="156"/>
      <c r="J102" s="156"/>
      <c r="L102" s="156"/>
      <c r="M102" s="156"/>
      <c r="N102" s="170"/>
      <c r="O102" s="156"/>
      <c r="Q102" s="156"/>
      <c r="S102" s="156"/>
      <c r="U102" s="157"/>
      <c r="V102" s="157"/>
      <c r="W102" s="157"/>
    </row>
    <row r="103" spans="3:23" s="155" customFormat="1">
      <c r="C103" s="156"/>
      <c r="D103" s="156"/>
      <c r="E103" s="156"/>
      <c r="F103" s="156"/>
      <c r="G103" s="156"/>
      <c r="H103" s="156"/>
      <c r="I103" s="156"/>
      <c r="J103" s="156"/>
      <c r="L103" s="156"/>
      <c r="M103" s="156"/>
      <c r="N103" s="170"/>
      <c r="O103" s="156"/>
      <c r="Q103" s="156"/>
      <c r="S103" s="156"/>
      <c r="U103" s="157"/>
      <c r="V103" s="157"/>
      <c r="W103" s="157"/>
    </row>
    <row r="104" spans="3:23" s="155" customFormat="1">
      <c r="C104" s="156"/>
      <c r="D104" s="156"/>
      <c r="E104" s="156"/>
      <c r="F104" s="156"/>
      <c r="G104" s="156"/>
      <c r="H104" s="156"/>
      <c r="I104" s="156"/>
      <c r="J104" s="156"/>
      <c r="L104" s="156"/>
      <c r="M104" s="156"/>
      <c r="N104" s="170"/>
      <c r="O104" s="156"/>
      <c r="Q104" s="156"/>
      <c r="S104" s="156"/>
      <c r="U104" s="157"/>
      <c r="V104" s="157"/>
      <c r="W104" s="157"/>
    </row>
    <row r="105" spans="3:23" s="155" customFormat="1">
      <c r="C105" s="156"/>
      <c r="D105" s="156"/>
      <c r="E105" s="156"/>
      <c r="F105" s="156"/>
      <c r="G105" s="156"/>
      <c r="H105" s="156"/>
      <c r="I105" s="156"/>
      <c r="J105" s="156"/>
      <c r="L105" s="156"/>
      <c r="M105" s="156"/>
      <c r="N105" s="170"/>
      <c r="O105" s="156"/>
      <c r="Q105" s="156"/>
      <c r="S105" s="156"/>
      <c r="U105" s="157"/>
      <c r="V105" s="157"/>
      <c r="W105" s="157"/>
    </row>
    <row r="106" spans="3:23" s="155" customFormat="1">
      <c r="C106" s="156"/>
      <c r="D106" s="156"/>
      <c r="E106" s="156"/>
      <c r="F106" s="156"/>
      <c r="G106" s="156"/>
      <c r="H106" s="156"/>
      <c r="I106" s="156"/>
      <c r="J106" s="156"/>
      <c r="L106" s="156"/>
      <c r="M106" s="156"/>
      <c r="N106" s="170"/>
      <c r="O106" s="156"/>
      <c r="Q106" s="156"/>
      <c r="S106" s="156"/>
      <c r="U106" s="157"/>
      <c r="V106" s="157"/>
      <c r="W106" s="157"/>
    </row>
    <row r="107" spans="3:23" s="155" customFormat="1">
      <c r="C107" s="156"/>
      <c r="D107" s="156"/>
      <c r="E107" s="156"/>
      <c r="F107" s="156"/>
      <c r="G107" s="156"/>
      <c r="H107" s="156"/>
      <c r="I107" s="156"/>
      <c r="J107" s="156"/>
      <c r="L107" s="156"/>
      <c r="M107" s="156"/>
      <c r="N107" s="170"/>
      <c r="O107" s="156"/>
      <c r="Q107" s="156"/>
      <c r="S107" s="156"/>
      <c r="U107" s="157"/>
      <c r="V107" s="157"/>
      <c r="W107" s="157"/>
    </row>
    <row r="108" spans="3:23" s="155" customFormat="1">
      <c r="C108" s="156"/>
      <c r="D108" s="156"/>
      <c r="E108" s="156"/>
      <c r="F108" s="156"/>
      <c r="G108" s="156"/>
      <c r="H108" s="156"/>
      <c r="I108" s="156"/>
      <c r="J108" s="156"/>
      <c r="L108" s="156"/>
      <c r="M108" s="156"/>
      <c r="N108" s="170"/>
      <c r="O108" s="156"/>
      <c r="Q108" s="156"/>
      <c r="S108" s="156"/>
      <c r="U108" s="157"/>
      <c r="V108" s="157"/>
      <c r="W108" s="157"/>
    </row>
    <row r="109" spans="3:23" s="155" customFormat="1">
      <c r="C109" s="156"/>
      <c r="D109" s="156"/>
      <c r="E109" s="156"/>
      <c r="F109" s="156"/>
      <c r="G109" s="156"/>
      <c r="H109" s="156"/>
      <c r="I109" s="156"/>
      <c r="J109" s="156"/>
      <c r="L109" s="156"/>
      <c r="M109" s="156"/>
      <c r="N109" s="170"/>
      <c r="O109" s="156"/>
      <c r="Q109" s="156"/>
      <c r="S109" s="156"/>
      <c r="U109" s="157"/>
      <c r="V109" s="157"/>
      <c r="W109" s="157"/>
    </row>
    <row r="110" spans="3:23" s="155" customFormat="1">
      <c r="C110" s="156"/>
      <c r="D110" s="156"/>
      <c r="E110" s="156"/>
      <c r="F110" s="156"/>
      <c r="G110" s="156"/>
      <c r="H110" s="156"/>
      <c r="I110" s="156"/>
      <c r="J110" s="156"/>
      <c r="L110" s="156"/>
      <c r="M110" s="156"/>
      <c r="N110" s="170"/>
      <c r="O110" s="156"/>
      <c r="Q110" s="156"/>
      <c r="S110" s="156"/>
      <c r="U110" s="157"/>
      <c r="V110" s="157"/>
      <c r="W110" s="157"/>
    </row>
    <row r="111" spans="3:23" s="155" customFormat="1">
      <c r="C111" s="156"/>
      <c r="D111" s="156"/>
      <c r="E111" s="156"/>
      <c r="F111" s="156"/>
      <c r="G111" s="156"/>
      <c r="H111" s="156"/>
      <c r="I111" s="156"/>
      <c r="J111" s="156"/>
      <c r="L111" s="156"/>
      <c r="M111" s="156"/>
      <c r="N111" s="170"/>
      <c r="O111" s="156"/>
      <c r="Q111" s="156"/>
      <c r="S111" s="156"/>
      <c r="U111" s="157"/>
      <c r="V111" s="157"/>
      <c r="W111" s="157"/>
    </row>
    <row r="112" spans="3:23" s="155" customFormat="1">
      <c r="C112" s="156"/>
      <c r="D112" s="156"/>
      <c r="E112" s="156"/>
      <c r="F112" s="156"/>
      <c r="G112" s="156"/>
      <c r="H112" s="156"/>
      <c r="I112" s="156"/>
      <c r="J112" s="156"/>
      <c r="L112" s="156"/>
      <c r="M112" s="156"/>
      <c r="N112" s="170"/>
      <c r="O112" s="156"/>
      <c r="Q112" s="156"/>
      <c r="S112" s="156"/>
      <c r="U112" s="157"/>
      <c r="V112" s="157"/>
      <c r="W112" s="157"/>
    </row>
    <row r="113" spans="3:23" s="155" customFormat="1">
      <c r="C113" s="156"/>
      <c r="D113" s="156"/>
      <c r="E113" s="156"/>
      <c r="F113" s="156"/>
      <c r="G113" s="156"/>
      <c r="H113" s="156"/>
      <c r="I113" s="156"/>
      <c r="J113" s="156"/>
      <c r="L113" s="156"/>
      <c r="M113" s="156"/>
      <c r="N113" s="170"/>
      <c r="O113" s="156"/>
      <c r="Q113" s="156"/>
      <c r="S113" s="156"/>
      <c r="U113" s="157"/>
      <c r="V113" s="157"/>
      <c r="W113" s="157"/>
    </row>
    <row r="114" spans="3:23" s="155" customFormat="1">
      <c r="C114" s="156"/>
      <c r="D114" s="156"/>
      <c r="E114" s="156"/>
      <c r="F114" s="156"/>
      <c r="G114" s="156"/>
      <c r="H114" s="156"/>
      <c r="I114" s="156"/>
      <c r="J114" s="156"/>
      <c r="L114" s="156"/>
      <c r="M114" s="156"/>
      <c r="N114" s="170"/>
      <c r="O114" s="156"/>
      <c r="Q114" s="156"/>
      <c r="S114" s="156"/>
      <c r="U114" s="157"/>
      <c r="V114" s="157"/>
      <c r="W114" s="157"/>
    </row>
    <row r="115" spans="3:23" s="155" customFormat="1">
      <c r="C115" s="156"/>
      <c r="D115" s="156"/>
      <c r="E115" s="156"/>
      <c r="F115" s="156"/>
      <c r="G115" s="156"/>
      <c r="H115" s="156"/>
      <c r="I115" s="156"/>
      <c r="J115" s="156"/>
      <c r="L115" s="156"/>
      <c r="M115" s="156"/>
      <c r="N115" s="170"/>
      <c r="O115" s="156"/>
      <c r="Q115" s="156"/>
      <c r="S115" s="156"/>
      <c r="U115" s="157"/>
      <c r="V115" s="157"/>
      <c r="W115" s="157"/>
    </row>
    <row r="116" spans="3:23" s="155" customFormat="1">
      <c r="C116" s="156"/>
      <c r="D116" s="156"/>
      <c r="E116" s="156"/>
      <c r="F116" s="156"/>
      <c r="G116" s="156"/>
      <c r="H116" s="156"/>
      <c r="I116" s="156"/>
      <c r="J116" s="156"/>
      <c r="L116" s="156"/>
      <c r="M116" s="156"/>
      <c r="N116" s="170"/>
      <c r="O116" s="156"/>
      <c r="Q116" s="156"/>
      <c r="S116" s="156"/>
      <c r="U116" s="157"/>
      <c r="V116" s="157"/>
      <c r="W116" s="157"/>
    </row>
    <row r="117" spans="3:23" s="155" customFormat="1">
      <c r="C117" s="156"/>
      <c r="D117" s="156"/>
      <c r="E117" s="156"/>
      <c r="F117" s="156"/>
      <c r="G117" s="156"/>
      <c r="H117" s="156"/>
      <c r="I117" s="156"/>
      <c r="J117" s="156"/>
      <c r="L117" s="156"/>
      <c r="M117" s="156"/>
      <c r="N117" s="170"/>
      <c r="O117" s="156"/>
      <c r="Q117" s="156"/>
      <c r="S117" s="156"/>
      <c r="U117" s="157"/>
      <c r="V117" s="157"/>
      <c r="W117" s="157"/>
    </row>
    <row r="118" spans="3:23" s="155" customFormat="1">
      <c r="C118" s="156"/>
      <c r="D118" s="156"/>
      <c r="E118" s="156"/>
      <c r="F118" s="156"/>
      <c r="G118" s="156"/>
      <c r="H118" s="156"/>
      <c r="I118" s="156"/>
      <c r="J118" s="156"/>
      <c r="L118" s="156"/>
      <c r="M118" s="156"/>
      <c r="N118" s="170"/>
      <c r="O118" s="156"/>
      <c r="Q118" s="156"/>
      <c r="S118" s="156"/>
      <c r="U118" s="157"/>
      <c r="V118" s="157"/>
      <c r="W118" s="157"/>
    </row>
    <row r="119" spans="3:23" s="155" customFormat="1">
      <c r="C119" s="156"/>
      <c r="D119" s="156"/>
      <c r="E119" s="156"/>
      <c r="F119" s="156"/>
      <c r="G119" s="156"/>
      <c r="H119" s="156"/>
      <c r="I119" s="156"/>
      <c r="J119" s="156"/>
      <c r="L119" s="156"/>
      <c r="M119" s="156"/>
      <c r="N119" s="170"/>
      <c r="O119" s="156"/>
      <c r="Q119" s="156"/>
      <c r="S119" s="156"/>
      <c r="U119" s="157"/>
      <c r="V119" s="157"/>
      <c r="W119" s="157"/>
    </row>
    <row r="120" spans="3:23" s="155" customFormat="1">
      <c r="C120" s="156"/>
      <c r="D120" s="156"/>
      <c r="E120" s="156"/>
      <c r="F120" s="156"/>
      <c r="G120" s="156"/>
      <c r="H120" s="156"/>
      <c r="I120" s="156"/>
      <c r="J120" s="156"/>
      <c r="L120" s="156"/>
      <c r="M120" s="156"/>
      <c r="N120" s="170"/>
      <c r="O120" s="156"/>
      <c r="Q120" s="156"/>
      <c r="S120" s="156"/>
      <c r="U120" s="157"/>
      <c r="V120" s="157"/>
      <c r="W120" s="157"/>
    </row>
    <row r="121" spans="3:23" s="155" customFormat="1">
      <c r="C121" s="156"/>
      <c r="D121" s="156"/>
      <c r="E121" s="156"/>
      <c r="F121" s="156"/>
      <c r="G121" s="156"/>
      <c r="H121" s="156"/>
      <c r="I121" s="156"/>
      <c r="J121" s="156"/>
      <c r="L121" s="156"/>
      <c r="M121" s="156"/>
      <c r="N121" s="170"/>
      <c r="O121" s="156"/>
      <c r="Q121" s="156"/>
      <c r="S121" s="156"/>
      <c r="U121" s="157"/>
      <c r="V121" s="157"/>
      <c r="W121" s="157"/>
    </row>
    <row r="122" spans="3:23" s="155" customFormat="1">
      <c r="C122" s="156"/>
      <c r="D122" s="156"/>
      <c r="E122" s="156"/>
      <c r="F122" s="156"/>
      <c r="G122" s="156"/>
      <c r="H122" s="156"/>
      <c r="I122" s="156"/>
      <c r="J122" s="156"/>
      <c r="L122" s="156"/>
      <c r="M122" s="156"/>
      <c r="N122" s="170"/>
      <c r="O122" s="156"/>
      <c r="Q122" s="156"/>
      <c r="S122" s="156"/>
      <c r="U122" s="157"/>
      <c r="V122" s="157"/>
      <c r="W122" s="157"/>
    </row>
    <row r="123" spans="3:23" s="155" customFormat="1">
      <c r="C123" s="156"/>
      <c r="D123" s="156"/>
      <c r="E123" s="156"/>
      <c r="F123" s="156"/>
      <c r="G123" s="156"/>
      <c r="H123" s="156"/>
      <c r="I123" s="156"/>
      <c r="J123" s="156"/>
      <c r="L123" s="156"/>
      <c r="M123" s="156"/>
      <c r="N123" s="170"/>
      <c r="O123" s="156"/>
      <c r="Q123" s="156"/>
      <c r="S123" s="156"/>
      <c r="U123" s="157"/>
      <c r="V123" s="157"/>
      <c r="W123" s="157"/>
    </row>
    <row r="124" spans="3:23" s="155" customFormat="1">
      <c r="C124" s="156"/>
      <c r="D124" s="156"/>
      <c r="E124" s="156"/>
      <c r="F124" s="156"/>
      <c r="G124" s="156"/>
      <c r="H124" s="156"/>
      <c r="I124" s="156"/>
      <c r="J124" s="156"/>
      <c r="L124" s="156"/>
      <c r="M124" s="156"/>
      <c r="N124" s="170"/>
      <c r="O124" s="156"/>
      <c r="Q124" s="156"/>
      <c r="S124" s="156"/>
      <c r="U124" s="157"/>
      <c r="V124" s="157"/>
      <c r="W124" s="157"/>
    </row>
    <row r="125" spans="3:23" s="155" customFormat="1">
      <c r="C125" s="156"/>
      <c r="D125" s="156"/>
      <c r="E125" s="156"/>
      <c r="F125" s="156"/>
      <c r="G125" s="156"/>
      <c r="H125" s="156"/>
      <c r="I125" s="156"/>
      <c r="J125" s="156"/>
      <c r="L125" s="156"/>
      <c r="M125" s="156"/>
      <c r="N125" s="170"/>
      <c r="O125" s="156"/>
      <c r="Q125" s="156"/>
      <c r="S125" s="156"/>
      <c r="U125" s="157"/>
      <c r="V125" s="157"/>
      <c r="W125" s="157"/>
    </row>
    <row r="126" spans="3:23" s="155" customFormat="1">
      <c r="C126" s="156"/>
      <c r="D126" s="156"/>
      <c r="E126" s="156"/>
      <c r="F126" s="156"/>
      <c r="G126" s="156"/>
      <c r="H126" s="156"/>
      <c r="I126" s="156"/>
      <c r="J126" s="156"/>
      <c r="L126" s="156"/>
      <c r="M126" s="156"/>
      <c r="N126" s="170"/>
      <c r="O126" s="156"/>
      <c r="Q126" s="156"/>
      <c r="S126" s="156"/>
      <c r="U126" s="157"/>
      <c r="V126" s="157"/>
      <c r="W126" s="157"/>
    </row>
    <row r="127" spans="3:23" s="155" customFormat="1">
      <c r="C127" s="156"/>
      <c r="D127" s="156"/>
      <c r="E127" s="156"/>
      <c r="F127" s="156"/>
      <c r="G127" s="156"/>
      <c r="H127" s="156"/>
      <c r="I127" s="156"/>
      <c r="J127" s="156"/>
      <c r="L127" s="156"/>
      <c r="M127" s="156"/>
      <c r="N127" s="170"/>
      <c r="O127" s="156"/>
      <c r="Q127" s="156"/>
      <c r="S127" s="156"/>
      <c r="U127" s="157"/>
      <c r="V127" s="157"/>
      <c r="W127" s="157"/>
    </row>
    <row r="128" spans="3:23" s="155" customFormat="1">
      <c r="C128" s="156"/>
      <c r="D128" s="156"/>
      <c r="E128" s="156"/>
      <c r="F128" s="156"/>
      <c r="G128" s="156"/>
      <c r="H128" s="156"/>
      <c r="I128" s="156"/>
      <c r="J128" s="156"/>
      <c r="L128" s="156"/>
      <c r="M128" s="156"/>
      <c r="N128" s="170"/>
      <c r="O128" s="156"/>
      <c r="Q128" s="156"/>
      <c r="S128" s="156"/>
      <c r="U128" s="157"/>
      <c r="V128" s="157"/>
      <c r="W128" s="157"/>
    </row>
    <row r="129" spans="3:23" s="155" customFormat="1">
      <c r="C129" s="156"/>
      <c r="D129" s="156"/>
      <c r="E129" s="156"/>
      <c r="F129" s="156"/>
      <c r="G129" s="156"/>
      <c r="H129" s="156"/>
      <c r="I129" s="156"/>
      <c r="J129" s="156"/>
      <c r="L129" s="156"/>
      <c r="M129" s="156"/>
      <c r="N129" s="170"/>
      <c r="O129" s="156"/>
      <c r="Q129" s="156"/>
      <c r="S129" s="156"/>
      <c r="U129" s="157"/>
      <c r="V129" s="157"/>
      <c r="W129" s="157"/>
    </row>
    <row r="130" spans="3:23" s="155" customFormat="1">
      <c r="C130" s="156"/>
      <c r="D130" s="156"/>
      <c r="E130" s="156"/>
      <c r="F130" s="156"/>
      <c r="G130" s="156"/>
      <c r="H130" s="156"/>
      <c r="I130" s="156"/>
      <c r="J130" s="156"/>
      <c r="L130" s="156"/>
      <c r="M130" s="156"/>
      <c r="N130" s="170"/>
      <c r="O130" s="156"/>
      <c r="Q130" s="156"/>
      <c r="S130" s="156"/>
      <c r="U130" s="157"/>
      <c r="V130" s="157"/>
      <c r="W130" s="157"/>
    </row>
    <row r="131" spans="3:23" s="155" customFormat="1">
      <c r="C131" s="156"/>
      <c r="D131" s="156"/>
      <c r="E131" s="156"/>
      <c r="F131" s="156"/>
      <c r="G131" s="156"/>
      <c r="H131" s="156"/>
      <c r="I131" s="156"/>
      <c r="J131" s="156"/>
      <c r="L131" s="156"/>
      <c r="M131" s="156"/>
      <c r="N131" s="170"/>
      <c r="O131" s="156"/>
      <c r="Q131" s="156"/>
      <c r="S131" s="156"/>
      <c r="U131" s="157"/>
      <c r="V131" s="157"/>
      <c r="W131" s="157"/>
    </row>
    <row r="132" spans="3:23" s="155" customFormat="1">
      <c r="C132" s="156"/>
      <c r="D132" s="156"/>
      <c r="E132" s="156"/>
      <c r="F132" s="156"/>
      <c r="G132" s="156"/>
      <c r="H132" s="156"/>
      <c r="I132" s="156"/>
      <c r="J132" s="156"/>
      <c r="L132" s="156"/>
      <c r="M132" s="156"/>
      <c r="N132" s="170"/>
      <c r="O132" s="156"/>
      <c r="Q132" s="156"/>
      <c r="S132" s="156"/>
      <c r="U132" s="157"/>
      <c r="V132" s="157"/>
      <c r="W132" s="157"/>
    </row>
    <row r="133" spans="3:23" s="155" customFormat="1">
      <c r="C133" s="156"/>
      <c r="D133" s="156"/>
      <c r="E133" s="156"/>
      <c r="F133" s="156"/>
      <c r="G133" s="156"/>
      <c r="H133" s="156"/>
      <c r="I133" s="156"/>
      <c r="J133" s="156"/>
      <c r="L133" s="156"/>
      <c r="M133" s="156"/>
      <c r="N133" s="170"/>
      <c r="O133" s="156"/>
      <c r="Q133" s="156"/>
      <c r="S133" s="156"/>
      <c r="U133" s="157"/>
      <c r="V133" s="157"/>
      <c r="W133" s="157"/>
    </row>
    <row r="134" spans="3:23" s="155" customFormat="1">
      <c r="C134" s="156"/>
      <c r="D134" s="156"/>
      <c r="E134" s="156"/>
      <c r="F134" s="156"/>
      <c r="G134" s="156"/>
      <c r="H134" s="156"/>
      <c r="I134" s="156"/>
      <c r="J134" s="156"/>
      <c r="L134" s="156"/>
      <c r="M134" s="156"/>
      <c r="N134" s="170"/>
      <c r="O134" s="156"/>
      <c r="Q134" s="156"/>
      <c r="S134" s="156"/>
      <c r="U134" s="157"/>
      <c r="V134" s="157"/>
      <c r="W134" s="157"/>
    </row>
    <row r="135" spans="3:23" s="155" customFormat="1">
      <c r="C135" s="156"/>
      <c r="D135" s="156"/>
      <c r="E135" s="156"/>
      <c r="F135" s="156"/>
      <c r="G135" s="156"/>
      <c r="H135" s="156"/>
      <c r="I135" s="156"/>
      <c r="J135" s="156"/>
      <c r="L135" s="156"/>
      <c r="M135" s="156"/>
      <c r="N135" s="170"/>
      <c r="O135" s="156"/>
      <c r="Q135" s="156"/>
      <c r="S135" s="156"/>
      <c r="U135" s="157"/>
      <c r="V135" s="157"/>
      <c r="W135" s="157"/>
    </row>
    <row r="136" spans="3:23" s="155" customFormat="1">
      <c r="C136" s="156"/>
      <c r="D136" s="156"/>
      <c r="E136" s="156"/>
      <c r="F136" s="156"/>
      <c r="G136" s="156"/>
      <c r="H136" s="156"/>
      <c r="I136" s="156"/>
      <c r="J136" s="156"/>
      <c r="L136" s="156"/>
      <c r="M136" s="156"/>
      <c r="N136" s="170"/>
      <c r="O136" s="156"/>
      <c r="Q136" s="156"/>
      <c r="S136" s="156"/>
      <c r="U136" s="157"/>
      <c r="V136" s="157"/>
      <c r="W136" s="157"/>
    </row>
    <row r="137" spans="3:23" s="155" customFormat="1">
      <c r="C137" s="156"/>
      <c r="D137" s="156"/>
      <c r="E137" s="156"/>
      <c r="F137" s="156"/>
      <c r="G137" s="156"/>
      <c r="H137" s="156"/>
      <c r="I137" s="156"/>
      <c r="J137" s="156"/>
      <c r="L137" s="156"/>
      <c r="M137" s="156"/>
      <c r="N137" s="170"/>
      <c r="O137" s="156"/>
      <c r="Q137" s="156"/>
      <c r="S137" s="156"/>
      <c r="U137" s="157"/>
      <c r="V137" s="157"/>
      <c r="W137" s="157"/>
    </row>
    <row r="138" spans="3:23" s="155" customFormat="1">
      <c r="C138" s="156"/>
      <c r="D138" s="156"/>
      <c r="E138" s="156"/>
      <c r="F138" s="156"/>
      <c r="G138" s="156"/>
      <c r="H138" s="156"/>
      <c r="I138" s="156"/>
      <c r="J138" s="156"/>
      <c r="L138" s="156"/>
      <c r="M138" s="156"/>
      <c r="N138" s="170"/>
      <c r="O138" s="156"/>
      <c r="Q138" s="156"/>
      <c r="S138" s="156"/>
      <c r="U138" s="157"/>
      <c r="V138" s="157"/>
      <c r="W138" s="157"/>
    </row>
    <row r="139" spans="3:23" s="155" customFormat="1">
      <c r="C139" s="156"/>
      <c r="D139" s="156"/>
      <c r="E139" s="156"/>
      <c r="F139" s="156"/>
      <c r="G139" s="156"/>
      <c r="H139" s="156"/>
      <c r="I139" s="156"/>
      <c r="J139" s="156"/>
      <c r="L139" s="156"/>
      <c r="M139" s="156"/>
      <c r="N139" s="170"/>
      <c r="O139" s="156"/>
      <c r="Q139" s="156"/>
      <c r="S139" s="156"/>
      <c r="U139" s="157"/>
      <c r="V139" s="157"/>
      <c r="W139" s="157"/>
    </row>
    <row r="140" spans="3:23" s="155" customFormat="1">
      <c r="C140" s="156"/>
      <c r="D140" s="156"/>
      <c r="E140" s="156"/>
      <c r="F140" s="156"/>
      <c r="G140" s="156"/>
      <c r="H140" s="156"/>
      <c r="I140" s="156"/>
      <c r="J140" s="156"/>
      <c r="L140" s="156"/>
      <c r="M140" s="156"/>
      <c r="N140" s="170"/>
      <c r="O140" s="156"/>
      <c r="Q140" s="156"/>
      <c r="S140" s="156"/>
      <c r="U140" s="157"/>
      <c r="V140" s="157"/>
      <c r="W140" s="157"/>
    </row>
    <row r="141" spans="3:23" s="155" customFormat="1">
      <c r="C141" s="156"/>
      <c r="D141" s="156"/>
      <c r="E141" s="156"/>
      <c r="F141" s="156"/>
      <c r="G141" s="156"/>
      <c r="H141" s="156"/>
      <c r="I141" s="156"/>
      <c r="J141" s="156"/>
      <c r="L141" s="156"/>
      <c r="M141" s="156"/>
      <c r="N141" s="170"/>
      <c r="O141" s="156"/>
      <c r="Q141" s="156"/>
      <c r="S141" s="156"/>
      <c r="U141" s="157"/>
      <c r="V141" s="157"/>
      <c r="W141" s="157"/>
    </row>
    <row r="142" spans="3:23" s="155" customFormat="1">
      <c r="C142" s="156"/>
      <c r="D142" s="156"/>
      <c r="E142" s="156"/>
      <c r="F142" s="156"/>
      <c r="G142" s="156"/>
      <c r="H142" s="156"/>
      <c r="I142" s="156"/>
      <c r="J142" s="156"/>
      <c r="L142" s="156"/>
      <c r="M142" s="156"/>
      <c r="N142" s="170"/>
      <c r="O142" s="156"/>
      <c r="Q142" s="156"/>
      <c r="S142" s="156"/>
      <c r="U142" s="157"/>
      <c r="V142" s="157"/>
      <c r="W142" s="157"/>
    </row>
    <row r="143" spans="3:23" s="155" customFormat="1">
      <c r="C143" s="156"/>
      <c r="D143" s="156"/>
      <c r="E143" s="156"/>
      <c r="F143" s="156"/>
      <c r="G143" s="156"/>
      <c r="H143" s="156"/>
      <c r="I143" s="156"/>
      <c r="J143" s="156"/>
      <c r="L143" s="156"/>
      <c r="M143" s="156"/>
      <c r="N143" s="170"/>
      <c r="O143" s="156"/>
      <c r="Q143" s="156"/>
      <c r="S143" s="156"/>
      <c r="U143" s="157"/>
      <c r="V143" s="157"/>
      <c r="W143" s="157"/>
    </row>
    <row r="144" spans="3:23" s="155" customFormat="1">
      <c r="C144" s="156"/>
      <c r="D144" s="156"/>
      <c r="E144" s="156"/>
      <c r="F144" s="156"/>
      <c r="G144" s="156"/>
      <c r="H144" s="156"/>
      <c r="I144" s="156"/>
      <c r="J144" s="156"/>
      <c r="L144" s="156"/>
      <c r="M144" s="156"/>
      <c r="N144" s="170"/>
      <c r="O144" s="156"/>
      <c r="Q144" s="156"/>
      <c r="S144" s="156"/>
      <c r="U144" s="157"/>
      <c r="V144" s="157"/>
      <c r="W144" s="157"/>
    </row>
    <row r="145" spans="3:23" s="155" customFormat="1">
      <c r="C145" s="156"/>
      <c r="D145" s="156"/>
      <c r="E145" s="156"/>
      <c r="F145" s="156"/>
      <c r="G145" s="156"/>
      <c r="H145" s="156"/>
      <c r="I145" s="156"/>
      <c r="J145" s="156"/>
      <c r="L145" s="156"/>
      <c r="M145" s="156"/>
      <c r="N145" s="170"/>
      <c r="O145" s="156"/>
      <c r="Q145" s="156"/>
      <c r="S145" s="156"/>
      <c r="U145" s="157"/>
      <c r="V145" s="157"/>
      <c r="W145" s="157"/>
    </row>
    <row r="146" spans="3:23" s="155" customFormat="1">
      <c r="C146" s="156"/>
      <c r="D146" s="156"/>
      <c r="E146" s="156"/>
      <c r="F146" s="156"/>
      <c r="G146" s="156"/>
      <c r="H146" s="156"/>
      <c r="I146" s="156"/>
      <c r="J146" s="156"/>
      <c r="L146" s="156"/>
      <c r="M146" s="156"/>
      <c r="N146" s="170"/>
      <c r="O146" s="156"/>
      <c r="Q146" s="156"/>
      <c r="S146" s="156"/>
      <c r="U146" s="157"/>
      <c r="V146" s="157"/>
      <c r="W146" s="157"/>
    </row>
    <row r="147" spans="3:23" s="155" customFormat="1">
      <c r="C147" s="156"/>
      <c r="D147" s="156"/>
      <c r="E147" s="156"/>
      <c r="F147" s="156"/>
      <c r="G147" s="156"/>
      <c r="H147" s="156"/>
      <c r="I147" s="156"/>
      <c r="J147" s="156"/>
      <c r="L147" s="156"/>
      <c r="M147" s="156"/>
      <c r="N147" s="170"/>
      <c r="O147" s="156"/>
      <c r="Q147" s="156"/>
      <c r="S147" s="156"/>
      <c r="U147" s="157"/>
      <c r="V147" s="157"/>
      <c r="W147" s="157"/>
    </row>
    <row r="148" spans="3:23" s="155" customFormat="1">
      <c r="C148" s="156"/>
      <c r="D148" s="156"/>
      <c r="E148" s="156"/>
      <c r="F148" s="156"/>
      <c r="G148" s="156"/>
      <c r="H148" s="156"/>
      <c r="I148" s="156"/>
      <c r="J148" s="156"/>
      <c r="L148" s="156"/>
      <c r="M148" s="156"/>
      <c r="N148" s="170"/>
      <c r="O148" s="156"/>
      <c r="Q148" s="156"/>
      <c r="S148" s="156"/>
      <c r="U148" s="157"/>
      <c r="V148" s="157"/>
      <c r="W148" s="157"/>
    </row>
    <row r="149" spans="3:23" s="155" customFormat="1">
      <c r="C149" s="156"/>
      <c r="D149" s="156"/>
      <c r="E149" s="156"/>
      <c r="F149" s="156"/>
      <c r="G149" s="156"/>
      <c r="H149" s="156"/>
      <c r="I149" s="156"/>
      <c r="J149" s="156"/>
      <c r="L149" s="156"/>
      <c r="M149" s="156"/>
      <c r="N149" s="170"/>
      <c r="O149" s="156"/>
      <c r="Q149" s="156"/>
      <c r="S149" s="156"/>
      <c r="U149" s="157"/>
      <c r="V149" s="157"/>
      <c r="W149" s="157"/>
    </row>
    <row r="150" spans="3:23" s="155" customFormat="1">
      <c r="C150" s="156"/>
      <c r="D150" s="156"/>
      <c r="E150" s="156"/>
      <c r="F150" s="156"/>
      <c r="G150" s="156"/>
      <c r="H150" s="156"/>
      <c r="I150" s="156"/>
      <c r="J150" s="156"/>
      <c r="L150" s="156"/>
      <c r="M150" s="156"/>
      <c r="N150" s="170"/>
      <c r="O150" s="156"/>
      <c r="Q150" s="156"/>
      <c r="S150" s="156"/>
      <c r="U150" s="157"/>
      <c r="V150" s="157"/>
      <c r="W150" s="157"/>
    </row>
    <row r="151" spans="3:23" s="155" customFormat="1">
      <c r="C151" s="156"/>
      <c r="D151" s="156"/>
      <c r="E151" s="156"/>
      <c r="F151" s="156"/>
      <c r="G151" s="156"/>
      <c r="H151" s="156"/>
      <c r="I151" s="156"/>
      <c r="J151" s="156"/>
      <c r="L151" s="156"/>
      <c r="M151" s="156"/>
      <c r="N151" s="170"/>
      <c r="O151" s="156"/>
      <c r="Q151" s="156"/>
      <c r="S151" s="156"/>
      <c r="U151" s="157"/>
      <c r="V151" s="157"/>
      <c r="W151" s="157"/>
    </row>
    <row r="152" spans="3:23" s="155" customFormat="1">
      <c r="C152" s="156"/>
      <c r="D152" s="156"/>
      <c r="E152" s="156"/>
      <c r="F152" s="156"/>
      <c r="G152" s="156"/>
      <c r="H152" s="156"/>
      <c r="I152" s="156"/>
      <c r="J152" s="156"/>
      <c r="L152" s="156"/>
      <c r="M152" s="156"/>
      <c r="N152" s="170"/>
      <c r="O152" s="156"/>
      <c r="Q152" s="156"/>
      <c r="S152" s="156"/>
      <c r="U152" s="157"/>
      <c r="V152" s="157"/>
      <c r="W152" s="157"/>
    </row>
    <row r="153" spans="3:23" s="155" customFormat="1">
      <c r="C153" s="156"/>
      <c r="D153" s="156"/>
      <c r="E153" s="156"/>
      <c r="F153" s="156"/>
      <c r="G153" s="156"/>
      <c r="H153" s="156"/>
      <c r="I153" s="156"/>
      <c r="J153" s="156"/>
      <c r="L153" s="156"/>
      <c r="M153" s="156"/>
      <c r="N153" s="170"/>
      <c r="O153" s="156"/>
      <c r="Q153" s="156"/>
      <c r="S153" s="156"/>
      <c r="U153" s="157"/>
      <c r="V153" s="157"/>
      <c r="W153" s="157"/>
    </row>
    <row r="154" spans="3:23" s="155" customFormat="1">
      <c r="C154" s="156"/>
      <c r="D154" s="156"/>
      <c r="E154" s="156"/>
      <c r="F154" s="156"/>
      <c r="G154" s="156"/>
      <c r="H154" s="156"/>
      <c r="I154" s="156"/>
      <c r="J154" s="156"/>
      <c r="L154" s="156"/>
      <c r="M154" s="156"/>
      <c r="N154" s="170"/>
      <c r="O154" s="156"/>
      <c r="Q154" s="156"/>
      <c r="S154" s="156"/>
      <c r="U154" s="157"/>
      <c r="V154" s="157"/>
      <c r="W154" s="157"/>
    </row>
    <row r="155" spans="3:23" s="155" customFormat="1">
      <c r="C155" s="156"/>
      <c r="D155" s="156"/>
      <c r="E155" s="156"/>
      <c r="F155" s="156"/>
      <c r="G155" s="156"/>
      <c r="H155" s="156"/>
      <c r="I155" s="156"/>
      <c r="J155" s="156"/>
      <c r="L155" s="156"/>
      <c r="M155" s="156"/>
      <c r="N155" s="170"/>
      <c r="O155" s="156"/>
      <c r="Q155" s="156"/>
      <c r="S155" s="156"/>
      <c r="U155" s="157"/>
      <c r="V155" s="157"/>
      <c r="W155" s="157"/>
    </row>
    <row r="156" spans="3:23" s="155" customFormat="1">
      <c r="C156" s="156"/>
      <c r="D156" s="156"/>
      <c r="E156" s="156"/>
      <c r="F156" s="156"/>
      <c r="G156" s="156"/>
      <c r="H156" s="156"/>
      <c r="I156" s="156"/>
      <c r="J156" s="156"/>
      <c r="L156" s="156"/>
      <c r="M156" s="156"/>
      <c r="N156" s="170"/>
      <c r="O156" s="156"/>
      <c r="Q156" s="156"/>
      <c r="S156" s="156"/>
      <c r="U156" s="157"/>
      <c r="V156" s="157"/>
      <c r="W156" s="157"/>
    </row>
    <row r="157" spans="3:23" s="155" customFormat="1">
      <c r="C157" s="156"/>
      <c r="D157" s="156"/>
      <c r="E157" s="156"/>
      <c r="F157" s="156"/>
      <c r="G157" s="156"/>
      <c r="H157" s="156"/>
      <c r="I157" s="156"/>
      <c r="J157" s="156"/>
      <c r="L157" s="156"/>
      <c r="M157" s="156"/>
      <c r="N157" s="170"/>
      <c r="O157" s="156"/>
      <c r="Q157" s="156"/>
      <c r="S157" s="156"/>
      <c r="U157" s="157"/>
      <c r="V157" s="157"/>
      <c r="W157" s="157"/>
    </row>
    <row r="158" spans="3:23" s="155" customFormat="1">
      <c r="C158" s="156"/>
      <c r="D158" s="156"/>
      <c r="E158" s="156"/>
      <c r="F158" s="156"/>
      <c r="G158" s="156"/>
      <c r="H158" s="156"/>
      <c r="I158" s="156"/>
      <c r="J158" s="156"/>
      <c r="L158" s="156"/>
      <c r="M158" s="156"/>
      <c r="N158" s="170"/>
      <c r="O158" s="156"/>
      <c r="Q158" s="156"/>
      <c r="S158" s="156"/>
      <c r="U158" s="157"/>
      <c r="V158" s="157"/>
      <c r="W158" s="157"/>
    </row>
    <row r="159" spans="3:23" s="155" customFormat="1">
      <c r="C159" s="156"/>
      <c r="D159" s="156"/>
      <c r="E159" s="156"/>
      <c r="F159" s="156"/>
      <c r="G159" s="156"/>
      <c r="H159" s="156"/>
      <c r="I159" s="156"/>
      <c r="J159" s="156"/>
      <c r="L159" s="156"/>
      <c r="M159" s="156"/>
      <c r="N159" s="170"/>
      <c r="O159" s="156"/>
      <c r="Q159" s="156"/>
      <c r="S159" s="156"/>
      <c r="U159" s="157"/>
      <c r="V159" s="157"/>
      <c r="W159" s="157"/>
    </row>
    <row r="160" spans="3:23" s="155" customFormat="1">
      <c r="C160" s="156"/>
      <c r="D160" s="156"/>
      <c r="E160" s="156"/>
      <c r="F160" s="156"/>
      <c r="G160" s="156"/>
      <c r="H160" s="156"/>
      <c r="I160" s="156"/>
      <c r="J160" s="156"/>
      <c r="L160" s="156"/>
      <c r="M160" s="156"/>
      <c r="N160" s="170"/>
      <c r="O160" s="156"/>
      <c r="Q160" s="156"/>
      <c r="S160" s="156"/>
      <c r="U160" s="157"/>
      <c r="V160" s="157"/>
      <c r="W160" s="157"/>
    </row>
    <row r="161" spans="3:23" s="155" customFormat="1">
      <c r="C161" s="156"/>
      <c r="D161" s="156"/>
      <c r="E161" s="156"/>
      <c r="F161" s="156"/>
      <c r="G161" s="156"/>
      <c r="H161" s="156"/>
      <c r="I161" s="156"/>
      <c r="J161" s="156"/>
      <c r="L161" s="156"/>
      <c r="M161" s="156"/>
      <c r="N161" s="170"/>
      <c r="O161" s="156"/>
      <c r="Q161" s="156"/>
      <c r="S161" s="156"/>
      <c r="U161" s="157"/>
      <c r="V161" s="157"/>
      <c r="W161" s="157"/>
    </row>
    <row r="162" spans="3:23" s="155" customFormat="1">
      <c r="C162" s="156"/>
      <c r="D162" s="156"/>
      <c r="E162" s="156"/>
      <c r="F162" s="156"/>
      <c r="G162" s="156"/>
      <c r="H162" s="156"/>
      <c r="I162" s="156"/>
      <c r="J162" s="156"/>
      <c r="L162" s="156"/>
      <c r="M162" s="156"/>
      <c r="N162" s="170"/>
      <c r="O162" s="156"/>
      <c r="Q162" s="156"/>
      <c r="S162" s="156"/>
      <c r="U162" s="157"/>
      <c r="V162" s="157"/>
      <c r="W162" s="157"/>
    </row>
    <row r="163" spans="3:23" s="155" customFormat="1">
      <c r="C163" s="156"/>
      <c r="D163" s="156"/>
      <c r="E163" s="156"/>
      <c r="F163" s="156"/>
      <c r="G163" s="156"/>
      <c r="H163" s="156"/>
      <c r="I163" s="156"/>
      <c r="J163" s="156"/>
      <c r="L163" s="156"/>
      <c r="M163" s="156"/>
      <c r="N163" s="170"/>
      <c r="O163" s="156"/>
      <c r="Q163" s="156"/>
      <c r="S163" s="156"/>
      <c r="U163" s="157"/>
      <c r="V163" s="157"/>
      <c r="W163" s="157"/>
    </row>
    <row r="164" spans="3:23" s="155" customFormat="1">
      <c r="C164" s="156"/>
      <c r="D164" s="156"/>
      <c r="E164" s="156"/>
      <c r="F164" s="156"/>
      <c r="G164" s="156"/>
      <c r="H164" s="156"/>
      <c r="I164" s="156"/>
      <c r="J164" s="156"/>
      <c r="L164" s="156"/>
      <c r="M164" s="156"/>
      <c r="N164" s="170"/>
      <c r="O164" s="156"/>
      <c r="Q164" s="156"/>
      <c r="S164" s="156"/>
      <c r="U164" s="157"/>
      <c r="V164" s="157"/>
      <c r="W164" s="157"/>
    </row>
    <row r="165" spans="3:23" s="155" customFormat="1">
      <c r="C165" s="156"/>
      <c r="D165" s="156"/>
      <c r="E165" s="156"/>
      <c r="F165" s="156"/>
      <c r="G165" s="156"/>
      <c r="H165" s="156"/>
      <c r="I165" s="156"/>
      <c r="J165" s="156"/>
      <c r="L165" s="156"/>
      <c r="M165" s="156"/>
      <c r="N165" s="170"/>
      <c r="O165" s="156"/>
      <c r="Q165" s="156"/>
      <c r="S165" s="156"/>
      <c r="U165" s="157"/>
      <c r="V165" s="157"/>
      <c r="W165" s="157"/>
    </row>
    <row r="166" spans="3:23" s="155" customFormat="1">
      <c r="C166" s="156"/>
      <c r="D166" s="156"/>
      <c r="E166" s="156"/>
      <c r="F166" s="156"/>
      <c r="G166" s="156"/>
      <c r="H166" s="156"/>
      <c r="I166" s="156"/>
      <c r="J166" s="156"/>
      <c r="L166" s="156"/>
      <c r="M166" s="156"/>
      <c r="N166" s="170"/>
      <c r="O166" s="156"/>
      <c r="Q166" s="156"/>
      <c r="S166" s="156"/>
      <c r="U166" s="157"/>
      <c r="V166" s="157"/>
      <c r="W166" s="157"/>
    </row>
    <row r="167" spans="3:23" s="155" customFormat="1">
      <c r="C167" s="156"/>
      <c r="D167" s="156"/>
      <c r="E167" s="156"/>
      <c r="F167" s="156"/>
      <c r="G167" s="156"/>
      <c r="H167" s="156"/>
      <c r="I167" s="156"/>
      <c r="J167" s="156"/>
      <c r="L167" s="156"/>
      <c r="M167" s="156"/>
      <c r="N167" s="170"/>
      <c r="O167" s="156"/>
      <c r="Q167" s="156"/>
      <c r="S167" s="156"/>
      <c r="U167" s="157"/>
      <c r="V167" s="157"/>
      <c r="W167" s="157"/>
    </row>
    <row r="168" spans="3:23" s="155" customFormat="1">
      <c r="C168" s="156"/>
      <c r="D168" s="156"/>
      <c r="E168" s="156"/>
      <c r="F168" s="156"/>
      <c r="G168" s="156"/>
      <c r="H168" s="156"/>
      <c r="I168" s="156"/>
      <c r="J168" s="156"/>
      <c r="L168" s="156"/>
      <c r="M168" s="156"/>
      <c r="N168" s="170"/>
      <c r="O168" s="156"/>
      <c r="Q168" s="156"/>
      <c r="S168" s="156"/>
      <c r="U168" s="157"/>
      <c r="V168" s="157"/>
      <c r="W168" s="157"/>
    </row>
    <row r="169" spans="3:23" s="155" customFormat="1">
      <c r="C169" s="156"/>
      <c r="D169" s="156"/>
      <c r="E169" s="156"/>
      <c r="F169" s="156"/>
      <c r="G169" s="156"/>
      <c r="H169" s="156"/>
      <c r="I169" s="156"/>
      <c r="J169" s="156"/>
      <c r="L169" s="156"/>
      <c r="M169" s="156"/>
      <c r="N169" s="170"/>
      <c r="O169" s="156"/>
      <c r="Q169" s="156"/>
      <c r="S169" s="156"/>
      <c r="U169" s="157"/>
      <c r="V169" s="157"/>
      <c r="W169" s="157"/>
    </row>
    <row r="170" spans="3:23" s="155" customFormat="1">
      <c r="C170" s="156"/>
      <c r="D170" s="156"/>
      <c r="E170" s="156"/>
      <c r="F170" s="156"/>
      <c r="G170" s="156"/>
      <c r="H170" s="156"/>
      <c r="I170" s="156"/>
      <c r="J170" s="156"/>
      <c r="L170" s="156"/>
      <c r="M170" s="156"/>
      <c r="N170" s="170"/>
      <c r="O170" s="156"/>
      <c r="Q170" s="156"/>
      <c r="S170" s="156"/>
      <c r="U170" s="157"/>
      <c r="V170" s="157"/>
      <c r="W170" s="157"/>
    </row>
    <row r="171" spans="3:23" s="155" customFormat="1">
      <c r="C171" s="156"/>
      <c r="D171" s="156"/>
      <c r="E171" s="156"/>
      <c r="F171" s="156"/>
      <c r="G171" s="156"/>
      <c r="H171" s="156"/>
      <c r="I171" s="156"/>
      <c r="J171" s="156"/>
      <c r="L171" s="156"/>
      <c r="M171" s="156"/>
      <c r="N171" s="170"/>
      <c r="O171" s="156"/>
      <c r="Q171" s="156"/>
      <c r="S171" s="156"/>
      <c r="U171" s="157"/>
      <c r="V171" s="157"/>
      <c r="W171" s="157"/>
    </row>
    <row r="172" spans="3:23" s="155" customFormat="1">
      <c r="C172" s="156"/>
      <c r="D172" s="156"/>
      <c r="E172" s="156"/>
      <c r="F172" s="156"/>
      <c r="G172" s="156"/>
      <c r="H172" s="156"/>
      <c r="I172" s="156"/>
      <c r="J172" s="156"/>
      <c r="L172" s="156"/>
      <c r="M172" s="156"/>
      <c r="N172" s="170"/>
      <c r="O172" s="156"/>
      <c r="Q172" s="156"/>
      <c r="S172" s="156"/>
      <c r="U172" s="157"/>
      <c r="V172" s="157"/>
      <c r="W172" s="157"/>
    </row>
    <row r="173" spans="3:23" s="155" customFormat="1">
      <c r="C173" s="156"/>
      <c r="D173" s="156"/>
      <c r="E173" s="156"/>
      <c r="F173" s="156"/>
      <c r="G173" s="156"/>
      <c r="H173" s="156"/>
      <c r="I173" s="156"/>
      <c r="J173" s="156"/>
      <c r="L173" s="156"/>
      <c r="M173" s="156"/>
      <c r="N173" s="170"/>
      <c r="O173" s="156"/>
      <c r="Q173" s="156"/>
      <c r="S173" s="156"/>
      <c r="U173" s="157"/>
      <c r="V173" s="157"/>
      <c r="W173" s="157"/>
    </row>
    <row r="174" spans="3:23" s="155" customFormat="1">
      <c r="C174" s="156"/>
      <c r="D174" s="156"/>
      <c r="E174" s="156"/>
      <c r="F174" s="156"/>
      <c r="G174" s="156"/>
      <c r="H174" s="156"/>
      <c r="I174" s="156"/>
      <c r="J174" s="156"/>
      <c r="L174" s="156"/>
      <c r="M174" s="156"/>
      <c r="N174" s="170"/>
      <c r="O174" s="156"/>
      <c r="Q174" s="156"/>
      <c r="S174" s="156"/>
      <c r="U174" s="157"/>
      <c r="V174" s="157"/>
      <c r="W174" s="157"/>
    </row>
    <row r="175" spans="3:23" s="155" customFormat="1">
      <c r="C175" s="156"/>
      <c r="D175" s="156"/>
      <c r="E175" s="156"/>
      <c r="F175" s="156"/>
      <c r="G175" s="156"/>
      <c r="H175" s="156"/>
      <c r="I175" s="156"/>
      <c r="J175" s="156"/>
      <c r="L175" s="156"/>
      <c r="M175" s="156"/>
      <c r="N175" s="170"/>
      <c r="O175" s="156"/>
      <c r="Q175" s="156"/>
      <c r="S175" s="156"/>
      <c r="U175" s="157"/>
      <c r="V175" s="157"/>
      <c r="W175" s="157"/>
    </row>
    <row r="176" spans="3:23" s="155" customFormat="1">
      <c r="C176" s="156"/>
      <c r="D176" s="156"/>
      <c r="E176" s="156"/>
      <c r="F176" s="156"/>
      <c r="G176" s="156"/>
      <c r="H176" s="156"/>
      <c r="I176" s="156"/>
      <c r="J176" s="156"/>
      <c r="L176" s="156"/>
      <c r="M176" s="156"/>
      <c r="N176" s="170"/>
      <c r="O176" s="156"/>
      <c r="Q176" s="156"/>
      <c r="S176" s="156"/>
      <c r="U176" s="157"/>
      <c r="V176" s="157"/>
      <c r="W176" s="157"/>
    </row>
    <row r="177" spans="3:23" s="155" customFormat="1">
      <c r="C177" s="156"/>
      <c r="D177" s="156"/>
      <c r="E177" s="156"/>
      <c r="F177" s="156"/>
      <c r="G177" s="156"/>
      <c r="H177" s="156"/>
      <c r="I177" s="156"/>
      <c r="J177" s="156"/>
      <c r="L177" s="156"/>
      <c r="M177" s="156"/>
      <c r="N177" s="170"/>
      <c r="O177" s="156"/>
      <c r="Q177" s="156"/>
      <c r="S177" s="156"/>
      <c r="U177" s="157"/>
      <c r="V177" s="157"/>
      <c r="W177" s="157"/>
    </row>
    <row r="178" spans="3:23" s="155" customFormat="1">
      <c r="C178" s="156"/>
      <c r="D178" s="156"/>
      <c r="E178" s="156"/>
      <c r="F178" s="156"/>
      <c r="G178" s="156"/>
      <c r="H178" s="156"/>
      <c r="I178" s="156"/>
      <c r="J178" s="156"/>
      <c r="L178" s="156"/>
      <c r="M178" s="156"/>
      <c r="N178" s="170"/>
      <c r="O178" s="156"/>
      <c r="Q178" s="156"/>
      <c r="S178" s="156"/>
      <c r="U178" s="157"/>
      <c r="V178" s="157"/>
      <c r="W178" s="157"/>
    </row>
    <row r="179" spans="3:23" s="155" customFormat="1">
      <c r="C179" s="156"/>
      <c r="D179" s="156"/>
      <c r="E179" s="156"/>
      <c r="F179" s="156"/>
      <c r="G179" s="156"/>
      <c r="H179" s="156"/>
      <c r="I179" s="156"/>
      <c r="J179" s="156"/>
      <c r="L179" s="156"/>
      <c r="M179" s="156"/>
      <c r="N179" s="170"/>
      <c r="O179" s="156"/>
      <c r="Q179" s="156"/>
      <c r="S179" s="156"/>
      <c r="U179" s="157"/>
      <c r="V179" s="157"/>
      <c r="W179" s="157"/>
    </row>
    <row r="180" spans="3:23" s="155" customFormat="1">
      <c r="C180" s="156"/>
      <c r="D180" s="156"/>
      <c r="E180" s="156"/>
      <c r="F180" s="156"/>
      <c r="G180" s="156"/>
      <c r="H180" s="156"/>
      <c r="I180" s="156"/>
      <c r="J180" s="156"/>
      <c r="L180" s="156"/>
      <c r="M180" s="156"/>
      <c r="N180" s="170"/>
      <c r="O180" s="156"/>
      <c r="Q180" s="156"/>
      <c r="S180" s="156"/>
      <c r="U180" s="157"/>
      <c r="V180" s="157"/>
      <c r="W180" s="157"/>
    </row>
    <row r="181" spans="3:23" s="155" customFormat="1">
      <c r="C181" s="156"/>
      <c r="D181" s="156"/>
      <c r="E181" s="156"/>
      <c r="F181" s="156"/>
      <c r="G181" s="156"/>
      <c r="H181" s="156"/>
      <c r="I181" s="156"/>
      <c r="J181" s="156"/>
      <c r="L181" s="156"/>
      <c r="M181" s="156"/>
      <c r="N181" s="170"/>
      <c r="O181" s="156"/>
      <c r="Q181" s="156"/>
      <c r="S181" s="156"/>
      <c r="U181" s="157"/>
      <c r="V181" s="157"/>
      <c r="W181" s="157"/>
    </row>
    <row r="182" spans="3:23" s="155" customFormat="1">
      <c r="C182" s="156"/>
      <c r="D182" s="156"/>
      <c r="E182" s="156"/>
      <c r="F182" s="156"/>
      <c r="G182" s="156"/>
      <c r="H182" s="156"/>
      <c r="I182" s="156"/>
      <c r="J182" s="156"/>
      <c r="L182" s="156"/>
      <c r="M182" s="156"/>
      <c r="N182" s="170"/>
      <c r="O182" s="156"/>
      <c r="Q182" s="156"/>
      <c r="S182" s="156"/>
      <c r="U182" s="157"/>
      <c r="V182" s="157"/>
      <c r="W182" s="157"/>
    </row>
    <row r="183" spans="3:23" s="155" customFormat="1">
      <c r="C183" s="156"/>
      <c r="D183" s="156"/>
      <c r="E183" s="156"/>
      <c r="F183" s="156"/>
      <c r="G183" s="156"/>
      <c r="H183" s="156"/>
      <c r="I183" s="156"/>
      <c r="J183" s="156"/>
      <c r="L183" s="156"/>
      <c r="M183" s="156"/>
      <c r="N183" s="170"/>
      <c r="O183" s="156"/>
      <c r="Q183" s="156"/>
      <c r="S183" s="156"/>
      <c r="U183" s="157"/>
      <c r="V183" s="157"/>
      <c r="W183" s="157"/>
    </row>
    <row r="184" spans="3:23" s="155" customFormat="1">
      <c r="C184" s="156"/>
      <c r="D184" s="156"/>
      <c r="E184" s="156"/>
      <c r="F184" s="156"/>
      <c r="G184" s="156"/>
      <c r="H184" s="156"/>
      <c r="I184" s="156"/>
      <c r="J184" s="156"/>
      <c r="L184" s="156"/>
      <c r="M184" s="156"/>
      <c r="N184" s="170"/>
      <c r="O184" s="156"/>
      <c r="Q184" s="156"/>
      <c r="S184" s="156"/>
      <c r="U184" s="157"/>
      <c r="V184" s="157"/>
      <c r="W184" s="157"/>
    </row>
    <row r="185" spans="3:23" s="155" customFormat="1">
      <c r="C185" s="156"/>
      <c r="D185" s="156"/>
      <c r="E185" s="156"/>
      <c r="F185" s="156"/>
      <c r="G185" s="156"/>
      <c r="H185" s="156"/>
      <c r="I185" s="156"/>
      <c r="J185" s="156"/>
      <c r="L185" s="156"/>
      <c r="M185" s="156"/>
      <c r="N185" s="170"/>
      <c r="O185" s="156"/>
      <c r="Q185" s="156"/>
      <c r="S185" s="156"/>
      <c r="U185" s="157"/>
      <c r="V185" s="157"/>
      <c r="W185" s="157"/>
    </row>
    <row r="186" spans="3:23" s="155" customFormat="1">
      <c r="C186" s="156"/>
      <c r="D186" s="156"/>
      <c r="E186" s="156"/>
      <c r="F186" s="156"/>
      <c r="G186" s="156"/>
      <c r="H186" s="156"/>
      <c r="I186" s="156"/>
      <c r="J186" s="156"/>
      <c r="L186" s="156"/>
      <c r="M186" s="156"/>
      <c r="N186" s="170"/>
      <c r="O186" s="156"/>
      <c r="Q186" s="156"/>
      <c r="S186" s="156"/>
      <c r="U186" s="157"/>
      <c r="V186" s="157"/>
      <c r="W186" s="157"/>
    </row>
    <row r="187" spans="3:23" s="155" customFormat="1">
      <c r="C187" s="156"/>
      <c r="D187" s="156"/>
      <c r="E187" s="156"/>
      <c r="F187" s="156"/>
      <c r="G187" s="156"/>
      <c r="H187" s="156"/>
      <c r="I187" s="156"/>
      <c r="J187" s="156"/>
      <c r="L187" s="156"/>
      <c r="M187" s="156"/>
      <c r="N187" s="170"/>
      <c r="O187" s="156"/>
      <c r="Q187" s="156"/>
      <c r="S187" s="156"/>
      <c r="U187" s="157"/>
      <c r="V187" s="157"/>
      <c r="W187" s="157"/>
    </row>
    <row r="188" spans="3:23" s="155" customFormat="1">
      <c r="C188" s="156"/>
      <c r="D188" s="156"/>
      <c r="E188" s="156"/>
      <c r="F188" s="156"/>
      <c r="G188" s="156"/>
      <c r="H188" s="156"/>
      <c r="I188" s="156"/>
      <c r="J188" s="156"/>
      <c r="L188" s="156"/>
      <c r="M188" s="156"/>
      <c r="N188" s="170"/>
      <c r="O188" s="156"/>
      <c r="Q188" s="156"/>
      <c r="S188" s="156"/>
      <c r="U188" s="157"/>
      <c r="V188" s="157"/>
      <c r="W188" s="157"/>
    </row>
    <row r="189" spans="3:23" s="155" customFormat="1">
      <c r="C189" s="156"/>
      <c r="D189" s="156"/>
      <c r="E189" s="156"/>
      <c r="F189" s="156"/>
      <c r="G189" s="156"/>
      <c r="H189" s="156"/>
      <c r="I189" s="156"/>
      <c r="J189" s="156"/>
      <c r="L189" s="156"/>
      <c r="M189" s="156"/>
      <c r="N189" s="170"/>
      <c r="O189" s="156"/>
      <c r="Q189" s="156"/>
      <c r="S189" s="156"/>
      <c r="U189" s="157"/>
      <c r="V189" s="157"/>
      <c r="W189" s="157"/>
    </row>
    <row r="190" spans="3:23" s="155" customFormat="1">
      <c r="C190" s="156"/>
      <c r="D190" s="156"/>
      <c r="E190" s="156"/>
      <c r="F190" s="156"/>
      <c r="G190" s="156"/>
      <c r="H190" s="156"/>
      <c r="I190" s="156"/>
      <c r="J190" s="156"/>
      <c r="L190" s="156"/>
      <c r="M190" s="156"/>
      <c r="N190" s="170"/>
      <c r="O190" s="156"/>
      <c r="Q190" s="156"/>
      <c r="S190" s="156"/>
      <c r="U190" s="157"/>
      <c r="V190" s="157"/>
      <c r="W190" s="157"/>
    </row>
    <row r="191" spans="3:23" s="155" customFormat="1">
      <c r="C191" s="156"/>
      <c r="D191" s="156"/>
      <c r="E191" s="156"/>
      <c r="F191" s="156"/>
      <c r="G191" s="156"/>
      <c r="H191" s="156"/>
      <c r="I191" s="156"/>
      <c r="J191" s="156"/>
      <c r="L191" s="156"/>
      <c r="M191" s="156"/>
      <c r="N191" s="170"/>
      <c r="O191" s="156"/>
      <c r="Q191" s="156"/>
      <c r="S191" s="156"/>
      <c r="U191" s="157"/>
      <c r="V191" s="157"/>
      <c r="W191" s="157"/>
    </row>
    <row r="192" spans="3:23" s="155" customFormat="1">
      <c r="C192" s="156"/>
      <c r="D192" s="156"/>
      <c r="E192" s="156"/>
      <c r="F192" s="156"/>
      <c r="G192" s="156"/>
      <c r="H192" s="156"/>
      <c r="I192" s="156"/>
      <c r="J192" s="156"/>
      <c r="L192" s="156"/>
      <c r="M192" s="156"/>
      <c r="N192" s="170"/>
      <c r="O192" s="156"/>
      <c r="Q192" s="156"/>
      <c r="S192" s="156"/>
      <c r="U192" s="157"/>
      <c r="V192" s="157"/>
      <c r="W192" s="157"/>
    </row>
    <row r="193" spans="3:23" s="155" customFormat="1">
      <c r="C193" s="156"/>
      <c r="D193" s="156"/>
      <c r="E193" s="156"/>
      <c r="F193" s="156"/>
      <c r="G193" s="156"/>
      <c r="H193" s="156"/>
      <c r="I193" s="156"/>
      <c r="J193" s="156"/>
      <c r="L193" s="156"/>
      <c r="M193" s="156"/>
      <c r="N193" s="170"/>
      <c r="O193" s="156"/>
      <c r="Q193" s="156"/>
      <c r="S193" s="156"/>
      <c r="U193" s="157"/>
      <c r="V193" s="157"/>
      <c r="W193" s="157"/>
    </row>
    <row r="194" spans="3:23" s="155" customFormat="1">
      <c r="C194" s="156"/>
      <c r="D194" s="156"/>
      <c r="E194" s="156"/>
      <c r="F194" s="156"/>
      <c r="G194" s="156"/>
      <c r="H194" s="156"/>
      <c r="I194" s="156"/>
      <c r="J194" s="156"/>
      <c r="L194" s="156"/>
      <c r="M194" s="156"/>
      <c r="N194" s="170"/>
      <c r="O194" s="156"/>
      <c r="Q194" s="156"/>
      <c r="S194" s="156"/>
      <c r="U194" s="157"/>
      <c r="V194" s="157"/>
      <c r="W194" s="157"/>
    </row>
    <row r="195" spans="3:23" s="155" customFormat="1">
      <c r="C195" s="156"/>
      <c r="D195" s="156"/>
      <c r="E195" s="156"/>
      <c r="F195" s="156"/>
      <c r="G195" s="156"/>
      <c r="H195" s="156"/>
      <c r="I195" s="156"/>
      <c r="J195" s="156"/>
      <c r="L195" s="156"/>
      <c r="M195" s="156"/>
      <c r="N195" s="170"/>
      <c r="O195" s="156"/>
      <c r="Q195" s="156"/>
      <c r="S195" s="156"/>
      <c r="U195" s="157"/>
      <c r="V195" s="157"/>
      <c r="W195" s="157"/>
    </row>
    <row r="196" spans="3:23" s="155" customFormat="1">
      <c r="C196" s="156"/>
      <c r="D196" s="156"/>
      <c r="E196" s="156"/>
      <c r="F196" s="156"/>
      <c r="G196" s="156"/>
      <c r="H196" s="156"/>
      <c r="I196" s="156"/>
      <c r="J196" s="156"/>
      <c r="L196" s="156"/>
      <c r="M196" s="156"/>
      <c r="N196" s="170"/>
      <c r="O196" s="156"/>
      <c r="Q196" s="156"/>
      <c r="S196" s="156"/>
      <c r="U196" s="157"/>
      <c r="V196" s="157"/>
      <c r="W196" s="157"/>
    </row>
    <row r="197" spans="3:23" s="155" customFormat="1">
      <c r="C197" s="156"/>
      <c r="D197" s="156"/>
      <c r="E197" s="156"/>
      <c r="F197" s="156"/>
      <c r="G197" s="156"/>
      <c r="H197" s="156"/>
      <c r="I197" s="156"/>
      <c r="J197" s="156"/>
      <c r="L197" s="156"/>
      <c r="M197" s="156"/>
      <c r="N197" s="170"/>
      <c r="O197" s="156"/>
      <c r="Q197" s="156"/>
      <c r="S197" s="156"/>
      <c r="U197" s="157"/>
      <c r="V197" s="157"/>
      <c r="W197" s="157"/>
    </row>
    <row r="198" spans="3:23" s="155" customFormat="1">
      <c r="C198" s="156"/>
      <c r="D198" s="156"/>
      <c r="E198" s="156"/>
      <c r="F198" s="156"/>
      <c r="G198" s="156"/>
      <c r="H198" s="156"/>
      <c r="I198" s="156"/>
      <c r="J198" s="156"/>
      <c r="L198" s="156"/>
      <c r="M198" s="156"/>
      <c r="N198" s="170"/>
      <c r="O198" s="156"/>
      <c r="Q198" s="156"/>
      <c r="S198" s="156"/>
      <c r="U198" s="157"/>
      <c r="V198" s="157"/>
      <c r="W198" s="157"/>
    </row>
    <row r="199" spans="3:23" s="155" customFormat="1">
      <c r="C199" s="156"/>
      <c r="D199" s="156"/>
      <c r="E199" s="156"/>
      <c r="F199" s="156"/>
      <c r="G199" s="156"/>
      <c r="H199" s="156"/>
      <c r="I199" s="156"/>
      <c r="J199" s="156"/>
      <c r="L199" s="156"/>
      <c r="M199" s="156"/>
      <c r="N199" s="170"/>
      <c r="O199" s="156"/>
      <c r="Q199" s="156"/>
      <c r="S199" s="156"/>
      <c r="U199" s="157"/>
      <c r="V199" s="157"/>
      <c r="W199" s="157"/>
    </row>
    <row r="200" spans="3:23" s="155" customFormat="1">
      <c r="C200" s="156"/>
      <c r="D200" s="156"/>
      <c r="E200" s="156"/>
      <c r="F200" s="156"/>
      <c r="G200" s="156"/>
      <c r="H200" s="156"/>
      <c r="I200" s="156"/>
      <c r="J200" s="156"/>
      <c r="L200" s="156"/>
      <c r="M200" s="156"/>
      <c r="N200" s="170"/>
      <c r="O200" s="156"/>
      <c r="Q200" s="156"/>
      <c r="S200" s="156"/>
      <c r="U200" s="157"/>
      <c r="V200" s="157"/>
      <c r="W200" s="157"/>
    </row>
    <row r="201" spans="3:23" s="155" customFormat="1">
      <c r="C201" s="156"/>
      <c r="D201" s="156"/>
      <c r="E201" s="156"/>
      <c r="F201" s="156"/>
      <c r="G201" s="156"/>
      <c r="H201" s="156"/>
      <c r="I201" s="156"/>
      <c r="J201" s="156"/>
      <c r="L201" s="156"/>
      <c r="M201" s="156"/>
      <c r="N201" s="170"/>
      <c r="O201" s="156"/>
      <c r="Q201" s="156"/>
      <c r="S201" s="156"/>
      <c r="U201" s="157"/>
      <c r="V201" s="157"/>
      <c r="W201" s="157"/>
    </row>
    <row r="202" spans="3:23" s="155" customFormat="1">
      <c r="C202" s="156"/>
      <c r="D202" s="156"/>
      <c r="E202" s="156"/>
      <c r="F202" s="156"/>
      <c r="G202" s="156"/>
      <c r="H202" s="156"/>
      <c r="I202" s="156"/>
      <c r="J202" s="156"/>
      <c r="L202" s="156"/>
      <c r="M202" s="156"/>
      <c r="N202" s="170"/>
      <c r="O202" s="156"/>
      <c r="Q202" s="156"/>
      <c r="S202" s="156"/>
      <c r="U202" s="157"/>
      <c r="V202" s="157"/>
      <c r="W202" s="157"/>
    </row>
    <row r="203" spans="3:23" s="155" customFormat="1">
      <c r="C203" s="156"/>
      <c r="D203" s="156"/>
      <c r="E203" s="156"/>
      <c r="F203" s="156"/>
      <c r="G203" s="156"/>
      <c r="H203" s="156"/>
      <c r="I203" s="156"/>
      <c r="J203" s="156"/>
      <c r="L203" s="156"/>
      <c r="M203" s="156"/>
      <c r="N203" s="170"/>
      <c r="O203" s="156"/>
      <c r="Q203" s="156"/>
      <c r="S203" s="156"/>
      <c r="U203" s="157"/>
      <c r="V203" s="157"/>
      <c r="W203" s="157"/>
    </row>
    <row r="204" spans="3:23" s="155" customFormat="1">
      <c r="C204" s="156"/>
      <c r="D204" s="156"/>
      <c r="E204" s="156"/>
      <c r="F204" s="156"/>
      <c r="G204" s="156"/>
      <c r="H204" s="156"/>
      <c r="I204" s="156"/>
      <c r="J204" s="156"/>
      <c r="L204" s="156"/>
      <c r="M204" s="156"/>
      <c r="N204" s="170"/>
      <c r="O204" s="156"/>
      <c r="Q204" s="156"/>
      <c r="S204" s="156"/>
      <c r="U204" s="157"/>
      <c r="V204" s="157"/>
      <c r="W204" s="157"/>
    </row>
    <row r="205" spans="3:23" s="155" customFormat="1">
      <c r="C205" s="156"/>
      <c r="D205" s="156"/>
      <c r="E205" s="156"/>
      <c r="F205" s="156"/>
      <c r="G205" s="156"/>
      <c r="H205" s="156"/>
      <c r="I205" s="156"/>
      <c r="J205" s="156"/>
      <c r="L205" s="156"/>
      <c r="M205" s="156"/>
      <c r="N205" s="170"/>
      <c r="O205" s="156"/>
      <c r="Q205" s="156"/>
      <c r="S205" s="156"/>
      <c r="U205" s="157"/>
      <c r="V205" s="157"/>
      <c r="W205" s="157"/>
    </row>
    <row r="206" spans="3:23" s="155" customFormat="1">
      <c r="C206" s="156"/>
      <c r="D206" s="156"/>
      <c r="E206" s="156"/>
      <c r="F206" s="156"/>
      <c r="G206" s="156"/>
      <c r="H206" s="156"/>
      <c r="I206" s="156"/>
      <c r="J206" s="156"/>
      <c r="L206" s="156"/>
      <c r="M206" s="156"/>
      <c r="N206" s="170"/>
      <c r="O206" s="156"/>
      <c r="Q206" s="156"/>
      <c r="S206" s="156"/>
      <c r="U206" s="157"/>
      <c r="V206" s="157"/>
      <c r="W206" s="157"/>
    </row>
    <row r="207" spans="3:23" s="155" customFormat="1">
      <c r="C207" s="156"/>
      <c r="D207" s="156"/>
      <c r="E207" s="156"/>
      <c r="F207" s="156"/>
      <c r="G207" s="156"/>
      <c r="H207" s="156"/>
      <c r="I207" s="156"/>
      <c r="J207" s="156"/>
      <c r="L207" s="156"/>
      <c r="M207" s="156"/>
      <c r="N207" s="170"/>
      <c r="O207" s="156"/>
      <c r="Q207" s="156"/>
      <c r="S207" s="156"/>
      <c r="U207" s="157"/>
      <c r="V207" s="157"/>
      <c r="W207" s="157"/>
    </row>
    <row r="208" spans="3:23" s="155" customFormat="1">
      <c r="C208" s="156"/>
      <c r="D208" s="156"/>
      <c r="E208" s="156"/>
      <c r="F208" s="156"/>
      <c r="G208" s="156"/>
      <c r="H208" s="156"/>
      <c r="I208" s="156"/>
      <c r="J208" s="156"/>
      <c r="L208" s="156"/>
      <c r="M208" s="156"/>
      <c r="N208" s="170"/>
      <c r="O208" s="156"/>
      <c r="Q208" s="156"/>
      <c r="S208" s="156"/>
      <c r="U208" s="157"/>
      <c r="V208" s="157"/>
      <c r="W208" s="157"/>
    </row>
    <row r="209" spans="3:23" s="155" customFormat="1">
      <c r="C209" s="156"/>
      <c r="D209" s="156"/>
      <c r="E209" s="156"/>
      <c r="F209" s="156"/>
      <c r="G209" s="156"/>
      <c r="H209" s="156"/>
      <c r="I209" s="156"/>
      <c r="J209" s="156"/>
      <c r="L209" s="156"/>
      <c r="M209" s="156"/>
      <c r="N209" s="170"/>
      <c r="O209" s="156"/>
      <c r="Q209" s="156"/>
      <c r="S209" s="156"/>
      <c r="U209" s="157"/>
      <c r="V209" s="157"/>
      <c r="W209" s="157"/>
    </row>
    <row r="210" spans="3:23" s="155" customFormat="1">
      <c r="C210" s="156"/>
      <c r="D210" s="156"/>
      <c r="E210" s="156"/>
      <c r="F210" s="156"/>
      <c r="G210" s="156"/>
      <c r="H210" s="156"/>
      <c r="I210" s="156"/>
      <c r="J210" s="156"/>
      <c r="L210" s="156"/>
      <c r="M210" s="156"/>
      <c r="N210" s="170"/>
      <c r="O210" s="156"/>
      <c r="Q210" s="156"/>
      <c r="S210" s="156"/>
      <c r="U210" s="157"/>
      <c r="V210" s="157"/>
      <c r="W210" s="157"/>
    </row>
    <row r="211" spans="3:23" s="155" customFormat="1">
      <c r="C211" s="156"/>
      <c r="D211" s="156"/>
      <c r="E211" s="156"/>
      <c r="F211" s="156"/>
      <c r="G211" s="156"/>
      <c r="H211" s="156"/>
      <c r="I211" s="156"/>
      <c r="J211" s="156"/>
      <c r="L211" s="156"/>
      <c r="M211" s="156"/>
      <c r="N211" s="170"/>
      <c r="O211" s="156"/>
      <c r="Q211" s="156"/>
      <c r="S211" s="156"/>
      <c r="U211" s="157"/>
      <c r="V211" s="157"/>
      <c r="W211" s="157"/>
    </row>
    <row r="212" spans="3:23" s="155" customFormat="1">
      <c r="C212" s="156"/>
      <c r="D212" s="156"/>
      <c r="E212" s="156"/>
      <c r="F212" s="156"/>
      <c r="G212" s="156"/>
      <c r="H212" s="156"/>
      <c r="I212" s="156"/>
      <c r="J212" s="156"/>
      <c r="L212" s="156"/>
      <c r="M212" s="156"/>
      <c r="N212" s="170"/>
      <c r="O212" s="156"/>
      <c r="Q212" s="156"/>
      <c r="S212" s="156"/>
      <c r="U212" s="157"/>
      <c r="V212" s="157"/>
      <c r="W212" s="157"/>
    </row>
    <row r="213" spans="3:23" s="155" customFormat="1">
      <c r="C213" s="156"/>
      <c r="D213" s="156"/>
      <c r="E213" s="156"/>
      <c r="F213" s="156"/>
      <c r="G213" s="156"/>
      <c r="H213" s="156"/>
      <c r="I213" s="156"/>
      <c r="J213" s="156"/>
      <c r="L213" s="156"/>
      <c r="M213" s="156"/>
      <c r="N213" s="170"/>
      <c r="O213" s="156"/>
      <c r="Q213" s="156"/>
      <c r="S213" s="156"/>
      <c r="U213" s="157"/>
      <c r="V213" s="157"/>
      <c r="W213" s="157"/>
    </row>
    <row r="214" spans="3:23" s="155" customFormat="1">
      <c r="C214" s="156"/>
      <c r="D214" s="156"/>
      <c r="E214" s="156"/>
      <c r="F214" s="156"/>
      <c r="G214" s="156"/>
      <c r="H214" s="156"/>
      <c r="I214" s="156"/>
      <c r="J214" s="156"/>
      <c r="L214" s="156"/>
      <c r="M214" s="156"/>
      <c r="N214" s="170"/>
      <c r="O214" s="156"/>
      <c r="Q214" s="156"/>
      <c r="S214" s="156"/>
      <c r="U214" s="157"/>
      <c r="V214" s="157"/>
      <c r="W214" s="157"/>
    </row>
    <row r="215" spans="3:23" s="155" customFormat="1">
      <c r="C215" s="156"/>
      <c r="D215" s="156"/>
      <c r="E215" s="156"/>
      <c r="F215" s="156"/>
      <c r="G215" s="156"/>
      <c r="H215" s="156"/>
      <c r="I215" s="156"/>
      <c r="J215" s="156"/>
      <c r="L215" s="156"/>
      <c r="M215" s="156"/>
      <c r="N215" s="170"/>
      <c r="O215" s="156"/>
      <c r="Q215" s="156"/>
      <c r="S215" s="156"/>
      <c r="U215" s="157"/>
      <c r="V215" s="157"/>
      <c r="W215" s="157"/>
    </row>
    <row r="216" spans="3:23" s="155" customFormat="1">
      <c r="C216" s="156"/>
      <c r="D216" s="156"/>
      <c r="E216" s="156"/>
      <c r="F216" s="156"/>
      <c r="G216" s="156"/>
      <c r="H216" s="156"/>
      <c r="I216" s="156"/>
      <c r="J216" s="156"/>
      <c r="L216" s="156"/>
      <c r="M216" s="156"/>
      <c r="N216" s="170"/>
      <c r="O216" s="156"/>
      <c r="Q216" s="156"/>
      <c r="S216" s="156"/>
      <c r="U216" s="157"/>
      <c r="V216" s="157"/>
      <c r="W216" s="157"/>
    </row>
    <row r="217" spans="3:23" s="155" customFormat="1">
      <c r="C217" s="156"/>
      <c r="D217" s="156"/>
      <c r="E217" s="156"/>
      <c r="F217" s="156"/>
      <c r="G217" s="156"/>
      <c r="H217" s="156"/>
      <c r="I217" s="156"/>
      <c r="J217" s="156"/>
      <c r="L217" s="156"/>
      <c r="M217" s="156"/>
      <c r="N217" s="170"/>
      <c r="O217" s="156"/>
      <c r="Q217" s="156"/>
      <c r="S217" s="156"/>
      <c r="U217" s="157"/>
      <c r="V217" s="157"/>
      <c r="W217" s="157"/>
    </row>
    <row r="218" spans="3:23" s="155" customFormat="1">
      <c r="C218" s="156"/>
      <c r="D218" s="156"/>
      <c r="E218" s="156"/>
      <c r="F218" s="156"/>
      <c r="G218" s="156"/>
      <c r="H218" s="156"/>
      <c r="I218" s="156"/>
      <c r="J218" s="156"/>
      <c r="L218" s="156"/>
      <c r="M218" s="156"/>
      <c r="N218" s="170"/>
      <c r="O218" s="156"/>
      <c r="Q218" s="156"/>
      <c r="S218" s="156"/>
      <c r="U218" s="157"/>
      <c r="V218" s="157"/>
      <c r="W218" s="157"/>
    </row>
    <row r="219" spans="3:23" s="155" customFormat="1">
      <c r="C219" s="156"/>
      <c r="D219" s="156"/>
      <c r="E219" s="156"/>
      <c r="F219" s="156"/>
      <c r="G219" s="156"/>
      <c r="H219" s="156"/>
      <c r="I219" s="156"/>
      <c r="J219" s="156"/>
      <c r="L219" s="156"/>
      <c r="M219" s="156"/>
      <c r="N219" s="170"/>
      <c r="O219" s="156"/>
      <c r="Q219" s="156"/>
      <c r="S219" s="156"/>
      <c r="U219" s="157"/>
      <c r="V219" s="157"/>
      <c r="W219" s="157"/>
    </row>
    <row r="220" spans="3:23" s="155" customFormat="1">
      <c r="C220" s="156"/>
      <c r="D220" s="156"/>
      <c r="E220" s="156"/>
      <c r="F220" s="156"/>
      <c r="G220" s="156"/>
      <c r="H220" s="156"/>
      <c r="I220" s="156"/>
      <c r="J220" s="156"/>
      <c r="L220" s="156"/>
      <c r="M220" s="156"/>
      <c r="N220" s="170"/>
      <c r="O220" s="156"/>
      <c r="Q220" s="156"/>
      <c r="S220" s="156"/>
      <c r="U220" s="157"/>
      <c r="V220" s="157"/>
      <c r="W220" s="157"/>
    </row>
    <row r="221" spans="3:23" s="155" customFormat="1">
      <c r="C221" s="156"/>
      <c r="D221" s="156"/>
      <c r="E221" s="156"/>
      <c r="F221" s="156"/>
      <c r="G221" s="156"/>
      <c r="H221" s="156"/>
      <c r="I221" s="156"/>
      <c r="J221" s="156"/>
      <c r="L221" s="156"/>
      <c r="M221" s="156"/>
      <c r="N221" s="170"/>
      <c r="O221" s="156"/>
      <c r="Q221" s="156"/>
      <c r="S221" s="156"/>
      <c r="U221" s="157"/>
      <c r="V221" s="157"/>
      <c r="W221" s="157"/>
    </row>
    <row r="222" spans="3:23" s="155" customFormat="1">
      <c r="C222" s="156"/>
      <c r="D222" s="156"/>
      <c r="E222" s="156"/>
      <c r="F222" s="156"/>
      <c r="G222" s="156"/>
      <c r="H222" s="156"/>
      <c r="I222" s="156"/>
      <c r="J222" s="156"/>
      <c r="L222" s="156"/>
      <c r="M222" s="156"/>
      <c r="N222" s="170"/>
      <c r="O222" s="156"/>
      <c r="Q222" s="156"/>
      <c r="S222" s="156"/>
      <c r="U222" s="157"/>
      <c r="V222" s="157"/>
      <c r="W222" s="157"/>
    </row>
    <row r="223" spans="3:23" s="155" customFormat="1">
      <c r="C223" s="156"/>
      <c r="D223" s="156"/>
      <c r="E223" s="156"/>
      <c r="F223" s="156"/>
      <c r="G223" s="156"/>
      <c r="H223" s="156"/>
      <c r="I223" s="156"/>
      <c r="J223" s="156"/>
      <c r="L223" s="156"/>
      <c r="M223" s="156"/>
      <c r="N223" s="170"/>
      <c r="O223" s="156"/>
      <c r="Q223" s="156"/>
      <c r="S223" s="156"/>
      <c r="U223" s="157"/>
      <c r="V223" s="157"/>
      <c r="W223" s="157"/>
    </row>
    <row r="224" spans="3:23" s="155" customFormat="1">
      <c r="C224" s="156"/>
      <c r="D224" s="156"/>
      <c r="E224" s="156"/>
      <c r="F224" s="156"/>
      <c r="G224" s="156"/>
      <c r="H224" s="156"/>
      <c r="I224" s="156"/>
      <c r="J224" s="156"/>
      <c r="L224" s="156"/>
      <c r="M224" s="156"/>
      <c r="N224" s="170"/>
      <c r="O224" s="156"/>
      <c r="Q224" s="156"/>
      <c r="S224" s="156"/>
      <c r="U224" s="157"/>
      <c r="V224" s="157"/>
      <c r="W224" s="157"/>
    </row>
    <row r="225" spans="3:23" s="155" customFormat="1">
      <c r="C225" s="156"/>
      <c r="D225" s="156"/>
      <c r="E225" s="156"/>
      <c r="F225" s="156"/>
      <c r="G225" s="156"/>
      <c r="H225" s="156"/>
      <c r="I225" s="156"/>
      <c r="J225" s="156"/>
      <c r="L225" s="156"/>
      <c r="M225" s="156"/>
      <c r="N225" s="170"/>
      <c r="O225" s="156"/>
      <c r="Q225" s="156"/>
      <c r="S225" s="156"/>
      <c r="U225" s="157"/>
      <c r="V225" s="157"/>
      <c r="W225" s="157"/>
    </row>
    <row r="226" spans="3:23" s="155" customFormat="1">
      <c r="C226" s="156"/>
      <c r="D226" s="156"/>
      <c r="E226" s="156"/>
      <c r="F226" s="156"/>
      <c r="G226" s="156"/>
      <c r="H226" s="156"/>
      <c r="I226" s="156"/>
      <c r="J226" s="156"/>
      <c r="L226" s="156"/>
      <c r="M226" s="156"/>
      <c r="N226" s="170"/>
      <c r="O226" s="156"/>
      <c r="Q226" s="156"/>
      <c r="S226" s="156"/>
      <c r="U226" s="157"/>
      <c r="V226" s="157"/>
      <c r="W226" s="157"/>
    </row>
    <row r="227" spans="3:23" s="155" customFormat="1">
      <c r="C227" s="156"/>
      <c r="D227" s="156"/>
      <c r="E227" s="156"/>
      <c r="F227" s="156"/>
      <c r="G227" s="156"/>
      <c r="H227" s="156"/>
      <c r="I227" s="156"/>
      <c r="J227" s="156"/>
      <c r="L227" s="156"/>
      <c r="M227" s="156"/>
      <c r="N227" s="170"/>
      <c r="O227" s="156"/>
      <c r="Q227" s="156"/>
      <c r="S227" s="156"/>
      <c r="U227" s="157"/>
      <c r="V227" s="157"/>
      <c r="W227" s="157"/>
    </row>
    <row r="228" spans="3:23" s="155" customFormat="1">
      <c r="C228" s="156"/>
      <c r="D228" s="156"/>
      <c r="E228" s="156"/>
      <c r="F228" s="156"/>
      <c r="G228" s="156"/>
      <c r="H228" s="156"/>
      <c r="I228" s="156"/>
      <c r="J228" s="156"/>
      <c r="L228" s="156"/>
      <c r="M228" s="156"/>
      <c r="N228" s="170"/>
      <c r="O228" s="156"/>
      <c r="Q228" s="156"/>
      <c r="S228" s="156"/>
      <c r="U228" s="157"/>
      <c r="V228" s="157"/>
      <c r="W228" s="157"/>
    </row>
    <row r="229" spans="3:23" s="155" customFormat="1">
      <c r="C229" s="156"/>
      <c r="D229" s="156"/>
      <c r="E229" s="156"/>
      <c r="F229" s="156"/>
      <c r="G229" s="156"/>
      <c r="H229" s="156"/>
      <c r="I229" s="156"/>
      <c r="J229" s="156"/>
      <c r="L229" s="156"/>
      <c r="M229" s="156"/>
      <c r="N229" s="170"/>
      <c r="O229" s="156"/>
      <c r="Q229" s="156"/>
      <c r="S229" s="156"/>
      <c r="U229" s="157"/>
      <c r="V229" s="157"/>
      <c r="W229" s="157"/>
    </row>
    <row r="230" spans="3:23" s="155" customFormat="1">
      <c r="C230" s="156"/>
      <c r="D230" s="156"/>
      <c r="E230" s="156"/>
      <c r="F230" s="156"/>
      <c r="G230" s="156"/>
      <c r="H230" s="156"/>
      <c r="I230" s="156"/>
      <c r="J230" s="156"/>
      <c r="L230" s="156"/>
      <c r="M230" s="156"/>
      <c r="N230" s="170"/>
      <c r="O230" s="156"/>
      <c r="Q230" s="156"/>
      <c r="S230" s="156"/>
      <c r="U230" s="157"/>
      <c r="V230" s="157"/>
      <c r="W230" s="157"/>
    </row>
    <row r="231" spans="3:23" s="155" customFormat="1">
      <c r="C231" s="156"/>
      <c r="D231" s="156"/>
      <c r="E231" s="156"/>
      <c r="F231" s="156"/>
      <c r="G231" s="156"/>
      <c r="H231" s="156"/>
      <c r="I231" s="156"/>
      <c r="J231" s="156"/>
      <c r="L231" s="156"/>
      <c r="M231" s="156"/>
      <c r="N231" s="170"/>
      <c r="O231" s="156"/>
      <c r="Q231" s="156"/>
      <c r="S231" s="156"/>
      <c r="U231" s="157"/>
      <c r="V231" s="157"/>
      <c r="W231" s="157"/>
    </row>
    <row r="232" spans="3:23" s="155" customFormat="1">
      <c r="C232" s="156"/>
      <c r="D232" s="156"/>
      <c r="E232" s="156"/>
      <c r="F232" s="156"/>
      <c r="G232" s="156"/>
      <c r="H232" s="156"/>
      <c r="I232" s="156"/>
      <c r="J232" s="156"/>
      <c r="L232" s="156"/>
      <c r="M232" s="156"/>
      <c r="N232" s="170"/>
      <c r="O232" s="156"/>
      <c r="Q232" s="156"/>
      <c r="S232" s="156"/>
      <c r="U232" s="157"/>
      <c r="V232" s="157"/>
      <c r="W232" s="157"/>
    </row>
    <row r="233" spans="3:23" s="155" customFormat="1">
      <c r="C233" s="156"/>
      <c r="D233" s="156"/>
      <c r="E233" s="156"/>
      <c r="F233" s="156"/>
      <c r="G233" s="156"/>
      <c r="H233" s="156"/>
      <c r="I233" s="156"/>
      <c r="J233" s="156"/>
      <c r="L233" s="156"/>
      <c r="M233" s="156"/>
      <c r="N233" s="170"/>
      <c r="O233" s="156"/>
      <c r="Q233" s="156"/>
      <c r="S233" s="156"/>
      <c r="U233" s="157"/>
      <c r="V233" s="157"/>
      <c r="W233" s="157"/>
    </row>
    <row r="234" spans="3:23" s="155" customFormat="1">
      <c r="C234" s="156"/>
      <c r="D234" s="156"/>
      <c r="E234" s="156"/>
      <c r="F234" s="156"/>
      <c r="G234" s="156"/>
      <c r="H234" s="156"/>
      <c r="I234" s="156"/>
      <c r="J234" s="156"/>
      <c r="L234" s="156"/>
      <c r="M234" s="156"/>
      <c r="N234" s="170"/>
      <c r="O234" s="156"/>
      <c r="Q234" s="156"/>
      <c r="S234" s="156"/>
      <c r="U234" s="157"/>
      <c r="V234" s="157"/>
      <c r="W234" s="157"/>
    </row>
    <row r="235" spans="3:23" s="155" customFormat="1">
      <c r="C235" s="156"/>
      <c r="D235" s="156"/>
      <c r="E235" s="156"/>
      <c r="F235" s="156"/>
      <c r="G235" s="156"/>
      <c r="H235" s="156"/>
      <c r="I235" s="156"/>
      <c r="J235" s="156"/>
      <c r="L235" s="156"/>
      <c r="M235" s="156"/>
      <c r="N235" s="170"/>
      <c r="O235" s="156"/>
      <c r="Q235" s="156"/>
      <c r="S235" s="156"/>
      <c r="U235" s="157"/>
      <c r="V235" s="157"/>
      <c r="W235" s="157"/>
    </row>
    <row r="236" spans="3:23" s="155" customFormat="1">
      <c r="C236" s="156"/>
      <c r="D236" s="156"/>
      <c r="E236" s="156"/>
      <c r="F236" s="156"/>
      <c r="G236" s="156"/>
      <c r="H236" s="156"/>
      <c r="I236" s="156"/>
      <c r="J236" s="156"/>
      <c r="L236" s="156"/>
      <c r="M236" s="156"/>
      <c r="N236" s="170"/>
      <c r="O236" s="156"/>
      <c r="Q236" s="156"/>
      <c r="S236" s="156"/>
      <c r="U236" s="157"/>
      <c r="V236" s="157"/>
      <c r="W236" s="157"/>
    </row>
    <row r="237" spans="3:23" s="155" customFormat="1">
      <c r="C237" s="156"/>
      <c r="D237" s="156"/>
      <c r="E237" s="156"/>
      <c r="F237" s="156"/>
      <c r="G237" s="156"/>
      <c r="H237" s="156"/>
      <c r="I237" s="156"/>
      <c r="J237" s="156"/>
      <c r="L237" s="156"/>
      <c r="M237" s="156"/>
      <c r="N237" s="170"/>
      <c r="O237" s="156"/>
      <c r="Q237" s="156"/>
      <c r="S237" s="156"/>
      <c r="U237" s="157"/>
      <c r="V237" s="157"/>
      <c r="W237" s="157"/>
    </row>
    <row r="238" spans="3:23" s="155" customFormat="1">
      <c r="C238" s="156"/>
      <c r="D238" s="156"/>
      <c r="E238" s="156"/>
      <c r="F238" s="156"/>
      <c r="G238" s="156"/>
      <c r="H238" s="156"/>
      <c r="I238" s="156"/>
      <c r="J238" s="156"/>
      <c r="L238" s="156"/>
      <c r="M238" s="156"/>
      <c r="N238" s="170"/>
      <c r="O238" s="156"/>
      <c r="Q238" s="156"/>
      <c r="S238" s="156"/>
      <c r="U238" s="157"/>
      <c r="V238" s="157"/>
      <c r="W238" s="157"/>
    </row>
    <row r="239" spans="3:23" s="155" customFormat="1">
      <c r="C239" s="156"/>
      <c r="D239" s="156"/>
      <c r="E239" s="156"/>
      <c r="F239" s="156"/>
      <c r="G239" s="156"/>
      <c r="H239" s="156"/>
      <c r="I239" s="156"/>
      <c r="J239" s="156"/>
      <c r="L239" s="156"/>
      <c r="M239" s="156"/>
      <c r="N239" s="170"/>
      <c r="O239" s="156"/>
      <c r="Q239" s="156"/>
      <c r="S239" s="156"/>
      <c r="U239" s="157"/>
      <c r="V239" s="157"/>
      <c r="W239" s="157"/>
    </row>
    <row r="240" spans="3:23" s="155" customFormat="1">
      <c r="C240" s="156"/>
      <c r="D240" s="156"/>
      <c r="E240" s="156"/>
      <c r="F240" s="156"/>
      <c r="G240" s="156"/>
      <c r="H240" s="156"/>
      <c r="I240" s="156"/>
      <c r="J240" s="156"/>
      <c r="L240" s="156"/>
      <c r="M240" s="156"/>
      <c r="N240" s="170"/>
      <c r="O240" s="156"/>
      <c r="Q240" s="156"/>
      <c r="S240" s="156"/>
      <c r="U240" s="157"/>
      <c r="V240" s="157"/>
      <c r="W240" s="157"/>
    </row>
    <row r="241" spans="3:23" s="155" customFormat="1">
      <c r="C241" s="156"/>
      <c r="D241" s="156"/>
      <c r="E241" s="156"/>
      <c r="F241" s="156"/>
      <c r="G241" s="156"/>
      <c r="H241" s="156"/>
      <c r="I241" s="156"/>
      <c r="J241" s="156"/>
      <c r="L241" s="156"/>
      <c r="M241" s="156"/>
      <c r="N241" s="170"/>
      <c r="O241" s="156"/>
      <c r="Q241" s="156"/>
      <c r="S241" s="156"/>
      <c r="U241" s="157"/>
      <c r="V241" s="157"/>
      <c r="W241" s="157"/>
    </row>
    <row r="242" spans="3:23" s="155" customFormat="1">
      <c r="C242" s="156"/>
      <c r="D242" s="156"/>
      <c r="E242" s="156"/>
      <c r="F242" s="156"/>
      <c r="G242" s="156"/>
      <c r="H242" s="156"/>
      <c r="I242" s="156"/>
      <c r="J242" s="156"/>
      <c r="L242" s="156"/>
      <c r="M242" s="156"/>
      <c r="N242" s="170"/>
      <c r="O242" s="156"/>
      <c r="Q242" s="156"/>
      <c r="S242" s="156"/>
      <c r="U242" s="157"/>
      <c r="V242" s="157"/>
      <c r="W242" s="157"/>
    </row>
    <row r="243" spans="3:23" s="155" customFormat="1">
      <c r="C243" s="156"/>
      <c r="D243" s="156"/>
      <c r="E243" s="156"/>
      <c r="F243" s="156"/>
      <c r="G243" s="156"/>
      <c r="H243" s="156"/>
      <c r="I243" s="156"/>
      <c r="J243" s="156"/>
      <c r="L243" s="156"/>
      <c r="M243" s="156"/>
      <c r="N243" s="170"/>
      <c r="O243" s="156"/>
      <c r="Q243" s="156"/>
      <c r="S243" s="156"/>
      <c r="U243" s="157"/>
      <c r="V243" s="157"/>
      <c r="W243" s="157"/>
    </row>
    <row r="244" spans="3:23" s="155" customFormat="1">
      <c r="C244" s="156"/>
      <c r="D244" s="156"/>
      <c r="E244" s="156"/>
      <c r="F244" s="156"/>
      <c r="G244" s="156"/>
      <c r="H244" s="156"/>
      <c r="I244" s="156"/>
      <c r="J244" s="156"/>
      <c r="L244" s="156"/>
      <c r="M244" s="156"/>
      <c r="N244" s="170"/>
      <c r="O244" s="156"/>
      <c r="Q244" s="156"/>
      <c r="S244" s="156"/>
      <c r="U244" s="157"/>
      <c r="V244" s="157"/>
      <c r="W244" s="157"/>
    </row>
    <row r="245" spans="3:23" s="155" customFormat="1">
      <c r="C245" s="156"/>
      <c r="D245" s="156"/>
      <c r="E245" s="156"/>
      <c r="F245" s="156"/>
      <c r="G245" s="156"/>
      <c r="H245" s="156"/>
      <c r="I245" s="156"/>
      <c r="J245" s="156"/>
      <c r="L245" s="156"/>
      <c r="M245" s="156"/>
      <c r="N245" s="170"/>
      <c r="O245" s="156"/>
      <c r="Q245" s="156"/>
      <c r="S245" s="156"/>
      <c r="U245" s="157"/>
      <c r="V245" s="157"/>
      <c r="W245" s="157"/>
    </row>
    <row r="246" spans="3:23" s="155" customFormat="1">
      <c r="C246" s="156"/>
      <c r="D246" s="156"/>
      <c r="E246" s="156"/>
      <c r="F246" s="156"/>
      <c r="G246" s="156"/>
      <c r="H246" s="156"/>
      <c r="I246" s="156"/>
      <c r="J246" s="156"/>
      <c r="L246" s="156"/>
      <c r="M246" s="156"/>
      <c r="N246" s="170"/>
      <c r="O246" s="156"/>
      <c r="Q246" s="156"/>
      <c r="S246" s="156"/>
      <c r="U246" s="157"/>
      <c r="V246" s="157"/>
      <c r="W246" s="157"/>
    </row>
    <row r="247" spans="3:23" s="155" customFormat="1">
      <c r="C247" s="156"/>
      <c r="D247" s="156"/>
      <c r="E247" s="156"/>
      <c r="F247" s="156"/>
      <c r="G247" s="156"/>
      <c r="H247" s="156"/>
      <c r="I247" s="156"/>
      <c r="J247" s="156"/>
      <c r="L247" s="156"/>
      <c r="M247" s="156"/>
      <c r="N247" s="170"/>
      <c r="O247" s="156"/>
      <c r="Q247" s="156"/>
      <c r="S247" s="156"/>
      <c r="U247" s="157"/>
      <c r="V247" s="157"/>
      <c r="W247" s="157"/>
    </row>
    <row r="248" spans="3:23" s="155" customFormat="1">
      <c r="C248" s="156"/>
      <c r="D248" s="156"/>
      <c r="E248" s="156"/>
      <c r="F248" s="156"/>
      <c r="G248" s="156"/>
      <c r="H248" s="156"/>
      <c r="I248" s="156"/>
      <c r="J248" s="156"/>
      <c r="L248" s="156"/>
      <c r="M248" s="156"/>
      <c r="N248" s="170"/>
      <c r="O248" s="156"/>
      <c r="Q248" s="156"/>
      <c r="S248" s="156"/>
      <c r="U248" s="157"/>
      <c r="V248" s="157"/>
      <c r="W248" s="157"/>
    </row>
    <row r="249" spans="3:23" s="155" customFormat="1">
      <c r="C249" s="156"/>
      <c r="D249" s="156"/>
      <c r="E249" s="156"/>
      <c r="F249" s="156"/>
      <c r="G249" s="156"/>
      <c r="H249" s="156"/>
      <c r="I249" s="156"/>
      <c r="J249" s="156"/>
      <c r="L249" s="156"/>
      <c r="M249" s="156"/>
      <c r="N249" s="170"/>
      <c r="O249" s="156"/>
      <c r="Q249" s="156"/>
      <c r="S249" s="156"/>
      <c r="U249" s="157"/>
      <c r="V249" s="157"/>
      <c r="W249" s="157"/>
    </row>
    <row r="250" spans="3:23" s="155" customFormat="1">
      <c r="C250" s="156"/>
      <c r="D250" s="156"/>
      <c r="E250" s="156"/>
      <c r="F250" s="156"/>
      <c r="G250" s="156"/>
      <c r="H250" s="156"/>
      <c r="I250" s="156"/>
      <c r="J250" s="156"/>
      <c r="L250" s="156"/>
      <c r="M250" s="156"/>
      <c r="N250" s="170"/>
      <c r="O250" s="156"/>
      <c r="Q250" s="156"/>
      <c r="S250" s="156"/>
      <c r="U250" s="157"/>
      <c r="V250" s="157"/>
      <c r="W250" s="157"/>
    </row>
    <row r="251" spans="3:23" s="155" customFormat="1">
      <c r="C251" s="156"/>
      <c r="D251" s="156"/>
      <c r="E251" s="156"/>
      <c r="F251" s="156"/>
      <c r="G251" s="156"/>
      <c r="H251" s="156"/>
      <c r="I251" s="156"/>
      <c r="J251" s="156"/>
      <c r="L251" s="156"/>
      <c r="M251" s="156"/>
      <c r="N251" s="170"/>
      <c r="O251" s="156"/>
      <c r="Q251" s="156"/>
      <c r="S251" s="156"/>
      <c r="U251" s="157"/>
      <c r="V251" s="157"/>
      <c r="W251" s="157"/>
    </row>
    <row r="252" spans="3:23" s="155" customFormat="1">
      <c r="C252" s="156"/>
      <c r="D252" s="156"/>
      <c r="E252" s="156"/>
      <c r="F252" s="156"/>
      <c r="G252" s="156"/>
      <c r="H252" s="156"/>
      <c r="I252" s="156"/>
      <c r="J252" s="156"/>
      <c r="L252" s="156"/>
      <c r="M252" s="156"/>
      <c r="N252" s="170"/>
      <c r="O252" s="156"/>
      <c r="Q252" s="156"/>
      <c r="S252" s="156"/>
      <c r="U252" s="157"/>
      <c r="V252" s="157"/>
      <c r="W252" s="157"/>
    </row>
    <row r="253" spans="3:23" s="155" customFormat="1">
      <c r="C253" s="156"/>
      <c r="D253" s="156"/>
      <c r="E253" s="156"/>
      <c r="F253" s="156"/>
      <c r="G253" s="156"/>
      <c r="H253" s="156"/>
      <c r="I253" s="156"/>
      <c r="J253" s="156"/>
      <c r="L253" s="156"/>
      <c r="M253" s="156"/>
      <c r="N253" s="170"/>
      <c r="O253" s="156"/>
      <c r="Q253" s="156"/>
      <c r="S253" s="156"/>
      <c r="U253" s="157"/>
      <c r="V253" s="157"/>
      <c r="W253" s="157"/>
    </row>
    <row r="254" spans="3:23" s="155" customFormat="1">
      <c r="C254" s="156"/>
      <c r="D254" s="156"/>
      <c r="E254" s="156"/>
      <c r="F254" s="156"/>
      <c r="G254" s="156"/>
      <c r="H254" s="156"/>
      <c r="I254" s="156"/>
      <c r="J254" s="156"/>
      <c r="L254" s="156"/>
      <c r="M254" s="156"/>
      <c r="N254" s="170"/>
      <c r="O254" s="156"/>
      <c r="Q254" s="156"/>
      <c r="S254" s="156"/>
      <c r="U254" s="157"/>
      <c r="V254" s="157"/>
      <c r="W254" s="157"/>
    </row>
    <row r="255" spans="3:23" s="155" customFormat="1">
      <c r="C255" s="156"/>
      <c r="D255" s="156"/>
      <c r="E255" s="156"/>
      <c r="F255" s="156"/>
      <c r="G255" s="156"/>
      <c r="H255" s="156"/>
      <c r="I255" s="156"/>
      <c r="J255" s="156"/>
      <c r="L255" s="156"/>
      <c r="M255" s="156"/>
      <c r="N255" s="170"/>
      <c r="O255" s="156"/>
      <c r="Q255" s="156"/>
      <c r="S255" s="156"/>
      <c r="U255" s="157"/>
      <c r="V255" s="157"/>
      <c r="W255" s="157"/>
    </row>
    <row r="256" spans="3:23" s="155" customFormat="1">
      <c r="C256" s="156"/>
      <c r="D256" s="156"/>
      <c r="E256" s="156"/>
      <c r="F256" s="156"/>
      <c r="G256" s="156"/>
      <c r="H256" s="156"/>
      <c r="I256" s="156"/>
      <c r="J256" s="156"/>
      <c r="L256" s="156"/>
      <c r="M256" s="156"/>
      <c r="N256" s="170"/>
      <c r="O256" s="156"/>
      <c r="Q256" s="156"/>
      <c r="S256" s="156"/>
      <c r="U256" s="157"/>
      <c r="V256" s="157"/>
      <c r="W256" s="157"/>
    </row>
    <row r="257" spans="3:23" s="155" customFormat="1">
      <c r="C257" s="156"/>
      <c r="D257" s="156"/>
      <c r="E257" s="156"/>
      <c r="F257" s="156"/>
      <c r="G257" s="156"/>
      <c r="H257" s="156"/>
      <c r="I257" s="156"/>
      <c r="J257" s="156"/>
      <c r="L257" s="156"/>
      <c r="M257" s="156"/>
      <c r="N257" s="170"/>
      <c r="O257" s="156"/>
      <c r="Q257" s="156"/>
      <c r="S257" s="156"/>
      <c r="U257" s="157"/>
      <c r="V257" s="157"/>
      <c r="W257" s="157"/>
    </row>
    <row r="258" spans="3:23" s="155" customFormat="1">
      <c r="C258" s="156"/>
      <c r="D258" s="156"/>
      <c r="E258" s="156"/>
      <c r="F258" s="156"/>
      <c r="G258" s="156"/>
      <c r="H258" s="156"/>
      <c r="I258" s="156"/>
      <c r="J258" s="156"/>
      <c r="L258" s="156"/>
      <c r="M258" s="156"/>
      <c r="N258" s="170"/>
      <c r="O258" s="156"/>
      <c r="Q258" s="156"/>
      <c r="S258" s="156"/>
      <c r="U258" s="157"/>
      <c r="V258" s="157"/>
      <c r="W258" s="157"/>
    </row>
    <row r="259" spans="3:23" s="155" customFormat="1">
      <c r="C259" s="156"/>
      <c r="D259" s="156"/>
      <c r="E259" s="156"/>
      <c r="F259" s="156"/>
      <c r="G259" s="156"/>
      <c r="H259" s="156"/>
      <c r="I259" s="156"/>
      <c r="J259" s="156"/>
      <c r="L259" s="156"/>
      <c r="M259" s="156"/>
      <c r="N259" s="170"/>
      <c r="O259" s="156"/>
      <c r="Q259" s="156"/>
      <c r="S259" s="156"/>
      <c r="U259" s="157"/>
      <c r="V259" s="157"/>
      <c r="W259" s="157"/>
    </row>
    <row r="260" spans="3:23" s="155" customFormat="1">
      <c r="C260" s="156"/>
      <c r="D260" s="156"/>
      <c r="E260" s="156"/>
      <c r="F260" s="156"/>
      <c r="G260" s="156"/>
      <c r="H260" s="156"/>
      <c r="I260" s="156"/>
      <c r="J260" s="156"/>
      <c r="L260" s="156"/>
      <c r="M260" s="156"/>
      <c r="N260" s="170"/>
      <c r="O260" s="156"/>
      <c r="Q260" s="156"/>
      <c r="S260" s="156"/>
      <c r="U260" s="157"/>
      <c r="V260" s="157"/>
      <c r="W260" s="157"/>
    </row>
    <row r="261" spans="3:23" s="155" customFormat="1">
      <c r="C261" s="156"/>
      <c r="D261" s="156"/>
      <c r="E261" s="156"/>
      <c r="F261" s="156"/>
      <c r="G261" s="156"/>
      <c r="H261" s="156"/>
      <c r="I261" s="156"/>
      <c r="J261" s="156"/>
      <c r="L261" s="156"/>
      <c r="M261" s="156"/>
      <c r="N261" s="170"/>
      <c r="O261" s="156"/>
      <c r="Q261" s="156"/>
      <c r="S261" s="156"/>
      <c r="U261" s="157"/>
      <c r="V261" s="157"/>
      <c r="W261" s="157"/>
    </row>
    <row r="262" spans="3:23" s="155" customFormat="1">
      <c r="C262" s="156"/>
      <c r="D262" s="156"/>
      <c r="E262" s="156"/>
      <c r="F262" s="156"/>
      <c r="G262" s="156"/>
      <c r="H262" s="156"/>
      <c r="I262" s="156"/>
      <c r="J262" s="156"/>
      <c r="L262" s="156"/>
      <c r="M262" s="156"/>
      <c r="N262" s="170"/>
      <c r="O262" s="156"/>
      <c r="Q262" s="156"/>
      <c r="S262" s="156"/>
      <c r="U262" s="157"/>
      <c r="V262" s="157"/>
      <c r="W262" s="157"/>
    </row>
    <row r="263" spans="3:23" s="155" customFormat="1">
      <c r="C263" s="156"/>
      <c r="D263" s="156"/>
      <c r="E263" s="156"/>
      <c r="F263" s="156"/>
      <c r="G263" s="156"/>
      <c r="H263" s="156"/>
      <c r="I263" s="156"/>
      <c r="J263" s="156"/>
      <c r="L263" s="156"/>
      <c r="M263" s="156"/>
      <c r="N263" s="170"/>
      <c r="O263" s="156"/>
      <c r="Q263" s="156"/>
      <c r="S263" s="156"/>
      <c r="U263" s="157"/>
      <c r="V263" s="157"/>
      <c r="W263" s="157"/>
    </row>
    <row r="264" spans="3:23" s="155" customFormat="1">
      <c r="C264" s="156"/>
      <c r="D264" s="156"/>
      <c r="E264" s="156"/>
      <c r="F264" s="156"/>
      <c r="G264" s="156"/>
      <c r="H264" s="156"/>
      <c r="I264" s="156"/>
      <c r="J264" s="156"/>
      <c r="L264" s="156"/>
      <c r="M264" s="156"/>
      <c r="N264" s="170"/>
      <c r="O264" s="156"/>
      <c r="Q264" s="156"/>
      <c r="S264" s="156"/>
      <c r="U264" s="157"/>
      <c r="V264" s="157"/>
      <c r="W264" s="157"/>
    </row>
    <row r="265" spans="3:23" s="155" customFormat="1">
      <c r="C265" s="156"/>
      <c r="D265" s="156"/>
      <c r="E265" s="156"/>
      <c r="F265" s="156"/>
      <c r="G265" s="156"/>
      <c r="H265" s="156"/>
      <c r="I265" s="156"/>
      <c r="J265" s="156"/>
      <c r="L265" s="156"/>
      <c r="M265" s="156"/>
      <c r="N265" s="170"/>
      <c r="O265" s="156"/>
      <c r="Q265" s="156"/>
      <c r="S265" s="156"/>
      <c r="U265" s="157"/>
      <c r="V265" s="157"/>
      <c r="W265" s="157"/>
    </row>
    <row r="266" spans="3:23" s="155" customFormat="1">
      <c r="C266" s="156"/>
      <c r="D266" s="156"/>
      <c r="E266" s="156"/>
      <c r="F266" s="156"/>
      <c r="G266" s="156"/>
      <c r="H266" s="156"/>
      <c r="I266" s="156"/>
      <c r="J266" s="156"/>
      <c r="L266" s="156"/>
      <c r="M266" s="156"/>
      <c r="N266" s="170"/>
      <c r="O266" s="156"/>
      <c r="Q266" s="156"/>
      <c r="S266" s="156"/>
      <c r="U266" s="157"/>
      <c r="V266" s="157"/>
      <c r="W266" s="157"/>
    </row>
    <row r="267" spans="3:23" s="155" customFormat="1">
      <c r="C267" s="156"/>
      <c r="D267" s="156"/>
      <c r="E267" s="156"/>
      <c r="F267" s="156"/>
      <c r="G267" s="156"/>
      <c r="H267" s="156"/>
      <c r="I267" s="156"/>
      <c r="J267" s="156"/>
      <c r="L267" s="156"/>
      <c r="M267" s="156"/>
      <c r="N267" s="170"/>
      <c r="O267" s="156"/>
      <c r="Q267" s="156"/>
      <c r="S267" s="156"/>
      <c r="U267" s="157"/>
      <c r="V267" s="157"/>
      <c r="W267" s="157"/>
    </row>
    <row r="268" spans="3:23" s="155" customFormat="1">
      <c r="C268" s="156"/>
      <c r="D268" s="156"/>
      <c r="E268" s="156"/>
      <c r="F268" s="156"/>
      <c r="G268" s="156"/>
      <c r="H268" s="156"/>
      <c r="I268" s="156"/>
      <c r="J268" s="156"/>
      <c r="L268" s="156"/>
      <c r="M268" s="156"/>
      <c r="N268" s="170"/>
      <c r="O268" s="156"/>
      <c r="Q268" s="156"/>
      <c r="S268" s="156"/>
      <c r="U268" s="157"/>
      <c r="V268" s="157"/>
      <c r="W268" s="157"/>
    </row>
    <row r="269" spans="3:23" s="155" customFormat="1">
      <c r="C269" s="156"/>
      <c r="D269" s="156"/>
      <c r="E269" s="156"/>
      <c r="F269" s="156"/>
      <c r="G269" s="156"/>
      <c r="H269" s="156"/>
      <c r="I269" s="156"/>
      <c r="J269" s="156"/>
      <c r="L269" s="156"/>
      <c r="M269" s="156"/>
      <c r="N269" s="170"/>
      <c r="O269" s="156"/>
      <c r="Q269" s="156"/>
      <c r="S269" s="156"/>
      <c r="U269" s="157"/>
      <c r="V269" s="157"/>
      <c r="W269" s="157"/>
    </row>
    <row r="270" spans="3:23" s="155" customFormat="1">
      <c r="C270" s="156"/>
      <c r="D270" s="156"/>
      <c r="E270" s="156"/>
      <c r="F270" s="156"/>
      <c r="G270" s="156"/>
      <c r="H270" s="156"/>
      <c r="I270" s="156"/>
      <c r="J270" s="156"/>
      <c r="L270" s="156"/>
      <c r="M270" s="156"/>
      <c r="N270" s="170"/>
      <c r="O270" s="156"/>
      <c r="Q270" s="156"/>
      <c r="S270" s="156"/>
      <c r="U270" s="157"/>
      <c r="V270" s="157"/>
      <c r="W270" s="157"/>
    </row>
    <row r="271" spans="3:23" s="155" customFormat="1">
      <c r="C271" s="156"/>
      <c r="D271" s="156"/>
      <c r="E271" s="156"/>
      <c r="F271" s="156"/>
      <c r="G271" s="156"/>
      <c r="H271" s="156"/>
      <c r="I271" s="156"/>
      <c r="J271" s="156"/>
      <c r="L271" s="156"/>
      <c r="M271" s="156"/>
      <c r="N271" s="170"/>
      <c r="O271" s="156"/>
      <c r="Q271" s="156"/>
      <c r="S271" s="156"/>
      <c r="U271" s="157"/>
      <c r="V271" s="157"/>
      <c r="W271" s="157"/>
    </row>
    <row r="272" spans="3:23" s="155" customFormat="1">
      <c r="C272" s="156"/>
      <c r="D272" s="156"/>
      <c r="E272" s="156"/>
      <c r="F272" s="156"/>
      <c r="G272" s="156"/>
      <c r="H272" s="156"/>
      <c r="I272" s="156"/>
      <c r="J272" s="156"/>
      <c r="L272" s="156"/>
      <c r="M272" s="156"/>
      <c r="N272" s="170"/>
      <c r="O272" s="156"/>
      <c r="Q272" s="156"/>
      <c r="S272" s="156"/>
      <c r="U272" s="157"/>
      <c r="V272" s="157"/>
      <c r="W272" s="157"/>
    </row>
    <row r="273" spans="3:23" s="155" customFormat="1">
      <c r="C273" s="156"/>
      <c r="D273" s="156"/>
      <c r="E273" s="156"/>
      <c r="F273" s="156"/>
      <c r="G273" s="156"/>
      <c r="H273" s="156"/>
      <c r="I273" s="156"/>
      <c r="J273" s="156"/>
      <c r="L273" s="156"/>
      <c r="M273" s="156"/>
      <c r="N273" s="170"/>
      <c r="O273" s="156"/>
      <c r="Q273" s="156"/>
      <c r="S273" s="156"/>
      <c r="U273" s="157"/>
      <c r="V273" s="157"/>
      <c r="W273" s="157"/>
    </row>
    <row r="274" spans="3:23" s="155" customFormat="1">
      <c r="C274" s="156"/>
      <c r="D274" s="156"/>
      <c r="E274" s="156"/>
      <c r="F274" s="156"/>
      <c r="G274" s="156"/>
      <c r="H274" s="156"/>
      <c r="I274" s="156"/>
      <c r="J274" s="156"/>
      <c r="L274" s="156"/>
      <c r="M274" s="156"/>
      <c r="N274" s="170"/>
      <c r="O274" s="156"/>
      <c r="Q274" s="156"/>
      <c r="S274" s="156"/>
      <c r="U274" s="157"/>
      <c r="V274" s="157"/>
      <c r="W274" s="157"/>
    </row>
    <row r="275" spans="3:23" s="155" customFormat="1">
      <c r="C275" s="156"/>
      <c r="D275" s="156"/>
      <c r="E275" s="156"/>
      <c r="F275" s="156"/>
      <c r="G275" s="156"/>
      <c r="H275" s="156"/>
      <c r="I275" s="156"/>
      <c r="J275" s="156"/>
      <c r="L275" s="156"/>
      <c r="M275" s="156"/>
      <c r="N275" s="170"/>
      <c r="O275" s="156"/>
      <c r="Q275" s="156"/>
      <c r="S275" s="156"/>
      <c r="U275" s="157"/>
      <c r="V275" s="157"/>
      <c r="W275" s="157"/>
    </row>
    <row r="276" spans="3:23" s="155" customFormat="1">
      <c r="C276" s="156"/>
      <c r="D276" s="156"/>
      <c r="E276" s="156"/>
      <c r="F276" s="156"/>
      <c r="G276" s="156"/>
      <c r="H276" s="156"/>
      <c r="I276" s="156"/>
      <c r="J276" s="156"/>
      <c r="L276" s="156"/>
      <c r="M276" s="156"/>
      <c r="N276" s="170"/>
      <c r="O276" s="156"/>
      <c r="Q276" s="156"/>
      <c r="S276" s="156"/>
      <c r="U276" s="157"/>
      <c r="V276" s="157"/>
      <c r="W276" s="157"/>
    </row>
    <row r="277" spans="3:23" s="155" customFormat="1">
      <c r="C277" s="156"/>
      <c r="D277" s="156"/>
      <c r="E277" s="156"/>
      <c r="F277" s="156"/>
      <c r="G277" s="156"/>
      <c r="H277" s="156"/>
      <c r="I277" s="156"/>
      <c r="J277" s="156"/>
      <c r="L277" s="156"/>
      <c r="M277" s="156"/>
      <c r="N277" s="170"/>
      <c r="O277" s="156"/>
      <c r="Q277" s="156"/>
      <c r="S277" s="156"/>
      <c r="U277" s="157"/>
      <c r="V277" s="157"/>
      <c r="W277" s="157"/>
    </row>
    <row r="278" spans="3:23" s="155" customFormat="1">
      <c r="C278" s="156"/>
      <c r="D278" s="156"/>
      <c r="E278" s="156"/>
      <c r="F278" s="156"/>
      <c r="G278" s="156"/>
      <c r="H278" s="156"/>
      <c r="I278" s="156"/>
      <c r="J278" s="156"/>
      <c r="L278" s="156"/>
      <c r="M278" s="156"/>
      <c r="N278" s="170"/>
      <c r="O278" s="156"/>
      <c r="Q278" s="156"/>
      <c r="S278" s="156"/>
      <c r="U278" s="157"/>
      <c r="V278" s="157"/>
      <c r="W278" s="157"/>
    </row>
    <row r="279" spans="3:23" s="155" customFormat="1">
      <c r="C279" s="156"/>
      <c r="D279" s="156"/>
      <c r="E279" s="156"/>
      <c r="F279" s="156"/>
      <c r="G279" s="156"/>
      <c r="H279" s="156"/>
      <c r="I279" s="156"/>
      <c r="J279" s="156"/>
      <c r="L279" s="156"/>
      <c r="M279" s="156"/>
      <c r="N279" s="170"/>
      <c r="O279" s="156"/>
      <c r="Q279" s="156"/>
      <c r="S279" s="156"/>
      <c r="U279" s="157"/>
      <c r="V279" s="157"/>
      <c r="W279" s="157"/>
    </row>
    <row r="280" spans="3:23" s="155" customFormat="1">
      <c r="C280" s="156"/>
      <c r="D280" s="156"/>
      <c r="E280" s="156"/>
      <c r="F280" s="156"/>
      <c r="G280" s="156"/>
      <c r="H280" s="156"/>
      <c r="I280" s="156"/>
      <c r="J280" s="156"/>
      <c r="L280" s="156"/>
      <c r="M280" s="156"/>
      <c r="N280" s="170"/>
      <c r="O280" s="156"/>
      <c r="Q280" s="156"/>
      <c r="S280" s="156"/>
      <c r="U280" s="157"/>
      <c r="V280" s="157"/>
      <c r="W280" s="157"/>
    </row>
    <row r="281" spans="3:23" s="155" customFormat="1">
      <c r="C281" s="156"/>
      <c r="D281" s="156"/>
      <c r="E281" s="156"/>
      <c r="F281" s="156"/>
      <c r="G281" s="156"/>
      <c r="H281" s="156"/>
      <c r="I281" s="156"/>
      <c r="J281" s="156"/>
      <c r="L281" s="156"/>
      <c r="M281" s="156"/>
      <c r="N281" s="170"/>
      <c r="O281" s="156"/>
      <c r="Q281" s="156"/>
      <c r="S281" s="156"/>
      <c r="U281" s="157"/>
      <c r="V281" s="157"/>
      <c r="W281" s="157"/>
    </row>
    <row r="282" spans="3:23" s="155" customFormat="1">
      <c r="C282" s="156"/>
      <c r="D282" s="156"/>
      <c r="E282" s="156"/>
      <c r="F282" s="156"/>
      <c r="G282" s="156"/>
      <c r="H282" s="156"/>
      <c r="I282" s="156"/>
      <c r="J282" s="156"/>
      <c r="L282" s="156"/>
      <c r="M282" s="156"/>
      <c r="N282" s="170"/>
      <c r="O282" s="156"/>
      <c r="Q282" s="156"/>
      <c r="S282" s="156"/>
      <c r="U282" s="157"/>
      <c r="V282" s="157"/>
      <c r="W282" s="157"/>
    </row>
    <row r="283" spans="3:23" s="155" customFormat="1">
      <c r="C283" s="156"/>
      <c r="D283" s="156"/>
      <c r="E283" s="156"/>
      <c r="F283" s="156"/>
      <c r="G283" s="156"/>
      <c r="H283" s="156"/>
      <c r="I283" s="156"/>
      <c r="J283" s="156"/>
      <c r="L283" s="156"/>
      <c r="M283" s="156"/>
      <c r="N283" s="170"/>
      <c r="O283" s="156"/>
      <c r="Q283" s="156"/>
      <c r="S283" s="156"/>
      <c r="U283" s="157"/>
      <c r="V283" s="157"/>
      <c r="W283" s="157"/>
    </row>
    <row r="284" spans="3:23" s="155" customFormat="1">
      <c r="C284" s="156"/>
      <c r="D284" s="156"/>
      <c r="E284" s="156"/>
      <c r="F284" s="156"/>
      <c r="G284" s="156"/>
      <c r="H284" s="156"/>
      <c r="I284" s="156"/>
      <c r="J284" s="156"/>
      <c r="L284" s="156"/>
      <c r="M284" s="156"/>
      <c r="N284" s="170"/>
      <c r="O284" s="156"/>
      <c r="Q284" s="156"/>
      <c r="S284" s="156"/>
      <c r="U284" s="157"/>
      <c r="V284" s="157"/>
      <c r="W284" s="157"/>
    </row>
    <row r="285" spans="3:23" s="155" customFormat="1">
      <c r="C285" s="156"/>
      <c r="D285" s="156"/>
      <c r="E285" s="156"/>
      <c r="F285" s="156"/>
      <c r="G285" s="156"/>
      <c r="H285" s="156"/>
      <c r="I285" s="156"/>
      <c r="J285" s="156"/>
      <c r="L285" s="156"/>
      <c r="M285" s="156"/>
      <c r="N285" s="170"/>
      <c r="O285" s="156"/>
      <c r="Q285" s="156"/>
      <c r="S285" s="156"/>
      <c r="U285" s="157"/>
      <c r="V285" s="157"/>
      <c r="W285" s="157"/>
    </row>
    <row r="286" spans="3:23" s="155" customFormat="1">
      <c r="C286" s="156"/>
      <c r="D286" s="156"/>
      <c r="E286" s="156"/>
      <c r="F286" s="156"/>
      <c r="G286" s="156"/>
      <c r="H286" s="156"/>
      <c r="I286" s="156"/>
      <c r="J286" s="156"/>
      <c r="L286" s="156"/>
      <c r="M286" s="156"/>
      <c r="N286" s="170"/>
      <c r="O286" s="156"/>
      <c r="Q286" s="156"/>
      <c r="S286" s="156"/>
      <c r="U286" s="157"/>
      <c r="V286" s="157"/>
      <c r="W286" s="157"/>
    </row>
    <row r="287" spans="3:23" s="155" customFormat="1">
      <c r="C287" s="156"/>
      <c r="D287" s="156"/>
      <c r="E287" s="156"/>
      <c r="F287" s="156"/>
      <c r="G287" s="156"/>
      <c r="H287" s="156"/>
      <c r="I287" s="156"/>
      <c r="J287" s="156"/>
      <c r="L287" s="156"/>
      <c r="M287" s="156"/>
      <c r="N287" s="170"/>
      <c r="O287" s="156"/>
      <c r="Q287" s="156"/>
      <c r="S287" s="156"/>
      <c r="U287" s="157"/>
      <c r="V287" s="157"/>
      <c r="W287" s="157"/>
    </row>
    <row r="288" spans="3:23" s="155" customFormat="1">
      <c r="C288" s="156"/>
      <c r="D288" s="156"/>
      <c r="E288" s="156"/>
      <c r="F288" s="156"/>
      <c r="G288" s="156"/>
      <c r="H288" s="156"/>
      <c r="I288" s="156"/>
      <c r="J288" s="156"/>
      <c r="L288" s="156"/>
      <c r="M288" s="156"/>
      <c r="N288" s="170"/>
      <c r="O288" s="156"/>
      <c r="Q288" s="156"/>
      <c r="S288" s="156"/>
      <c r="U288" s="157"/>
      <c r="V288" s="157"/>
      <c r="W288" s="157"/>
    </row>
    <row r="289" spans="3:23" s="155" customFormat="1">
      <c r="C289" s="156"/>
      <c r="D289" s="156"/>
      <c r="E289" s="156"/>
      <c r="F289" s="156"/>
      <c r="G289" s="156"/>
      <c r="H289" s="156"/>
      <c r="I289" s="156"/>
      <c r="J289" s="156"/>
      <c r="L289" s="156"/>
      <c r="M289" s="156"/>
      <c r="N289" s="170"/>
      <c r="O289" s="156"/>
      <c r="Q289" s="156"/>
      <c r="S289" s="156"/>
      <c r="U289" s="157"/>
      <c r="V289" s="157"/>
      <c r="W289" s="157"/>
    </row>
    <row r="290" spans="3:23" s="155" customFormat="1">
      <c r="C290" s="156"/>
      <c r="D290" s="156"/>
      <c r="E290" s="156"/>
      <c r="F290" s="156"/>
      <c r="G290" s="156"/>
      <c r="H290" s="156"/>
      <c r="I290" s="156"/>
      <c r="J290" s="156"/>
      <c r="L290" s="156"/>
      <c r="M290" s="156"/>
      <c r="N290" s="170"/>
      <c r="O290" s="156"/>
      <c r="Q290" s="156"/>
      <c r="S290" s="156"/>
      <c r="U290" s="157"/>
      <c r="V290" s="157"/>
      <c r="W290" s="157"/>
    </row>
    <row r="291" spans="3:23" s="155" customFormat="1">
      <c r="C291" s="156"/>
      <c r="D291" s="156"/>
      <c r="E291" s="156"/>
      <c r="F291" s="156"/>
      <c r="G291" s="156"/>
      <c r="H291" s="156"/>
      <c r="I291" s="156"/>
      <c r="J291" s="156"/>
      <c r="L291" s="156"/>
      <c r="M291" s="156"/>
      <c r="N291" s="170"/>
      <c r="O291" s="156"/>
      <c r="Q291" s="156"/>
      <c r="S291" s="156"/>
      <c r="U291" s="157"/>
      <c r="V291" s="157"/>
      <c r="W291" s="157"/>
    </row>
    <row r="292" spans="3:23" s="155" customFormat="1">
      <c r="C292" s="156"/>
      <c r="D292" s="156"/>
      <c r="E292" s="156"/>
      <c r="F292" s="156"/>
      <c r="G292" s="156"/>
      <c r="H292" s="156"/>
      <c r="I292" s="156"/>
      <c r="J292" s="156"/>
      <c r="L292" s="156"/>
      <c r="M292" s="156"/>
      <c r="N292" s="170"/>
      <c r="O292" s="156"/>
      <c r="Q292" s="156"/>
      <c r="S292" s="156"/>
      <c r="U292" s="157"/>
      <c r="V292" s="157"/>
      <c r="W292" s="157"/>
    </row>
    <row r="293" spans="3:23" s="155" customFormat="1">
      <c r="C293" s="156"/>
      <c r="D293" s="156"/>
      <c r="E293" s="156"/>
      <c r="F293" s="156"/>
      <c r="G293" s="156"/>
      <c r="H293" s="156"/>
      <c r="I293" s="156"/>
      <c r="J293" s="156"/>
      <c r="L293" s="156"/>
      <c r="M293" s="156"/>
      <c r="N293" s="170"/>
      <c r="O293" s="156"/>
      <c r="Q293" s="156"/>
      <c r="S293" s="156"/>
      <c r="U293" s="157"/>
      <c r="V293" s="157"/>
      <c r="W293" s="157"/>
    </row>
    <row r="294" spans="3:23" s="155" customFormat="1">
      <c r="C294" s="156"/>
      <c r="D294" s="156"/>
      <c r="E294" s="156"/>
      <c r="F294" s="156"/>
      <c r="G294" s="156"/>
      <c r="H294" s="156"/>
      <c r="I294" s="156"/>
      <c r="J294" s="156"/>
      <c r="L294" s="156"/>
      <c r="M294" s="156"/>
      <c r="N294" s="170"/>
      <c r="O294" s="156"/>
      <c r="Q294" s="156"/>
      <c r="S294" s="156"/>
      <c r="U294" s="157"/>
      <c r="V294" s="157"/>
      <c r="W294" s="157"/>
    </row>
    <row r="295" spans="3:23" s="155" customFormat="1">
      <c r="C295" s="156"/>
      <c r="D295" s="156"/>
      <c r="E295" s="156"/>
      <c r="F295" s="156"/>
      <c r="G295" s="156"/>
      <c r="H295" s="156"/>
      <c r="I295" s="156"/>
      <c r="J295" s="156"/>
      <c r="L295" s="156"/>
      <c r="M295" s="156"/>
      <c r="N295" s="170"/>
      <c r="O295" s="156"/>
      <c r="Q295" s="156"/>
      <c r="S295" s="156"/>
      <c r="U295" s="157"/>
      <c r="V295" s="157"/>
      <c r="W295" s="157"/>
    </row>
    <row r="296" spans="3:23" s="155" customFormat="1">
      <c r="C296" s="156"/>
      <c r="D296" s="156"/>
      <c r="E296" s="156"/>
      <c r="F296" s="156"/>
      <c r="G296" s="156"/>
      <c r="H296" s="156"/>
      <c r="I296" s="156"/>
      <c r="J296" s="156"/>
      <c r="L296" s="156"/>
      <c r="M296" s="156"/>
      <c r="N296" s="170"/>
      <c r="O296" s="156"/>
      <c r="Q296" s="156"/>
      <c r="S296" s="156"/>
      <c r="U296" s="157"/>
      <c r="V296" s="157"/>
      <c r="W296" s="157"/>
    </row>
    <row r="297" spans="3:23" s="155" customFormat="1">
      <c r="C297" s="156"/>
      <c r="D297" s="156"/>
      <c r="E297" s="156"/>
      <c r="F297" s="156"/>
      <c r="G297" s="156"/>
      <c r="H297" s="156"/>
      <c r="I297" s="156"/>
      <c r="J297" s="156"/>
      <c r="L297" s="156"/>
      <c r="M297" s="156"/>
      <c r="N297" s="170"/>
      <c r="O297" s="156"/>
      <c r="Q297" s="156"/>
      <c r="S297" s="156"/>
      <c r="U297" s="157"/>
      <c r="V297" s="157"/>
      <c r="W297" s="157"/>
    </row>
    <row r="298" spans="3:23" s="155" customFormat="1">
      <c r="C298" s="156"/>
      <c r="D298" s="156"/>
      <c r="E298" s="156"/>
      <c r="F298" s="156"/>
      <c r="G298" s="156"/>
      <c r="H298" s="156"/>
      <c r="I298" s="156"/>
      <c r="J298" s="156"/>
      <c r="L298" s="156"/>
      <c r="M298" s="156"/>
      <c r="N298" s="170"/>
      <c r="O298" s="156"/>
      <c r="Q298" s="156"/>
      <c r="S298" s="156"/>
      <c r="U298" s="157"/>
      <c r="V298" s="157"/>
      <c r="W298" s="157"/>
    </row>
    <row r="299" spans="3:23" s="155" customFormat="1">
      <c r="C299" s="156"/>
      <c r="D299" s="156"/>
      <c r="E299" s="156"/>
      <c r="F299" s="156"/>
      <c r="G299" s="156"/>
      <c r="H299" s="156"/>
      <c r="I299" s="156"/>
      <c r="J299" s="156"/>
      <c r="L299" s="156"/>
      <c r="M299" s="156"/>
      <c r="N299" s="170"/>
      <c r="O299" s="156"/>
      <c r="Q299" s="156"/>
      <c r="S299" s="156"/>
      <c r="U299" s="157"/>
      <c r="V299" s="157"/>
      <c r="W299" s="157"/>
    </row>
    <row r="300" spans="3:23" s="155" customFormat="1">
      <c r="C300" s="156"/>
      <c r="D300" s="156"/>
      <c r="E300" s="156"/>
      <c r="F300" s="156"/>
      <c r="G300" s="156"/>
      <c r="H300" s="156"/>
      <c r="I300" s="156"/>
      <c r="J300" s="156"/>
      <c r="L300" s="156"/>
      <c r="M300" s="156"/>
      <c r="N300" s="170"/>
      <c r="O300" s="156"/>
      <c r="Q300" s="156"/>
      <c r="S300" s="156"/>
      <c r="U300" s="157"/>
      <c r="V300" s="157"/>
      <c r="W300" s="157"/>
    </row>
    <row r="301" spans="3:23" s="155" customFormat="1">
      <c r="C301" s="156"/>
      <c r="D301" s="156"/>
      <c r="E301" s="156"/>
      <c r="F301" s="156"/>
      <c r="G301" s="156"/>
      <c r="H301" s="156"/>
      <c r="I301" s="156"/>
      <c r="J301" s="156"/>
      <c r="L301" s="156"/>
      <c r="M301" s="156"/>
      <c r="N301" s="170"/>
      <c r="O301" s="156"/>
      <c r="Q301" s="156"/>
      <c r="S301" s="156"/>
      <c r="U301" s="157"/>
      <c r="V301" s="157"/>
      <c r="W301" s="157"/>
    </row>
    <row r="302" spans="3:23" s="155" customFormat="1">
      <c r="C302" s="156"/>
      <c r="D302" s="156"/>
      <c r="E302" s="156"/>
      <c r="F302" s="156"/>
      <c r="G302" s="156"/>
      <c r="H302" s="156"/>
      <c r="I302" s="156"/>
      <c r="J302" s="156"/>
      <c r="L302" s="156"/>
      <c r="M302" s="156"/>
      <c r="N302" s="170"/>
      <c r="O302" s="156"/>
      <c r="Q302" s="156"/>
      <c r="S302" s="156"/>
      <c r="U302" s="157"/>
      <c r="V302" s="157"/>
      <c r="W302" s="157"/>
    </row>
    <row r="303" spans="3:23" s="155" customFormat="1">
      <c r="C303" s="156"/>
      <c r="D303" s="156"/>
      <c r="E303" s="156"/>
      <c r="F303" s="156"/>
      <c r="G303" s="156"/>
      <c r="H303" s="156"/>
      <c r="I303" s="156"/>
      <c r="J303" s="156"/>
      <c r="L303" s="156"/>
      <c r="M303" s="156"/>
      <c r="N303" s="170"/>
      <c r="O303" s="156"/>
      <c r="Q303" s="156"/>
      <c r="S303" s="156"/>
      <c r="U303" s="157"/>
      <c r="V303" s="157"/>
      <c r="W303" s="157"/>
    </row>
    <row r="304" spans="3:23" s="155" customFormat="1">
      <c r="C304" s="156"/>
      <c r="D304" s="156"/>
      <c r="E304" s="156"/>
      <c r="F304" s="156"/>
      <c r="G304" s="156"/>
      <c r="H304" s="156"/>
      <c r="I304" s="156"/>
      <c r="J304" s="156"/>
      <c r="L304" s="156"/>
      <c r="M304" s="156"/>
      <c r="N304" s="170"/>
      <c r="O304" s="156"/>
      <c r="Q304" s="156"/>
      <c r="S304" s="156"/>
      <c r="U304" s="157"/>
      <c r="V304" s="157"/>
      <c r="W304" s="157"/>
    </row>
    <row r="305" spans="3:23" s="155" customFormat="1">
      <c r="C305" s="156"/>
      <c r="D305" s="156"/>
      <c r="E305" s="156"/>
      <c r="F305" s="156"/>
      <c r="G305" s="156"/>
      <c r="H305" s="156"/>
      <c r="I305" s="156"/>
      <c r="J305" s="156"/>
      <c r="L305" s="156"/>
      <c r="M305" s="156"/>
      <c r="N305" s="170"/>
      <c r="O305" s="156"/>
      <c r="Q305" s="156"/>
      <c r="S305" s="156"/>
      <c r="U305" s="157"/>
      <c r="V305" s="157"/>
      <c r="W305" s="157"/>
    </row>
    <row r="306" spans="3:23" s="155" customFormat="1">
      <c r="C306" s="156"/>
      <c r="D306" s="156"/>
      <c r="E306" s="156"/>
      <c r="F306" s="156"/>
      <c r="G306" s="156"/>
      <c r="H306" s="156"/>
      <c r="I306" s="156"/>
      <c r="J306" s="156"/>
      <c r="L306" s="156"/>
      <c r="M306" s="156"/>
      <c r="N306" s="170"/>
      <c r="O306" s="156"/>
      <c r="Q306" s="156"/>
      <c r="S306" s="156"/>
      <c r="U306" s="157"/>
      <c r="V306" s="157"/>
      <c r="W306" s="157"/>
    </row>
    <row r="307" spans="3:23" s="155" customFormat="1">
      <c r="C307" s="156"/>
      <c r="D307" s="156"/>
      <c r="E307" s="156"/>
      <c r="F307" s="156"/>
      <c r="G307" s="156"/>
      <c r="H307" s="156"/>
      <c r="I307" s="156"/>
      <c r="J307" s="156"/>
      <c r="L307" s="156"/>
      <c r="M307" s="156"/>
      <c r="N307" s="170"/>
      <c r="O307" s="156"/>
      <c r="Q307" s="156"/>
      <c r="S307" s="156"/>
      <c r="U307" s="157"/>
      <c r="V307" s="157"/>
      <c r="W307" s="157"/>
    </row>
    <row r="308" spans="3:23" s="155" customFormat="1">
      <c r="C308" s="156"/>
      <c r="D308" s="156"/>
      <c r="E308" s="156"/>
      <c r="F308" s="156"/>
      <c r="G308" s="156"/>
      <c r="H308" s="156"/>
      <c r="I308" s="156"/>
      <c r="J308" s="156"/>
      <c r="L308" s="156"/>
      <c r="M308" s="156"/>
      <c r="N308" s="170"/>
      <c r="O308" s="156"/>
      <c r="Q308" s="156"/>
      <c r="S308" s="156"/>
      <c r="U308" s="157"/>
      <c r="V308" s="157"/>
      <c r="W308" s="157"/>
    </row>
    <row r="309" spans="3:23" s="155" customFormat="1">
      <c r="C309" s="156"/>
      <c r="D309" s="156"/>
      <c r="E309" s="156"/>
      <c r="F309" s="156"/>
      <c r="G309" s="156"/>
      <c r="H309" s="156"/>
      <c r="I309" s="156"/>
      <c r="J309" s="156"/>
      <c r="L309" s="156"/>
      <c r="M309" s="156"/>
      <c r="N309" s="170"/>
      <c r="O309" s="156"/>
      <c r="Q309" s="156"/>
      <c r="S309" s="156"/>
      <c r="U309" s="157"/>
      <c r="V309" s="157"/>
      <c r="W309" s="157"/>
    </row>
    <row r="310" spans="3:23" s="155" customFormat="1">
      <c r="C310" s="156"/>
      <c r="D310" s="156"/>
      <c r="E310" s="156"/>
      <c r="F310" s="156"/>
      <c r="G310" s="156"/>
      <c r="H310" s="156"/>
      <c r="I310" s="156"/>
      <c r="J310" s="156"/>
      <c r="L310" s="156"/>
      <c r="M310" s="156"/>
      <c r="N310" s="170"/>
      <c r="O310" s="156"/>
      <c r="Q310" s="156"/>
      <c r="S310" s="156"/>
      <c r="U310" s="157"/>
      <c r="V310" s="157"/>
      <c r="W310" s="157"/>
    </row>
    <row r="311" spans="3:23" s="155" customFormat="1">
      <c r="C311" s="156"/>
      <c r="D311" s="156"/>
      <c r="E311" s="156"/>
      <c r="F311" s="156"/>
      <c r="G311" s="156"/>
      <c r="H311" s="156"/>
      <c r="I311" s="156"/>
      <c r="J311" s="156"/>
      <c r="L311" s="156"/>
      <c r="M311" s="156"/>
      <c r="N311" s="170"/>
      <c r="O311" s="156"/>
      <c r="Q311" s="156"/>
      <c r="S311" s="156"/>
      <c r="U311" s="157"/>
      <c r="V311" s="157"/>
      <c r="W311" s="157"/>
    </row>
    <row r="312" spans="3:23" s="155" customFormat="1">
      <c r="C312" s="156"/>
      <c r="D312" s="156"/>
      <c r="E312" s="156"/>
      <c r="F312" s="156"/>
      <c r="G312" s="156"/>
      <c r="H312" s="156"/>
      <c r="I312" s="156"/>
      <c r="J312" s="156"/>
      <c r="L312" s="156"/>
      <c r="M312" s="156"/>
      <c r="N312" s="170"/>
      <c r="O312" s="156"/>
      <c r="Q312" s="156"/>
      <c r="S312" s="156"/>
      <c r="U312" s="157"/>
      <c r="V312" s="157"/>
      <c r="W312" s="157"/>
    </row>
    <row r="313" spans="3:23" s="155" customFormat="1">
      <c r="C313" s="156"/>
      <c r="D313" s="156"/>
      <c r="E313" s="156"/>
      <c r="F313" s="156"/>
      <c r="G313" s="156"/>
      <c r="H313" s="156"/>
      <c r="I313" s="156"/>
      <c r="J313" s="156"/>
      <c r="L313" s="156"/>
      <c r="M313" s="156"/>
      <c r="N313" s="170"/>
      <c r="O313" s="156"/>
      <c r="Q313" s="156"/>
      <c r="S313" s="156"/>
      <c r="U313" s="157"/>
      <c r="V313" s="157"/>
      <c r="W313" s="157"/>
    </row>
    <row r="314" spans="3:23" s="155" customFormat="1">
      <c r="C314" s="156"/>
      <c r="D314" s="156"/>
      <c r="E314" s="156"/>
      <c r="F314" s="156"/>
      <c r="G314" s="156"/>
      <c r="H314" s="156"/>
      <c r="I314" s="156"/>
      <c r="J314" s="156"/>
      <c r="L314" s="156"/>
      <c r="M314" s="156"/>
      <c r="N314" s="170"/>
      <c r="O314" s="156"/>
      <c r="Q314" s="156"/>
      <c r="S314" s="156"/>
      <c r="U314" s="157"/>
      <c r="V314" s="157"/>
      <c r="W314" s="157"/>
    </row>
    <row r="315" spans="3:23" s="155" customFormat="1">
      <c r="C315" s="156"/>
      <c r="D315" s="156"/>
      <c r="E315" s="156"/>
      <c r="F315" s="156"/>
      <c r="G315" s="156"/>
      <c r="H315" s="156"/>
      <c r="I315" s="156"/>
      <c r="J315" s="156"/>
      <c r="L315" s="156"/>
      <c r="M315" s="156"/>
      <c r="N315" s="170"/>
      <c r="O315" s="156"/>
      <c r="Q315" s="156"/>
      <c r="S315" s="156"/>
      <c r="U315" s="157"/>
      <c r="V315" s="157"/>
      <c r="W315" s="157"/>
    </row>
    <row r="316" spans="3:23" s="155" customFormat="1">
      <c r="C316" s="156"/>
      <c r="D316" s="156"/>
      <c r="E316" s="156"/>
      <c r="F316" s="156"/>
      <c r="G316" s="156"/>
      <c r="H316" s="156"/>
      <c r="I316" s="156"/>
      <c r="J316" s="156"/>
      <c r="L316" s="156"/>
      <c r="M316" s="156"/>
      <c r="N316" s="170"/>
      <c r="O316" s="156"/>
      <c r="Q316" s="156"/>
      <c r="S316" s="156"/>
      <c r="U316" s="157"/>
      <c r="V316" s="157"/>
      <c r="W316" s="157"/>
    </row>
    <row r="317" spans="3:23" s="155" customFormat="1">
      <c r="C317" s="156"/>
      <c r="D317" s="156"/>
      <c r="E317" s="156"/>
      <c r="F317" s="156"/>
      <c r="G317" s="156"/>
      <c r="H317" s="156"/>
      <c r="I317" s="156"/>
      <c r="J317" s="156"/>
      <c r="L317" s="156"/>
      <c r="M317" s="156"/>
      <c r="N317" s="170"/>
      <c r="O317" s="156"/>
      <c r="Q317" s="156"/>
      <c r="S317" s="156"/>
      <c r="U317" s="157"/>
      <c r="V317" s="157"/>
      <c r="W317" s="157"/>
    </row>
    <row r="318" spans="3:23" s="155" customFormat="1">
      <c r="C318" s="156"/>
      <c r="D318" s="156"/>
      <c r="E318" s="156"/>
      <c r="F318" s="156"/>
      <c r="G318" s="156"/>
      <c r="H318" s="156"/>
      <c r="I318" s="156"/>
      <c r="J318" s="156"/>
      <c r="L318" s="156"/>
      <c r="M318" s="156"/>
      <c r="N318" s="170"/>
      <c r="O318" s="156"/>
      <c r="Q318" s="156"/>
      <c r="S318" s="156"/>
      <c r="U318" s="157"/>
      <c r="V318" s="157"/>
      <c r="W318" s="157"/>
    </row>
    <row r="319" spans="3:23" s="155" customFormat="1">
      <c r="C319" s="156"/>
      <c r="D319" s="156"/>
      <c r="E319" s="156"/>
      <c r="F319" s="156"/>
      <c r="G319" s="156"/>
      <c r="H319" s="156"/>
      <c r="I319" s="156"/>
      <c r="J319" s="156"/>
      <c r="L319" s="156"/>
      <c r="M319" s="156"/>
      <c r="N319" s="170"/>
      <c r="O319" s="156"/>
      <c r="Q319" s="156"/>
      <c r="S319" s="156"/>
      <c r="U319" s="157"/>
      <c r="V319" s="157"/>
      <c r="W319" s="157"/>
    </row>
    <row r="320" spans="3:23" s="155" customFormat="1">
      <c r="C320" s="156"/>
      <c r="D320" s="156"/>
      <c r="E320" s="156"/>
      <c r="F320" s="156"/>
      <c r="G320" s="156"/>
      <c r="H320" s="156"/>
      <c r="I320" s="156"/>
      <c r="J320" s="156"/>
      <c r="L320" s="156"/>
      <c r="M320" s="156"/>
      <c r="N320" s="170"/>
      <c r="O320" s="156"/>
      <c r="Q320" s="156"/>
      <c r="S320" s="156"/>
      <c r="U320" s="157"/>
      <c r="V320" s="157"/>
      <c r="W320" s="157"/>
    </row>
    <row r="321" spans="3:23" s="155" customFormat="1">
      <c r="C321" s="156"/>
      <c r="D321" s="156"/>
      <c r="E321" s="156"/>
      <c r="F321" s="156"/>
      <c r="G321" s="156"/>
      <c r="H321" s="156"/>
      <c r="I321" s="156"/>
      <c r="J321" s="156"/>
      <c r="L321" s="156"/>
      <c r="M321" s="156"/>
      <c r="N321" s="170"/>
      <c r="O321" s="156"/>
      <c r="Q321" s="156"/>
      <c r="S321" s="156"/>
      <c r="U321" s="157"/>
      <c r="V321" s="157"/>
      <c r="W321" s="157"/>
    </row>
    <row r="322" spans="3:23" s="155" customFormat="1">
      <c r="C322" s="156"/>
      <c r="D322" s="156"/>
      <c r="E322" s="156"/>
      <c r="F322" s="156"/>
      <c r="G322" s="156"/>
      <c r="H322" s="156"/>
      <c r="I322" s="156"/>
      <c r="J322" s="156"/>
      <c r="L322" s="156"/>
      <c r="M322" s="156"/>
      <c r="N322" s="170"/>
      <c r="O322" s="156"/>
      <c r="Q322" s="156"/>
      <c r="S322" s="156"/>
      <c r="U322" s="157"/>
      <c r="V322" s="157"/>
      <c r="W322" s="157"/>
    </row>
    <row r="323" spans="3:23" s="155" customFormat="1">
      <c r="C323" s="156"/>
      <c r="D323" s="156"/>
      <c r="E323" s="156"/>
      <c r="F323" s="156"/>
      <c r="G323" s="156"/>
      <c r="H323" s="156"/>
      <c r="I323" s="156"/>
      <c r="J323" s="156"/>
      <c r="L323" s="156"/>
      <c r="M323" s="156"/>
      <c r="N323" s="170"/>
      <c r="O323" s="156"/>
      <c r="Q323" s="156"/>
      <c r="S323" s="156"/>
      <c r="U323" s="157"/>
      <c r="V323" s="157"/>
      <c r="W323" s="157"/>
    </row>
    <row r="324" spans="3:23" s="155" customFormat="1">
      <c r="C324" s="156"/>
      <c r="D324" s="156"/>
      <c r="E324" s="156"/>
      <c r="F324" s="156"/>
      <c r="G324" s="156"/>
      <c r="H324" s="156"/>
      <c r="I324" s="156"/>
      <c r="J324" s="156"/>
      <c r="L324" s="156"/>
      <c r="M324" s="156"/>
      <c r="N324" s="170"/>
      <c r="O324" s="156"/>
      <c r="Q324" s="156"/>
      <c r="S324" s="156"/>
      <c r="U324" s="157"/>
      <c r="V324" s="157"/>
      <c r="W324" s="157"/>
    </row>
    <row r="325" spans="3:23" s="155" customFormat="1">
      <c r="C325" s="156"/>
      <c r="D325" s="156"/>
      <c r="E325" s="156"/>
      <c r="F325" s="156"/>
      <c r="G325" s="156"/>
      <c r="H325" s="156"/>
      <c r="I325" s="156"/>
      <c r="J325" s="156"/>
      <c r="L325" s="156"/>
      <c r="M325" s="156"/>
      <c r="N325" s="170"/>
      <c r="O325" s="156"/>
      <c r="Q325" s="156"/>
      <c r="S325" s="156"/>
      <c r="U325" s="157"/>
      <c r="V325" s="157"/>
      <c r="W325" s="157"/>
    </row>
    <row r="326" spans="3:23" s="155" customFormat="1">
      <c r="C326" s="156"/>
      <c r="D326" s="156"/>
      <c r="E326" s="156"/>
      <c r="F326" s="156"/>
      <c r="G326" s="156"/>
      <c r="H326" s="156"/>
      <c r="I326" s="156"/>
      <c r="J326" s="156"/>
      <c r="L326" s="156"/>
      <c r="M326" s="156"/>
      <c r="N326" s="170"/>
      <c r="O326" s="156"/>
      <c r="Q326" s="156"/>
      <c r="S326" s="156"/>
      <c r="U326" s="157"/>
      <c r="V326" s="157"/>
      <c r="W326" s="157"/>
    </row>
    <row r="327" spans="3:23" s="155" customFormat="1">
      <c r="C327" s="156"/>
      <c r="D327" s="156"/>
      <c r="E327" s="156"/>
      <c r="F327" s="156"/>
      <c r="G327" s="156"/>
      <c r="H327" s="156"/>
      <c r="I327" s="156"/>
      <c r="J327" s="156"/>
      <c r="L327" s="156"/>
      <c r="M327" s="156"/>
      <c r="N327" s="170"/>
      <c r="O327" s="156"/>
      <c r="Q327" s="156"/>
      <c r="S327" s="156"/>
      <c r="U327" s="157"/>
      <c r="V327" s="157"/>
      <c r="W327" s="157"/>
    </row>
    <row r="328" spans="3:23" s="155" customFormat="1">
      <c r="C328" s="156"/>
      <c r="D328" s="156"/>
      <c r="E328" s="156"/>
      <c r="F328" s="156"/>
      <c r="G328" s="156"/>
      <c r="H328" s="156"/>
      <c r="I328" s="156"/>
      <c r="J328" s="156"/>
      <c r="L328" s="156"/>
      <c r="M328" s="156"/>
      <c r="N328" s="170"/>
      <c r="O328" s="156"/>
      <c r="Q328" s="156"/>
      <c r="S328" s="156"/>
      <c r="U328" s="157"/>
      <c r="V328" s="157"/>
      <c r="W328" s="157"/>
    </row>
    <row r="329" spans="3:23" s="155" customFormat="1">
      <c r="C329" s="156"/>
      <c r="D329" s="156"/>
      <c r="E329" s="156"/>
      <c r="F329" s="156"/>
      <c r="G329" s="156"/>
      <c r="H329" s="156"/>
      <c r="I329" s="156"/>
      <c r="J329" s="156"/>
      <c r="L329" s="156"/>
      <c r="M329" s="156"/>
      <c r="N329" s="170"/>
      <c r="O329" s="156"/>
      <c r="Q329" s="156"/>
      <c r="S329" s="156"/>
      <c r="U329" s="157"/>
      <c r="V329" s="157"/>
      <c r="W329" s="157"/>
    </row>
    <row r="330" spans="3:23" s="155" customFormat="1">
      <c r="C330" s="156"/>
      <c r="D330" s="156"/>
      <c r="E330" s="156"/>
      <c r="F330" s="156"/>
      <c r="G330" s="156"/>
      <c r="H330" s="156"/>
      <c r="I330" s="156"/>
      <c r="J330" s="156"/>
      <c r="L330" s="156"/>
      <c r="M330" s="156"/>
      <c r="N330" s="170"/>
      <c r="O330" s="156"/>
      <c r="Q330" s="156"/>
      <c r="S330" s="156"/>
      <c r="U330" s="157"/>
      <c r="V330" s="157"/>
      <c r="W330" s="157"/>
    </row>
    <row r="331" spans="3:23" s="155" customFormat="1">
      <c r="C331" s="156"/>
      <c r="D331" s="156"/>
      <c r="E331" s="156"/>
      <c r="F331" s="156"/>
      <c r="G331" s="156"/>
      <c r="H331" s="156"/>
      <c r="I331" s="156"/>
      <c r="J331" s="156"/>
      <c r="L331" s="156"/>
      <c r="M331" s="156"/>
      <c r="N331" s="170"/>
      <c r="O331" s="156"/>
      <c r="Q331" s="156"/>
      <c r="S331" s="156"/>
      <c r="U331" s="157"/>
      <c r="V331" s="157"/>
      <c r="W331" s="157"/>
    </row>
    <row r="332" spans="3:23" s="155" customFormat="1">
      <c r="C332" s="156"/>
      <c r="D332" s="156"/>
      <c r="E332" s="156"/>
      <c r="F332" s="156"/>
      <c r="G332" s="156"/>
      <c r="H332" s="156"/>
      <c r="I332" s="156"/>
      <c r="J332" s="156"/>
      <c r="L332" s="156"/>
      <c r="M332" s="156"/>
      <c r="N332" s="170"/>
      <c r="O332" s="156"/>
      <c r="Q332" s="156"/>
      <c r="S332" s="156"/>
      <c r="U332" s="157"/>
      <c r="V332" s="157"/>
      <c r="W332" s="157"/>
    </row>
    <row r="333" spans="3:23" s="155" customFormat="1">
      <c r="C333" s="156"/>
      <c r="D333" s="156"/>
      <c r="E333" s="156"/>
      <c r="F333" s="156"/>
      <c r="G333" s="156"/>
      <c r="H333" s="156"/>
      <c r="I333" s="156"/>
      <c r="J333" s="156"/>
      <c r="L333" s="156"/>
      <c r="M333" s="156"/>
      <c r="N333" s="170"/>
      <c r="O333" s="156"/>
      <c r="Q333" s="156"/>
      <c r="S333" s="156"/>
      <c r="U333" s="157"/>
      <c r="V333" s="157"/>
      <c r="W333" s="157"/>
    </row>
    <row r="334" spans="3:23" s="155" customFormat="1">
      <c r="C334" s="156"/>
      <c r="D334" s="156"/>
      <c r="E334" s="156"/>
      <c r="F334" s="156"/>
      <c r="G334" s="156"/>
      <c r="H334" s="156"/>
      <c r="I334" s="156"/>
      <c r="J334" s="156"/>
      <c r="L334" s="156"/>
      <c r="M334" s="156"/>
      <c r="N334" s="170"/>
      <c r="O334" s="156"/>
      <c r="Q334" s="156"/>
      <c r="S334" s="156"/>
      <c r="U334" s="157"/>
      <c r="V334" s="157"/>
      <c r="W334" s="157"/>
    </row>
    <row r="335" spans="3:23" s="155" customFormat="1">
      <c r="C335" s="156"/>
      <c r="D335" s="156"/>
      <c r="E335" s="156"/>
      <c r="F335" s="156"/>
      <c r="G335" s="156"/>
      <c r="H335" s="156"/>
      <c r="I335" s="156"/>
      <c r="J335" s="156"/>
      <c r="L335" s="156"/>
      <c r="M335" s="156"/>
      <c r="N335" s="170"/>
      <c r="O335" s="156"/>
      <c r="Q335" s="156"/>
      <c r="S335" s="156"/>
      <c r="U335" s="157"/>
      <c r="V335" s="157"/>
      <c r="W335" s="157"/>
    </row>
    <row r="336" spans="3:23" s="155" customFormat="1">
      <c r="C336" s="156"/>
      <c r="D336" s="156"/>
      <c r="E336" s="156"/>
      <c r="F336" s="156"/>
      <c r="G336" s="156"/>
      <c r="H336" s="156"/>
      <c r="I336" s="156"/>
      <c r="J336" s="156"/>
      <c r="L336" s="156"/>
      <c r="M336" s="156"/>
      <c r="N336" s="170"/>
      <c r="O336" s="156"/>
      <c r="Q336" s="156"/>
      <c r="S336" s="156"/>
      <c r="U336" s="157"/>
      <c r="V336" s="157"/>
      <c r="W336" s="157"/>
    </row>
    <row r="337" spans="3:23" s="155" customFormat="1">
      <c r="C337" s="156"/>
      <c r="D337" s="156"/>
      <c r="E337" s="156"/>
      <c r="F337" s="156"/>
      <c r="G337" s="156"/>
      <c r="H337" s="156"/>
      <c r="I337" s="156"/>
      <c r="J337" s="156"/>
      <c r="L337" s="156"/>
      <c r="M337" s="156"/>
      <c r="N337" s="170"/>
      <c r="O337" s="156"/>
      <c r="Q337" s="156"/>
      <c r="S337" s="156"/>
      <c r="U337" s="157"/>
      <c r="V337" s="157"/>
      <c r="W337" s="157"/>
    </row>
    <row r="338" spans="3:23" s="155" customFormat="1">
      <c r="C338" s="156"/>
      <c r="D338" s="156"/>
      <c r="E338" s="156"/>
      <c r="F338" s="156"/>
      <c r="G338" s="156"/>
      <c r="H338" s="156"/>
      <c r="I338" s="156"/>
      <c r="J338" s="156"/>
      <c r="L338" s="156"/>
      <c r="M338" s="156"/>
      <c r="N338" s="170"/>
      <c r="O338" s="156"/>
      <c r="Q338" s="156"/>
      <c r="S338" s="156"/>
      <c r="U338" s="157"/>
      <c r="V338" s="157"/>
      <c r="W338" s="157"/>
    </row>
    <row r="339" spans="3:23" s="155" customFormat="1">
      <c r="C339" s="156"/>
      <c r="D339" s="156"/>
      <c r="E339" s="156"/>
      <c r="F339" s="156"/>
      <c r="G339" s="156"/>
      <c r="H339" s="156"/>
      <c r="I339" s="156"/>
      <c r="J339" s="156"/>
      <c r="L339" s="156"/>
      <c r="M339" s="156"/>
      <c r="N339" s="170"/>
      <c r="O339" s="156"/>
      <c r="Q339" s="156"/>
      <c r="S339" s="156"/>
      <c r="U339" s="157"/>
      <c r="V339" s="157"/>
      <c r="W339" s="157"/>
    </row>
    <row r="340" spans="3:23" s="155" customFormat="1">
      <c r="C340" s="156"/>
      <c r="D340" s="156"/>
      <c r="E340" s="156"/>
      <c r="F340" s="156"/>
      <c r="G340" s="156"/>
      <c r="H340" s="156"/>
      <c r="I340" s="156"/>
      <c r="J340" s="156"/>
      <c r="L340" s="156"/>
      <c r="M340" s="156"/>
      <c r="N340" s="170"/>
      <c r="O340" s="156"/>
      <c r="Q340" s="156"/>
      <c r="S340" s="156"/>
      <c r="U340" s="157"/>
      <c r="V340" s="157"/>
      <c r="W340" s="157"/>
    </row>
    <row r="341" spans="3:23" s="155" customFormat="1">
      <c r="C341" s="156"/>
      <c r="D341" s="156"/>
      <c r="E341" s="156"/>
      <c r="F341" s="156"/>
      <c r="G341" s="156"/>
      <c r="H341" s="156"/>
      <c r="I341" s="156"/>
      <c r="J341" s="156"/>
      <c r="L341" s="156"/>
      <c r="M341" s="156"/>
      <c r="N341" s="170"/>
      <c r="O341" s="156"/>
      <c r="Q341" s="156"/>
      <c r="S341" s="156"/>
      <c r="U341" s="157"/>
      <c r="V341" s="157"/>
      <c r="W341" s="157"/>
    </row>
    <row r="342" spans="3:23" s="155" customFormat="1">
      <c r="C342" s="156"/>
      <c r="D342" s="156"/>
      <c r="E342" s="156"/>
      <c r="F342" s="156"/>
      <c r="G342" s="156"/>
      <c r="H342" s="156"/>
      <c r="I342" s="156"/>
      <c r="J342" s="156"/>
      <c r="L342" s="156"/>
      <c r="M342" s="156"/>
      <c r="N342" s="170"/>
      <c r="O342" s="156"/>
      <c r="Q342" s="156"/>
      <c r="S342" s="156"/>
      <c r="U342" s="157"/>
      <c r="V342" s="157"/>
      <c r="W342" s="157"/>
    </row>
    <row r="343" spans="3:23" s="155" customFormat="1">
      <c r="C343" s="156"/>
      <c r="D343" s="156"/>
      <c r="E343" s="156"/>
      <c r="F343" s="156"/>
      <c r="G343" s="156"/>
      <c r="H343" s="156"/>
      <c r="I343" s="156"/>
      <c r="J343" s="156"/>
      <c r="L343" s="156"/>
      <c r="M343" s="156"/>
      <c r="N343" s="170"/>
      <c r="O343" s="156"/>
      <c r="Q343" s="156"/>
      <c r="S343" s="156"/>
      <c r="U343" s="157"/>
      <c r="V343" s="157"/>
      <c r="W343" s="157"/>
    </row>
    <row r="344" spans="3:23" s="155" customFormat="1">
      <c r="C344" s="156"/>
      <c r="D344" s="156"/>
      <c r="E344" s="156"/>
      <c r="F344" s="156"/>
      <c r="G344" s="156"/>
      <c r="H344" s="156"/>
      <c r="I344" s="156"/>
      <c r="J344" s="156"/>
      <c r="L344" s="156"/>
      <c r="M344" s="156"/>
      <c r="N344" s="170"/>
      <c r="O344" s="156"/>
      <c r="Q344" s="156"/>
      <c r="S344" s="156"/>
      <c r="U344" s="157"/>
      <c r="V344" s="157"/>
      <c r="W344" s="157"/>
    </row>
    <row r="345" spans="3:23" s="155" customFormat="1">
      <c r="C345" s="156"/>
      <c r="D345" s="156"/>
      <c r="E345" s="156"/>
      <c r="F345" s="156"/>
      <c r="G345" s="156"/>
      <c r="H345" s="156"/>
      <c r="I345" s="156"/>
      <c r="J345" s="156"/>
      <c r="L345" s="156"/>
      <c r="M345" s="156"/>
      <c r="N345" s="170"/>
      <c r="O345" s="156"/>
      <c r="Q345" s="156"/>
      <c r="S345" s="156"/>
      <c r="U345" s="157"/>
      <c r="V345" s="157"/>
      <c r="W345" s="157"/>
    </row>
    <row r="346" spans="3:23" s="155" customFormat="1">
      <c r="C346" s="156"/>
      <c r="D346" s="156"/>
      <c r="E346" s="156"/>
      <c r="F346" s="156"/>
      <c r="G346" s="156"/>
      <c r="H346" s="156"/>
      <c r="I346" s="156"/>
      <c r="J346" s="156"/>
      <c r="L346" s="156"/>
      <c r="M346" s="156"/>
      <c r="N346" s="170"/>
      <c r="O346" s="156"/>
      <c r="Q346" s="156"/>
      <c r="S346" s="156"/>
      <c r="U346" s="157"/>
      <c r="V346" s="157"/>
      <c r="W346" s="157"/>
    </row>
    <row r="347" spans="3:23" s="155" customFormat="1">
      <c r="C347" s="156"/>
      <c r="D347" s="156"/>
      <c r="E347" s="156"/>
      <c r="F347" s="156"/>
      <c r="G347" s="156"/>
      <c r="H347" s="156"/>
      <c r="I347" s="156"/>
      <c r="J347" s="156"/>
      <c r="L347" s="156"/>
      <c r="M347" s="156"/>
      <c r="N347" s="170"/>
      <c r="O347" s="156"/>
      <c r="Q347" s="156"/>
      <c r="S347" s="156"/>
      <c r="U347" s="157"/>
      <c r="V347" s="157"/>
      <c r="W347" s="157"/>
    </row>
    <row r="348" spans="3:23" s="155" customFormat="1">
      <c r="C348" s="156"/>
      <c r="D348" s="156"/>
      <c r="E348" s="156"/>
      <c r="F348" s="156"/>
      <c r="G348" s="156"/>
      <c r="H348" s="156"/>
      <c r="I348" s="156"/>
      <c r="J348" s="156"/>
      <c r="L348" s="156"/>
      <c r="M348" s="156"/>
      <c r="N348" s="170"/>
      <c r="O348" s="156"/>
      <c r="Q348" s="156"/>
      <c r="S348" s="156"/>
      <c r="U348" s="157"/>
      <c r="V348" s="157"/>
      <c r="W348" s="157"/>
    </row>
    <row r="349" spans="3:23" s="155" customFormat="1">
      <c r="C349" s="156"/>
      <c r="D349" s="156"/>
      <c r="E349" s="156"/>
      <c r="F349" s="156"/>
      <c r="G349" s="156"/>
      <c r="H349" s="156"/>
      <c r="I349" s="156"/>
      <c r="J349" s="156"/>
      <c r="L349" s="156"/>
      <c r="M349" s="156"/>
      <c r="N349" s="170"/>
      <c r="O349" s="156"/>
      <c r="Q349" s="156"/>
      <c r="S349" s="156"/>
      <c r="U349" s="157"/>
      <c r="V349" s="157"/>
      <c r="W349" s="157"/>
    </row>
    <row r="350" spans="3:23" s="155" customFormat="1">
      <c r="C350" s="156"/>
      <c r="D350" s="156"/>
      <c r="E350" s="156"/>
      <c r="F350" s="156"/>
      <c r="G350" s="156"/>
      <c r="H350" s="156"/>
      <c r="I350" s="156"/>
      <c r="J350" s="156"/>
      <c r="L350" s="156"/>
      <c r="M350" s="156"/>
      <c r="N350" s="170"/>
      <c r="O350" s="156"/>
      <c r="Q350" s="156"/>
      <c r="S350" s="156"/>
      <c r="U350" s="157"/>
      <c r="V350" s="157"/>
      <c r="W350" s="157"/>
    </row>
    <row r="351" spans="3:23" s="155" customFormat="1">
      <c r="C351" s="156"/>
      <c r="D351" s="156"/>
      <c r="E351" s="156"/>
      <c r="F351" s="156"/>
      <c r="G351" s="156"/>
      <c r="H351" s="156"/>
      <c r="I351" s="156"/>
      <c r="J351" s="156"/>
      <c r="L351" s="156"/>
      <c r="M351" s="156"/>
      <c r="N351" s="170"/>
      <c r="O351" s="156"/>
      <c r="Q351" s="156"/>
      <c r="S351" s="156"/>
      <c r="U351" s="157"/>
      <c r="V351" s="157"/>
      <c r="W351" s="157"/>
    </row>
    <row r="352" spans="3:23" s="155" customFormat="1">
      <c r="C352" s="156"/>
      <c r="D352" s="156"/>
      <c r="E352" s="156"/>
      <c r="F352" s="156"/>
      <c r="G352" s="156"/>
      <c r="H352" s="156"/>
      <c r="I352" s="156"/>
      <c r="J352" s="156"/>
      <c r="L352" s="156"/>
      <c r="M352" s="156"/>
      <c r="N352" s="170"/>
      <c r="O352" s="156"/>
      <c r="Q352" s="156"/>
      <c r="S352" s="156"/>
      <c r="U352" s="157"/>
      <c r="V352" s="157"/>
      <c r="W352" s="157"/>
    </row>
    <row r="353" spans="3:23" s="155" customFormat="1">
      <c r="C353" s="156"/>
      <c r="D353" s="156"/>
      <c r="E353" s="156"/>
      <c r="F353" s="156"/>
      <c r="G353" s="156"/>
      <c r="H353" s="156"/>
      <c r="I353" s="156"/>
      <c r="J353" s="156"/>
      <c r="L353" s="156"/>
      <c r="M353" s="156"/>
      <c r="N353" s="170"/>
      <c r="O353" s="156"/>
      <c r="Q353" s="156"/>
      <c r="S353" s="156"/>
      <c r="U353" s="157"/>
      <c r="V353" s="157"/>
      <c r="W353" s="157"/>
    </row>
    <row r="354" spans="3:23" s="155" customFormat="1">
      <c r="C354" s="156"/>
      <c r="D354" s="156"/>
      <c r="E354" s="156"/>
      <c r="F354" s="156"/>
      <c r="G354" s="156"/>
      <c r="H354" s="156"/>
      <c r="I354" s="156"/>
      <c r="J354" s="156"/>
      <c r="L354" s="156"/>
      <c r="M354" s="156"/>
      <c r="N354" s="170"/>
      <c r="O354" s="156"/>
      <c r="Q354" s="156"/>
      <c r="S354" s="156"/>
      <c r="U354" s="157"/>
      <c r="V354" s="157"/>
      <c r="W354" s="157"/>
    </row>
    <row r="355" spans="3:23" s="155" customFormat="1">
      <c r="C355" s="156"/>
      <c r="D355" s="156"/>
      <c r="E355" s="156"/>
      <c r="F355" s="156"/>
      <c r="G355" s="156"/>
      <c r="H355" s="156"/>
      <c r="I355" s="156"/>
      <c r="J355" s="156"/>
      <c r="L355" s="156"/>
      <c r="M355" s="156"/>
      <c r="N355" s="170"/>
      <c r="O355" s="156"/>
      <c r="Q355" s="156"/>
      <c r="S355" s="156"/>
      <c r="U355" s="157"/>
      <c r="V355" s="157"/>
      <c r="W355" s="157"/>
    </row>
    <row r="356" spans="3:23" s="155" customFormat="1">
      <c r="C356" s="156"/>
      <c r="D356" s="156"/>
      <c r="E356" s="156"/>
      <c r="F356" s="156"/>
      <c r="G356" s="156"/>
      <c r="H356" s="156"/>
      <c r="I356" s="156"/>
      <c r="J356" s="156"/>
      <c r="L356" s="156"/>
      <c r="M356" s="156"/>
      <c r="N356" s="170"/>
      <c r="O356" s="156"/>
      <c r="Q356" s="156"/>
      <c r="S356" s="156"/>
      <c r="U356" s="157"/>
      <c r="V356" s="157"/>
      <c r="W356" s="157"/>
    </row>
    <row r="357" spans="3:23" s="155" customFormat="1">
      <c r="C357" s="156"/>
      <c r="D357" s="156"/>
      <c r="E357" s="156"/>
      <c r="F357" s="156"/>
      <c r="G357" s="156"/>
      <c r="H357" s="156"/>
      <c r="I357" s="156"/>
      <c r="J357" s="156"/>
      <c r="L357" s="156"/>
      <c r="M357" s="156"/>
      <c r="N357" s="170"/>
      <c r="O357" s="156"/>
      <c r="Q357" s="156"/>
      <c r="S357" s="156"/>
      <c r="U357" s="157"/>
      <c r="V357" s="157"/>
      <c r="W357" s="157"/>
    </row>
    <row r="358" spans="3:23" s="155" customFormat="1">
      <c r="C358" s="156"/>
      <c r="D358" s="156"/>
      <c r="E358" s="156"/>
      <c r="F358" s="156"/>
      <c r="G358" s="156"/>
      <c r="H358" s="156"/>
      <c r="I358" s="156"/>
      <c r="J358" s="156"/>
      <c r="L358" s="156"/>
      <c r="M358" s="156"/>
      <c r="N358" s="170"/>
      <c r="O358" s="156"/>
      <c r="Q358" s="156"/>
      <c r="S358" s="156"/>
      <c r="U358" s="157"/>
      <c r="V358" s="157"/>
      <c r="W358" s="157"/>
    </row>
    <row r="359" spans="3:23" s="155" customFormat="1">
      <c r="C359" s="156"/>
      <c r="D359" s="156"/>
      <c r="E359" s="156"/>
      <c r="F359" s="156"/>
      <c r="G359" s="156"/>
      <c r="H359" s="156"/>
      <c r="I359" s="156"/>
      <c r="J359" s="156"/>
      <c r="L359" s="156"/>
      <c r="M359" s="156"/>
      <c r="N359" s="170"/>
      <c r="O359" s="156"/>
      <c r="Q359" s="156"/>
      <c r="S359" s="156"/>
      <c r="U359" s="157"/>
      <c r="V359" s="157"/>
      <c r="W359" s="157"/>
    </row>
    <row r="360" spans="3:23" s="155" customFormat="1">
      <c r="C360" s="156"/>
      <c r="D360" s="156"/>
      <c r="E360" s="156"/>
      <c r="F360" s="156"/>
      <c r="G360" s="156"/>
      <c r="H360" s="156"/>
      <c r="I360" s="156"/>
      <c r="J360" s="156"/>
      <c r="L360" s="156"/>
      <c r="M360" s="156"/>
      <c r="N360" s="170"/>
      <c r="O360" s="156"/>
      <c r="Q360" s="156"/>
      <c r="S360" s="156"/>
      <c r="U360" s="157"/>
      <c r="V360" s="157"/>
      <c r="W360" s="157"/>
    </row>
    <row r="361" spans="3:23" s="155" customFormat="1">
      <c r="C361" s="156"/>
      <c r="D361" s="156"/>
      <c r="E361" s="156"/>
      <c r="F361" s="156"/>
      <c r="G361" s="156"/>
      <c r="H361" s="156"/>
      <c r="I361" s="156"/>
      <c r="J361" s="156"/>
      <c r="L361" s="156"/>
      <c r="M361" s="156"/>
      <c r="N361" s="170"/>
      <c r="O361" s="156"/>
      <c r="Q361" s="156"/>
      <c r="S361" s="156"/>
      <c r="U361" s="157"/>
      <c r="V361" s="157"/>
      <c r="W361" s="157"/>
    </row>
    <row r="362" spans="3:23" s="155" customFormat="1">
      <c r="C362" s="156"/>
      <c r="D362" s="156"/>
      <c r="E362" s="156"/>
      <c r="F362" s="156"/>
      <c r="G362" s="156"/>
      <c r="H362" s="156"/>
      <c r="I362" s="156"/>
      <c r="J362" s="156"/>
      <c r="L362" s="156"/>
      <c r="M362" s="156"/>
      <c r="N362" s="170"/>
      <c r="O362" s="156"/>
      <c r="Q362" s="156"/>
      <c r="S362" s="156"/>
      <c r="U362" s="157"/>
      <c r="V362" s="157"/>
      <c r="W362" s="157"/>
    </row>
    <row r="363" spans="3:23" s="155" customFormat="1">
      <c r="C363" s="156"/>
      <c r="D363" s="156"/>
      <c r="E363" s="156"/>
      <c r="F363" s="156"/>
      <c r="G363" s="156"/>
      <c r="H363" s="156"/>
      <c r="I363" s="156"/>
      <c r="J363" s="156"/>
      <c r="L363" s="156"/>
      <c r="M363" s="156"/>
      <c r="N363" s="170"/>
      <c r="O363" s="156"/>
      <c r="Q363" s="156"/>
      <c r="S363" s="156"/>
      <c r="U363" s="157"/>
      <c r="V363" s="157"/>
      <c r="W363" s="157"/>
    </row>
    <row r="364" spans="3:23" s="155" customFormat="1">
      <c r="C364" s="156"/>
      <c r="D364" s="156"/>
      <c r="E364" s="156"/>
      <c r="F364" s="156"/>
      <c r="G364" s="156"/>
      <c r="H364" s="156"/>
      <c r="I364" s="156"/>
      <c r="J364" s="156"/>
      <c r="L364" s="156"/>
      <c r="M364" s="156"/>
      <c r="N364" s="170"/>
      <c r="O364" s="156"/>
      <c r="Q364" s="156"/>
      <c r="S364" s="156"/>
      <c r="U364" s="157"/>
      <c r="V364" s="157"/>
      <c r="W364" s="157"/>
    </row>
    <row r="365" spans="3:23" s="155" customFormat="1">
      <c r="C365" s="156"/>
      <c r="D365" s="156"/>
      <c r="E365" s="156"/>
      <c r="F365" s="156"/>
      <c r="G365" s="156"/>
      <c r="H365" s="156"/>
      <c r="I365" s="156"/>
      <c r="J365" s="156"/>
      <c r="L365" s="156"/>
      <c r="M365" s="156"/>
      <c r="N365" s="170"/>
      <c r="O365" s="156"/>
      <c r="Q365" s="156"/>
      <c r="S365" s="156"/>
      <c r="U365" s="157"/>
      <c r="V365" s="157"/>
      <c r="W365" s="157"/>
    </row>
    <row r="366" spans="3:23" s="155" customFormat="1">
      <c r="C366" s="156"/>
      <c r="D366" s="156"/>
      <c r="E366" s="156"/>
      <c r="F366" s="156"/>
      <c r="G366" s="156"/>
      <c r="H366" s="156"/>
      <c r="I366" s="156"/>
      <c r="J366" s="156"/>
      <c r="L366" s="156"/>
      <c r="M366" s="156"/>
      <c r="N366" s="170"/>
      <c r="O366" s="156"/>
      <c r="Q366" s="156"/>
      <c r="S366" s="156"/>
      <c r="U366" s="157"/>
      <c r="V366" s="157"/>
      <c r="W366" s="157"/>
    </row>
    <row r="367" spans="3:23" s="155" customFormat="1">
      <c r="C367" s="156"/>
      <c r="D367" s="156"/>
      <c r="E367" s="156"/>
      <c r="F367" s="156"/>
      <c r="G367" s="156"/>
      <c r="H367" s="156"/>
      <c r="I367" s="156"/>
      <c r="J367" s="156"/>
      <c r="L367" s="156"/>
      <c r="M367" s="156"/>
      <c r="N367" s="170"/>
      <c r="O367" s="156"/>
      <c r="Q367" s="156"/>
      <c r="S367" s="156"/>
      <c r="U367" s="157"/>
      <c r="V367" s="157"/>
      <c r="W367" s="157"/>
    </row>
    <row r="368" spans="3:23" s="155" customFormat="1">
      <c r="C368" s="156"/>
      <c r="D368" s="156"/>
      <c r="E368" s="156"/>
      <c r="F368" s="156"/>
      <c r="G368" s="156"/>
      <c r="H368" s="156"/>
      <c r="I368" s="156"/>
      <c r="J368" s="156"/>
      <c r="L368" s="156"/>
      <c r="M368" s="156"/>
      <c r="N368" s="170"/>
      <c r="O368" s="156"/>
      <c r="Q368" s="156"/>
      <c r="S368" s="156"/>
      <c r="U368" s="157"/>
      <c r="V368" s="157"/>
      <c r="W368" s="157"/>
    </row>
    <row r="369" spans="3:23" s="155" customFormat="1">
      <c r="C369" s="156"/>
      <c r="D369" s="156"/>
      <c r="E369" s="156"/>
      <c r="F369" s="156"/>
      <c r="G369" s="156"/>
      <c r="H369" s="156"/>
      <c r="I369" s="156"/>
      <c r="J369" s="156"/>
      <c r="L369" s="156"/>
      <c r="M369" s="156"/>
      <c r="N369" s="170"/>
      <c r="O369" s="156"/>
      <c r="Q369" s="156"/>
      <c r="S369" s="156"/>
      <c r="U369" s="157"/>
      <c r="V369" s="157"/>
      <c r="W369" s="157"/>
    </row>
    <row r="370" spans="3:23" s="155" customFormat="1">
      <c r="C370" s="156"/>
      <c r="D370" s="156"/>
      <c r="E370" s="156"/>
      <c r="F370" s="156"/>
      <c r="G370" s="156"/>
      <c r="H370" s="156"/>
      <c r="I370" s="156"/>
      <c r="J370" s="156"/>
      <c r="L370" s="156"/>
      <c r="M370" s="156"/>
      <c r="N370" s="170"/>
      <c r="O370" s="156"/>
      <c r="Q370" s="156"/>
      <c r="S370" s="156"/>
      <c r="U370" s="157"/>
      <c r="V370" s="157"/>
      <c r="W370" s="157"/>
    </row>
    <row r="371" spans="3:23" s="155" customFormat="1">
      <c r="C371" s="156"/>
      <c r="D371" s="156"/>
      <c r="E371" s="156"/>
      <c r="F371" s="156"/>
      <c r="G371" s="156"/>
      <c r="H371" s="156"/>
      <c r="I371" s="156"/>
      <c r="J371" s="156"/>
      <c r="L371" s="156"/>
      <c r="M371" s="156"/>
      <c r="N371" s="170"/>
      <c r="O371" s="156"/>
      <c r="Q371" s="156"/>
      <c r="S371" s="156"/>
      <c r="U371" s="157"/>
      <c r="V371" s="157"/>
      <c r="W371" s="157"/>
    </row>
    <row r="372" spans="3:23" s="155" customFormat="1">
      <c r="C372" s="156"/>
      <c r="D372" s="156"/>
      <c r="E372" s="156"/>
      <c r="F372" s="156"/>
      <c r="G372" s="156"/>
      <c r="H372" s="156"/>
      <c r="I372" s="156"/>
      <c r="J372" s="156"/>
      <c r="L372" s="156"/>
      <c r="M372" s="156"/>
      <c r="N372" s="170"/>
      <c r="O372" s="156"/>
      <c r="Q372" s="156"/>
      <c r="S372" s="156"/>
      <c r="U372" s="157"/>
      <c r="V372" s="157"/>
      <c r="W372" s="157"/>
    </row>
    <row r="373" spans="3:23" s="155" customFormat="1">
      <c r="C373" s="156"/>
      <c r="D373" s="156"/>
      <c r="E373" s="156"/>
      <c r="F373" s="156"/>
      <c r="G373" s="156"/>
      <c r="H373" s="156"/>
      <c r="I373" s="156"/>
      <c r="J373" s="156"/>
      <c r="L373" s="156"/>
      <c r="M373" s="156"/>
      <c r="N373" s="170"/>
      <c r="O373" s="156"/>
      <c r="Q373" s="156"/>
      <c r="S373" s="156"/>
      <c r="U373" s="157"/>
      <c r="V373" s="157"/>
      <c r="W373" s="157"/>
    </row>
    <row r="374" spans="3:23" s="155" customFormat="1">
      <c r="C374" s="156"/>
      <c r="D374" s="156"/>
      <c r="E374" s="156"/>
      <c r="F374" s="156"/>
      <c r="G374" s="156"/>
      <c r="H374" s="156"/>
      <c r="I374" s="156"/>
      <c r="J374" s="156"/>
      <c r="L374" s="156"/>
      <c r="M374" s="156"/>
      <c r="N374" s="170"/>
      <c r="O374" s="156"/>
      <c r="Q374" s="156"/>
      <c r="S374" s="156"/>
      <c r="U374" s="157"/>
      <c r="V374" s="157"/>
      <c r="W374" s="157"/>
    </row>
    <row r="375" spans="3:23" s="155" customFormat="1">
      <c r="C375" s="156"/>
      <c r="D375" s="156"/>
      <c r="E375" s="156"/>
      <c r="F375" s="156"/>
      <c r="G375" s="156"/>
      <c r="H375" s="156"/>
      <c r="I375" s="156"/>
      <c r="J375" s="156"/>
      <c r="L375" s="156"/>
      <c r="M375" s="156"/>
      <c r="N375" s="170"/>
      <c r="O375" s="156"/>
      <c r="Q375" s="156"/>
      <c r="S375" s="156"/>
      <c r="U375" s="157"/>
      <c r="V375" s="157"/>
      <c r="W375" s="157"/>
    </row>
    <row r="376" spans="3:23" s="155" customFormat="1">
      <c r="C376" s="156"/>
      <c r="D376" s="156"/>
      <c r="E376" s="156"/>
      <c r="F376" s="156"/>
      <c r="G376" s="156"/>
      <c r="H376" s="156"/>
      <c r="I376" s="156"/>
      <c r="J376" s="156"/>
      <c r="L376" s="156"/>
      <c r="M376" s="156"/>
      <c r="N376" s="170"/>
      <c r="O376" s="156"/>
      <c r="Q376" s="156"/>
      <c r="S376" s="156"/>
      <c r="U376" s="157"/>
      <c r="V376" s="157"/>
      <c r="W376" s="157"/>
    </row>
    <row r="377" spans="3:23" s="155" customFormat="1">
      <c r="C377" s="156"/>
      <c r="D377" s="156"/>
      <c r="E377" s="156"/>
      <c r="F377" s="156"/>
      <c r="G377" s="156"/>
      <c r="H377" s="156"/>
      <c r="I377" s="156"/>
      <c r="J377" s="156"/>
      <c r="L377" s="156"/>
      <c r="M377" s="156"/>
      <c r="N377" s="170"/>
      <c r="O377" s="156"/>
      <c r="Q377" s="156"/>
      <c r="S377" s="156"/>
      <c r="U377" s="157"/>
      <c r="V377" s="157"/>
      <c r="W377" s="157"/>
    </row>
    <row r="378" spans="3:23" s="155" customFormat="1">
      <c r="C378" s="156"/>
      <c r="D378" s="156"/>
      <c r="E378" s="156"/>
      <c r="F378" s="156"/>
      <c r="G378" s="156"/>
      <c r="H378" s="156"/>
      <c r="I378" s="156"/>
      <c r="J378" s="156"/>
      <c r="L378" s="156"/>
      <c r="M378" s="156"/>
      <c r="N378" s="170"/>
      <c r="O378" s="156"/>
      <c r="Q378" s="156"/>
      <c r="S378" s="156"/>
      <c r="U378" s="157"/>
      <c r="V378" s="157"/>
      <c r="W378" s="157"/>
    </row>
    <row r="379" spans="3:23" s="155" customFormat="1">
      <c r="C379" s="156"/>
      <c r="D379" s="156"/>
      <c r="E379" s="156"/>
      <c r="F379" s="156"/>
      <c r="G379" s="156"/>
      <c r="H379" s="156"/>
      <c r="I379" s="156"/>
      <c r="J379" s="156"/>
      <c r="L379" s="156"/>
      <c r="M379" s="156"/>
      <c r="N379" s="170"/>
      <c r="O379" s="156"/>
      <c r="Q379" s="156"/>
      <c r="S379" s="156"/>
      <c r="U379" s="157"/>
      <c r="V379" s="157"/>
      <c r="W379" s="157"/>
    </row>
    <row r="380" spans="3:23" s="155" customFormat="1">
      <c r="C380" s="156"/>
      <c r="D380" s="156"/>
      <c r="E380" s="156"/>
      <c r="F380" s="156"/>
      <c r="G380" s="156"/>
      <c r="H380" s="156"/>
      <c r="I380" s="156"/>
      <c r="J380" s="156"/>
      <c r="L380" s="156"/>
      <c r="M380" s="156"/>
      <c r="N380" s="170"/>
      <c r="O380" s="156"/>
      <c r="Q380" s="156"/>
      <c r="S380" s="156"/>
      <c r="U380" s="157"/>
      <c r="V380" s="157"/>
      <c r="W380" s="157"/>
    </row>
    <row r="381" spans="3:23" s="155" customFormat="1">
      <c r="C381" s="156"/>
      <c r="D381" s="156"/>
      <c r="E381" s="156"/>
      <c r="F381" s="156"/>
      <c r="G381" s="156"/>
      <c r="H381" s="156"/>
      <c r="I381" s="156"/>
      <c r="J381" s="156"/>
      <c r="L381" s="156"/>
      <c r="M381" s="156"/>
      <c r="N381" s="170"/>
      <c r="O381" s="156"/>
      <c r="Q381" s="156"/>
      <c r="S381" s="156"/>
      <c r="U381" s="157"/>
      <c r="V381" s="157"/>
      <c r="W381" s="157"/>
    </row>
    <row r="382" spans="3:23" s="155" customFormat="1">
      <c r="C382" s="156"/>
      <c r="D382" s="156"/>
      <c r="E382" s="156"/>
      <c r="F382" s="156"/>
      <c r="G382" s="156"/>
      <c r="H382" s="156"/>
      <c r="I382" s="156"/>
      <c r="J382" s="156"/>
      <c r="L382" s="156"/>
      <c r="M382" s="156"/>
      <c r="N382" s="170"/>
      <c r="O382" s="156"/>
      <c r="Q382" s="156"/>
      <c r="S382" s="156"/>
      <c r="U382" s="157"/>
      <c r="V382" s="157"/>
      <c r="W382" s="157"/>
    </row>
    <row r="383" spans="3:23" s="155" customFormat="1">
      <c r="C383" s="156"/>
      <c r="D383" s="156"/>
      <c r="E383" s="156"/>
      <c r="F383" s="156"/>
      <c r="G383" s="156"/>
      <c r="H383" s="156"/>
      <c r="I383" s="156"/>
      <c r="J383" s="156"/>
      <c r="L383" s="156"/>
      <c r="M383" s="156"/>
      <c r="N383" s="170"/>
      <c r="O383" s="156"/>
      <c r="Q383" s="156"/>
      <c r="S383" s="156"/>
      <c r="U383" s="157"/>
      <c r="V383" s="157"/>
      <c r="W383" s="157"/>
    </row>
    <row r="384" spans="3:23" s="155" customFormat="1">
      <c r="C384" s="156"/>
      <c r="D384" s="156"/>
      <c r="E384" s="156"/>
      <c r="F384" s="156"/>
      <c r="G384" s="156"/>
      <c r="H384" s="156"/>
      <c r="I384" s="156"/>
      <c r="J384" s="156"/>
      <c r="L384" s="156"/>
      <c r="M384" s="156"/>
      <c r="N384" s="170"/>
      <c r="O384" s="156"/>
      <c r="Q384" s="156"/>
      <c r="S384" s="156"/>
      <c r="U384" s="157"/>
      <c r="V384" s="157"/>
      <c r="W384" s="157"/>
    </row>
    <row r="385" spans="3:23" s="155" customFormat="1">
      <c r="C385" s="156"/>
      <c r="D385" s="156"/>
      <c r="E385" s="156"/>
      <c r="F385" s="156"/>
      <c r="G385" s="156"/>
      <c r="H385" s="156"/>
      <c r="I385" s="156"/>
      <c r="J385" s="156"/>
      <c r="L385" s="156"/>
      <c r="M385" s="156"/>
      <c r="N385" s="170"/>
      <c r="O385" s="156"/>
      <c r="Q385" s="156"/>
      <c r="S385" s="156"/>
      <c r="U385" s="157"/>
      <c r="V385" s="157"/>
      <c r="W385" s="157"/>
    </row>
    <row r="386" spans="3:23" s="155" customFormat="1">
      <c r="C386" s="156"/>
      <c r="D386" s="156"/>
      <c r="E386" s="156"/>
      <c r="F386" s="156"/>
      <c r="G386" s="156"/>
      <c r="H386" s="156"/>
      <c r="I386" s="156"/>
      <c r="J386" s="156"/>
      <c r="L386" s="156"/>
      <c r="M386" s="156"/>
      <c r="N386" s="170"/>
      <c r="O386" s="156"/>
      <c r="Q386" s="156"/>
      <c r="S386" s="156"/>
      <c r="U386" s="157"/>
      <c r="V386" s="157"/>
      <c r="W386" s="157"/>
    </row>
    <row r="387" spans="3:23" s="155" customFormat="1">
      <c r="C387" s="156"/>
      <c r="D387" s="156"/>
      <c r="E387" s="156"/>
      <c r="F387" s="156"/>
      <c r="G387" s="156"/>
      <c r="H387" s="156"/>
      <c r="I387" s="156"/>
      <c r="J387" s="156"/>
      <c r="L387" s="156"/>
      <c r="M387" s="156"/>
      <c r="N387" s="170"/>
      <c r="O387" s="156"/>
      <c r="Q387" s="156"/>
      <c r="S387" s="156"/>
      <c r="U387" s="157"/>
      <c r="V387" s="157"/>
      <c r="W387" s="157"/>
    </row>
    <row r="388" spans="3:23" s="155" customFormat="1">
      <c r="C388" s="156"/>
      <c r="D388" s="156"/>
      <c r="E388" s="156"/>
      <c r="F388" s="156"/>
      <c r="G388" s="156"/>
      <c r="H388" s="156"/>
      <c r="I388" s="156"/>
      <c r="J388" s="156"/>
      <c r="L388" s="156"/>
      <c r="M388" s="156"/>
      <c r="N388" s="170"/>
      <c r="O388" s="156"/>
      <c r="Q388" s="156"/>
      <c r="S388" s="156"/>
      <c r="U388" s="157"/>
      <c r="V388" s="157"/>
      <c r="W388" s="157"/>
    </row>
    <row r="389" spans="3:23" s="155" customFormat="1">
      <c r="C389" s="156"/>
      <c r="D389" s="156"/>
      <c r="E389" s="156"/>
      <c r="F389" s="156"/>
      <c r="G389" s="156"/>
      <c r="H389" s="156"/>
      <c r="I389" s="156"/>
      <c r="J389" s="156"/>
      <c r="L389" s="156"/>
      <c r="M389" s="156"/>
      <c r="N389" s="170"/>
      <c r="O389" s="156"/>
      <c r="Q389" s="156"/>
      <c r="S389" s="156"/>
      <c r="U389" s="157"/>
      <c r="V389" s="157"/>
      <c r="W389" s="157"/>
    </row>
    <row r="390" spans="3:23" s="155" customFormat="1">
      <c r="C390" s="156"/>
      <c r="D390" s="156"/>
      <c r="E390" s="156"/>
      <c r="F390" s="156"/>
      <c r="G390" s="156"/>
      <c r="H390" s="156"/>
      <c r="I390" s="156"/>
      <c r="J390" s="156"/>
      <c r="L390" s="156"/>
      <c r="M390" s="156"/>
      <c r="N390" s="170"/>
      <c r="O390" s="156"/>
      <c r="Q390" s="156"/>
      <c r="S390" s="156"/>
      <c r="U390" s="157"/>
      <c r="V390" s="157"/>
      <c r="W390" s="157"/>
    </row>
    <row r="391" spans="3:23" s="155" customFormat="1">
      <c r="C391" s="156"/>
      <c r="D391" s="156"/>
      <c r="E391" s="156"/>
      <c r="F391" s="156"/>
      <c r="G391" s="156"/>
      <c r="H391" s="156"/>
      <c r="I391" s="156"/>
      <c r="J391" s="156"/>
      <c r="L391" s="156"/>
      <c r="M391" s="156"/>
      <c r="N391" s="170"/>
      <c r="O391" s="156"/>
      <c r="Q391" s="156"/>
      <c r="S391" s="156"/>
      <c r="U391" s="157"/>
      <c r="V391" s="157"/>
      <c r="W391" s="157"/>
    </row>
    <row r="392" spans="3:23" s="155" customFormat="1">
      <c r="C392" s="156"/>
      <c r="D392" s="156"/>
      <c r="E392" s="156"/>
      <c r="F392" s="156"/>
      <c r="G392" s="156"/>
      <c r="H392" s="156"/>
      <c r="I392" s="156"/>
      <c r="J392" s="156"/>
      <c r="L392" s="156"/>
      <c r="M392" s="156"/>
      <c r="N392" s="170"/>
      <c r="O392" s="156"/>
      <c r="Q392" s="156"/>
      <c r="S392" s="156"/>
      <c r="U392" s="157"/>
      <c r="V392" s="157"/>
      <c r="W392" s="157"/>
    </row>
    <row r="393" spans="3:23" s="155" customFormat="1">
      <c r="C393" s="156"/>
      <c r="D393" s="156"/>
      <c r="E393" s="156"/>
      <c r="F393" s="156"/>
      <c r="G393" s="156"/>
      <c r="H393" s="156"/>
      <c r="I393" s="156"/>
      <c r="J393" s="156"/>
      <c r="L393" s="156"/>
      <c r="M393" s="156"/>
      <c r="N393" s="170"/>
      <c r="O393" s="156"/>
      <c r="Q393" s="156"/>
      <c r="S393" s="156"/>
      <c r="U393" s="157"/>
      <c r="V393" s="157"/>
      <c r="W393" s="157"/>
    </row>
    <row r="394" spans="3:23" s="155" customFormat="1">
      <c r="C394" s="156"/>
      <c r="D394" s="156"/>
      <c r="E394" s="156"/>
      <c r="F394" s="156"/>
      <c r="G394" s="156"/>
      <c r="H394" s="156"/>
      <c r="I394" s="156"/>
      <c r="J394" s="156"/>
      <c r="L394" s="156"/>
      <c r="M394" s="156"/>
      <c r="N394" s="170"/>
      <c r="O394" s="156"/>
      <c r="Q394" s="156"/>
      <c r="S394" s="156"/>
      <c r="U394" s="157"/>
      <c r="V394" s="157"/>
      <c r="W394" s="157"/>
    </row>
    <row r="395" spans="3:23" s="155" customFormat="1">
      <c r="C395" s="156"/>
      <c r="D395" s="156"/>
      <c r="E395" s="156"/>
      <c r="F395" s="156"/>
      <c r="G395" s="156"/>
      <c r="H395" s="156"/>
      <c r="I395" s="156"/>
      <c r="J395" s="156"/>
      <c r="L395" s="156"/>
      <c r="M395" s="156"/>
      <c r="N395" s="170"/>
      <c r="O395" s="156"/>
      <c r="Q395" s="156"/>
      <c r="S395" s="156"/>
      <c r="U395" s="157"/>
      <c r="V395" s="157"/>
      <c r="W395" s="157"/>
    </row>
    <row r="396" spans="3:23" s="155" customFormat="1">
      <c r="C396" s="156"/>
      <c r="D396" s="156"/>
      <c r="E396" s="156"/>
      <c r="F396" s="156"/>
      <c r="G396" s="156"/>
      <c r="H396" s="156"/>
      <c r="I396" s="156"/>
      <c r="J396" s="156"/>
      <c r="L396" s="156"/>
      <c r="M396" s="156"/>
      <c r="N396" s="170"/>
      <c r="O396" s="156"/>
      <c r="Q396" s="156"/>
      <c r="S396" s="156"/>
      <c r="U396" s="157"/>
      <c r="V396" s="157"/>
      <c r="W396" s="157"/>
    </row>
    <row r="397" spans="3:23" s="155" customFormat="1">
      <c r="C397" s="156"/>
      <c r="D397" s="156"/>
      <c r="E397" s="156"/>
      <c r="F397" s="156"/>
      <c r="G397" s="156"/>
      <c r="H397" s="156"/>
      <c r="I397" s="156"/>
      <c r="J397" s="156"/>
      <c r="L397" s="156"/>
      <c r="M397" s="156"/>
      <c r="N397" s="170"/>
      <c r="O397" s="156"/>
      <c r="Q397" s="156"/>
      <c r="S397" s="156"/>
      <c r="U397" s="157"/>
      <c r="V397" s="157"/>
      <c r="W397" s="157"/>
    </row>
    <row r="398" spans="3:23" s="155" customFormat="1">
      <c r="C398" s="156"/>
      <c r="D398" s="156"/>
      <c r="E398" s="156"/>
      <c r="F398" s="156"/>
      <c r="G398" s="156"/>
      <c r="H398" s="156"/>
      <c r="I398" s="156"/>
      <c r="J398" s="156"/>
      <c r="L398" s="156"/>
      <c r="M398" s="156"/>
      <c r="N398" s="170"/>
      <c r="O398" s="156"/>
      <c r="Q398" s="156"/>
      <c r="S398" s="156"/>
      <c r="U398" s="157"/>
      <c r="V398" s="157"/>
      <c r="W398" s="157"/>
    </row>
    <row r="399" spans="3:23" s="155" customFormat="1">
      <c r="C399" s="156"/>
      <c r="D399" s="156"/>
      <c r="E399" s="156"/>
      <c r="F399" s="156"/>
      <c r="G399" s="156"/>
      <c r="H399" s="156"/>
      <c r="I399" s="156"/>
      <c r="J399" s="156"/>
      <c r="L399" s="156"/>
      <c r="M399" s="156"/>
      <c r="N399" s="170"/>
      <c r="O399" s="156"/>
      <c r="Q399" s="156"/>
      <c r="S399" s="156"/>
      <c r="U399" s="157"/>
      <c r="V399" s="157"/>
      <c r="W399" s="157"/>
    </row>
    <row r="400" spans="3:23" s="155" customFormat="1">
      <c r="C400" s="156"/>
      <c r="D400" s="156"/>
      <c r="E400" s="156"/>
      <c r="F400" s="156"/>
      <c r="G400" s="156"/>
      <c r="H400" s="156"/>
      <c r="I400" s="156"/>
      <c r="J400" s="156"/>
      <c r="L400" s="156"/>
      <c r="M400" s="156"/>
      <c r="N400" s="170"/>
      <c r="O400" s="156"/>
      <c r="Q400" s="156"/>
      <c r="S400" s="156"/>
      <c r="U400" s="157"/>
      <c r="V400" s="157"/>
      <c r="W400" s="157"/>
    </row>
    <row r="401" spans="3:23" s="155" customFormat="1">
      <c r="C401" s="156"/>
      <c r="D401" s="156"/>
      <c r="E401" s="156"/>
      <c r="F401" s="156"/>
      <c r="G401" s="156"/>
      <c r="H401" s="156"/>
      <c r="I401" s="156"/>
      <c r="J401" s="156"/>
      <c r="L401" s="156"/>
      <c r="M401" s="156"/>
      <c r="N401" s="170"/>
      <c r="O401" s="156"/>
      <c r="Q401" s="156"/>
      <c r="S401" s="156"/>
      <c r="U401" s="157"/>
      <c r="V401" s="157"/>
      <c r="W401" s="157"/>
    </row>
    <row r="402" spans="3:23" s="155" customFormat="1">
      <c r="C402" s="156"/>
      <c r="D402" s="156"/>
      <c r="E402" s="156"/>
      <c r="F402" s="156"/>
      <c r="G402" s="156"/>
      <c r="H402" s="156"/>
      <c r="I402" s="156"/>
      <c r="J402" s="156"/>
      <c r="L402" s="156"/>
      <c r="M402" s="156"/>
      <c r="N402" s="170"/>
      <c r="O402" s="156"/>
      <c r="Q402" s="156"/>
      <c r="S402" s="156"/>
      <c r="U402" s="157"/>
      <c r="V402" s="157"/>
      <c r="W402" s="157"/>
    </row>
    <row r="403" spans="3:23" s="155" customFormat="1">
      <c r="C403" s="156"/>
      <c r="D403" s="156"/>
      <c r="E403" s="156"/>
      <c r="F403" s="156"/>
      <c r="G403" s="156"/>
      <c r="H403" s="156"/>
      <c r="I403" s="156"/>
      <c r="J403" s="156"/>
      <c r="L403" s="156"/>
      <c r="M403" s="156"/>
      <c r="N403" s="170"/>
      <c r="O403" s="156"/>
      <c r="Q403" s="156"/>
      <c r="S403" s="156"/>
      <c r="U403" s="157"/>
      <c r="V403" s="157"/>
      <c r="W403" s="157"/>
    </row>
    <row r="404" spans="3:23" s="155" customFormat="1">
      <c r="C404" s="156"/>
      <c r="D404" s="156"/>
      <c r="E404" s="156"/>
      <c r="F404" s="156"/>
      <c r="G404" s="156"/>
      <c r="H404" s="156"/>
      <c r="I404" s="156"/>
      <c r="J404" s="156"/>
      <c r="L404" s="156"/>
      <c r="M404" s="156"/>
      <c r="N404" s="170"/>
      <c r="O404" s="156"/>
      <c r="Q404" s="156"/>
      <c r="S404" s="156"/>
      <c r="U404" s="157"/>
      <c r="V404" s="157"/>
      <c r="W404" s="157"/>
    </row>
    <row r="405" spans="3:23" s="155" customFormat="1">
      <c r="C405" s="156"/>
      <c r="D405" s="156"/>
      <c r="E405" s="156"/>
      <c r="F405" s="156"/>
      <c r="G405" s="156"/>
      <c r="H405" s="156"/>
      <c r="I405" s="156"/>
      <c r="J405" s="156"/>
      <c r="L405" s="156"/>
      <c r="M405" s="156"/>
      <c r="N405" s="170"/>
      <c r="O405" s="156"/>
      <c r="Q405" s="156"/>
      <c r="S405" s="156"/>
      <c r="U405" s="157"/>
      <c r="V405" s="157"/>
      <c r="W405" s="157"/>
    </row>
    <row r="406" spans="3:23" s="155" customFormat="1">
      <c r="C406" s="156"/>
      <c r="D406" s="156"/>
      <c r="E406" s="156"/>
      <c r="F406" s="156"/>
      <c r="G406" s="156"/>
      <c r="H406" s="156"/>
      <c r="I406" s="156"/>
      <c r="J406" s="156"/>
      <c r="L406" s="156"/>
      <c r="M406" s="156"/>
      <c r="N406" s="170"/>
      <c r="O406" s="156"/>
      <c r="Q406" s="156"/>
      <c r="S406" s="156"/>
      <c r="U406" s="157"/>
      <c r="V406" s="157"/>
      <c r="W406" s="157"/>
    </row>
    <row r="407" spans="3:23" s="155" customFormat="1">
      <c r="C407" s="156"/>
      <c r="D407" s="156"/>
      <c r="E407" s="156"/>
      <c r="F407" s="156"/>
      <c r="G407" s="156"/>
      <c r="H407" s="156"/>
      <c r="I407" s="156"/>
      <c r="J407" s="156"/>
      <c r="L407" s="156"/>
      <c r="M407" s="156"/>
      <c r="N407" s="170"/>
      <c r="O407" s="156"/>
      <c r="Q407" s="156"/>
      <c r="S407" s="156"/>
      <c r="U407" s="157"/>
      <c r="V407" s="157"/>
      <c r="W407" s="157"/>
    </row>
    <row r="408" spans="3:23" s="155" customFormat="1">
      <c r="C408" s="156"/>
      <c r="D408" s="156"/>
      <c r="E408" s="156"/>
      <c r="F408" s="156"/>
      <c r="G408" s="156"/>
      <c r="H408" s="156"/>
      <c r="I408" s="156"/>
      <c r="J408" s="156"/>
      <c r="L408" s="156"/>
      <c r="M408" s="156"/>
      <c r="N408" s="170"/>
      <c r="O408" s="156"/>
      <c r="Q408" s="156"/>
      <c r="S408" s="156"/>
      <c r="U408" s="157"/>
      <c r="V408" s="157"/>
      <c r="W408" s="157"/>
    </row>
    <row r="409" spans="3:23" s="155" customFormat="1">
      <c r="C409" s="156"/>
      <c r="D409" s="156"/>
      <c r="E409" s="156"/>
      <c r="F409" s="156"/>
      <c r="G409" s="156"/>
      <c r="H409" s="156"/>
      <c r="I409" s="156"/>
      <c r="J409" s="156"/>
      <c r="L409" s="156"/>
      <c r="M409" s="156"/>
      <c r="N409" s="170"/>
      <c r="O409" s="156"/>
      <c r="Q409" s="156"/>
      <c r="S409" s="156"/>
      <c r="U409" s="157"/>
      <c r="V409" s="157"/>
      <c r="W409" s="157"/>
    </row>
    <row r="410" spans="3:23" s="155" customFormat="1">
      <c r="C410" s="156"/>
      <c r="D410" s="156"/>
      <c r="E410" s="156"/>
      <c r="F410" s="156"/>
      <c r="G410" s="156"/>
      <c r="H410" s="156"/>
      <c r="I410" s="156"/>
      <c r="J410" s="156"/>
      <c r="L410" s="156"/>
      <c r="M410" s="156"/>
      <c r="N410" s="170"/>
      <c r="O410" s="156"/>
      <c r="Q410" s="156"/>
      <c r="S410" s="156"/>
      <c r="U410" s="157"/>
      <c r="V410" s="157"/>
      <c r="W410" s="157"/>
    </row>
    <row r="411" spans="3:23" s="155" customFormat="1">
      <c r="C411" s="156"/>
      <c r="D411" s="156"/>
      <c r="E411" s="156"/>
      <c r="F411" s="156"/>
      <c r="G411" s="156"/>
      <c r="H411" s="156"/>
      <c r="I411" s="156"/>
      <c r="J411" s="156"/>
      <c r="L411" s="156"/>
      <c r="M411" s="156"/>
      <c r="N411" s="170"/>
      <c r="O411" s="156"/>
      <c r="Q411" s="156"/>
      <c r="S411" s="156"/>
      <c r="U411" s="157"/>
      <c r="V411" s="157"/>
      <c r="W411" s="157"/>
    </row>
    <row r="412" spans="3:23" s="155" customFormat="1">
      <c r="C412" s="156"/>
      <c r="D412" s="156"/>
      <c r="E412" s="156"/>
      <c r="F412" s="156"/>
      <c r="G412" s="156"/>
      <c r="H412" s="156"/>
      <c r="I412" s="156"/>
      <c r="J412" s="156"/>
      <c r="L412" s="156"/>
      <c r="M412" s="156"/>
      <c r="N412" s="170"/>
      <c r="O412" s="156"/>
      <c r="Q412" s="156"/>
      <c r="S412" s="156"/>
      <c r="U412" s="157"/>
      <c r="V412" s="157"/>
      <c r="W412" s="157"/>
    </row>
    <row r="413" spans="3:23" s="155" customFormat="1">
      <c r="C413" s="156"/>
      <c r="D413" s="156"/>
      <c r="E413" s="156"/>
      <c r="F413" s="156"/>
      <c r="G413" s="156"/>
      <c r="H413" s="156"/>
      <c r="I413" s="156"/>
      <c r="J413" s="156"/>
      <c r="L413" s="156"/>
      <c r="M413" s="156"/>
      <c r="N413" s="170"/>
      <c r="O413" s="156"/>
      <c r="Q413" s="156"/>
      <c r="S413" s="156"/>
      <c r="U413" s="157"/>
      <c r="V413" s="157"/>
      <c r="W413" s="157"/>
    </row>
    <row r="414" spans="3:23" s="155" customFormat="1">
      <c r="C414" s="156"/>
      <c r="D414" s="156"/>
      <c r="E414" s="156"/>
      <c r="F414" s="156"/>
      <c r="G414" s="156"/>
      <c r="H414" s="156"/>
      <c r="I414" s="156"/>
      <c r="J414" s="156"/>
      <c r="L414" s="156"/>
      <c r="M414" s="156"/>
      <c r="N414" s="170"/>
      <c r="O414" s="156"/>
      <c r="Q414" s="156"/>
      <c r="S414" s="156"/>
      <c r="U414" s="157"/>
      <c r="V414" s="157"/>
      <c r="W414" s="157"/>
    </row>
    <row r="415" spans="3:23" s="155" customFormat="1">
      <c r="C415" s="156"/>
      <c r="D415" s="156"/>
      <c r="E415" s="156"/>
      <c r="F415" s="156"/>
      <c r="G415" s="156"/>
      <c r="H415" s="156"/>
      <c r="I415" s="156"/>
      <c r="J415" s="156"/>
      <c r="L415" s="156"/>
      <c r="M415" s="156"/>
      <c r="N415" s="170"/>
      <c r="O415" s="156"/>
      <c r="Q415" s="156"/>
      <c r="S415" s="156"/>
      <c r="U415" s="157"/>
      <c r="V415" s="157"/>
      <c r="W415" s="157"/>
    </row>
    <row r="416" spans="3:23" s="155" customFormat="1">
      <c r="C416" s="156"/>
      <c r="D416" s="156"/>
      <c r="E416" s="156"/>
      <c r="F416" s="156"/>
      <c r="G416" s="156"/>
      <c r="H416" s="156"/>
      <c r="I416" s="156"/>
      <c r="J416" s="156"/>
      <c r="L416" s="156"/>
      <c r="M416" s="156"/>
      <c r="N416" s="170"/>
      <c r="O416" s="156"/>
      <c r="Q416" s="156"/>
      <c r="S416" s="156"/>
      <c r="U416" s="157"/>
      <c r="V416" s="157"/>
      <c r="W416" s="157"/>
    </row>
    <row r="417" spans="3:23" s="155" customFormat="1">
      <c r="C417" s="156"/>
      <c r="D417" s="156"/>
      <c r="E417" s="156"/>
      <c r="F417" s="156"/>
      <c r="G417" s="156"/>
      <c r="H417" s="156"/>
      <c r="I417" s="156"/>
      <c r="J417" s="156"/>
      <c r="L417" s="156"/>
      <c r="M417" s="156"/>
      <c r="N417" s="170"/>
      <c r="O417" s="156"/>
      <c r="Q417" s="156"/>
      <c r="S417" s="156"/>
      <c r="U417" s="157"/>
      <c r="V417" s="157"/>
      <c r="W417" s="157"/>
    </row>
    <row r="418" spans="3:23" s="155" customFormat="1">
      <c r="C418" s="156"/>
      <c r="D418" s="156"/>
      <c r="E418" s="156"/>
      <c r="F418" s="156"/>
      <c r="G418" s="156"/>
      <c r="H418" s="156"/>
      <c r="I418" s="156"/>
      <c r="J418" s="156"/>
      <c r="L418" s="156"/>
      <c r="M418" s="156"/>
      <c r="N418" s="170"/>
      <c r="O418" s="156"/>
      <c r="Q418" s="156"/>
      <c r="S418" s="156"/>
      <c r="U418" s="157"/>
      <c r="V418" s="157"/>
      <c r="W418" s="157"/>
    </row>
    <row r="419" spans="3:23" s="155" customFormat="1">
      <c r="C419" s="156"/>
      <c r="D419" s="156"/>
      <c r="E419" s="156"/>
      <c r="F419" s="156"/>
      <c r="G419" s="156"/>
      <c r="H419" s="156"/>
      <c r="I419" s="156"/>
      <c r="J419" s="156"/>
      <c r="L419" s="156"/>
      <c r="M419" s="156"/>
      <c r="N419" s="170"/>
      <c r="O419" s="156"/>
      <c r="Q419" s="156"/>
      <c r="S419" s="156"/>
      <c r="U419" s="157"/>
      <c r="V419" s="157"/>
      <c r="W419" s="157"/>
    </row>
    <row r="420" spans="3:23" s="155" customFormat="1">
      <c r="C420" s="156"/>
      <c r="D420" s="156"/>
      <c r="E420" s="156"/>
      <c r="F420" s="156"/>
      <c r="G420" s="156"/>
      <c r="H420" s="156"/>
      <c r="I420" s="156"/>
      <c r="J420" s="156"/>
      <c r="L420" s="156"/>
      <c r="M420" s="156"/>
      <c r="N420" s="170"/>
      <c r="O420" s="156"/>
      <c r="Q420" s="156"/>
      <c r="S420" s="156"/>
      <c r="U420" s="157"/>
      <c r="V420" s="157"/>
      <c r="W420" s="157"/>
    </row>
    <row r="421" spans="3:23" s="155" customFormat="1">
      <c r="C421" s="156"/>
      <c r="D421" s="156"/>
      <c r="E421" s="156"/>
      <c r="F421" s="156"/>
      <c r="G421" s="156"/>
      <c r="H421" s="156"/>
      <c r="I421" s="156"/>
      <c r="J421" s="156"/>
      <c r="L421" s="156"/>
      <c r="M421" s="156"/>
      <c r="N421" s="170"/>
      <c r="O421" s="156"/>
      <c r="Q421" s="156"/>
      <c r="S421" s="156"/>
      <c r="U421" s="157"/>
      <c r="V421" s="157"/>
      <c r="W421" s="157"/>
    </row>
    <row r="422" spans="3:23" s="155" customFormat="1">
      <c r="C422" s="156"/>
      <c r="D422" s="156"/>
      <c r="E422" s="156"/>
      <c r="F422" s="156"/>
      <c r="G422" s="156"/>
      <c r="H422" s="156"/>
      <c r="I422" s="156"/>
      <c r="J422" s="156"/>
      <c r="L422" s="156"/>
      <c r="M422" s="156"/>
      <c r="N422" s="170"/>
      <c r="O422" s="156"/>
      <c r="Q422" s="156"/>
      <c r="S422" s="156"/>
      <c r="U422" s="157"/>
      <c r="V422" s="157"/>
      <c r="W422" s="157"/>
    </row>
    <row r="423" spans="3:23" s="155" customFormat="1">
      <c r="C423" s="156"/>
      <c r="D423" s="156"/>
      <c r="E423" s="156"/>
      <c r="F423" s="156"/>
      <c r="G423" s="156"/>
      <c r="H423" s="156"/>
      <c r="I423" s="156"/>
      <c r="J423" s="156"/>
      <c r="L423" s="156"/>
      <c r="M423" s="156"/>
      <c r="N423" s="170"/>
      <c r="O423" s="156"/>
      <c r="Q423" s="156"/>
      <c r="S423" s="156"/>
      <c r="U423" s="157"/>
      <c r="V423" s="157"/>
      <c r="W423" s="157"/>
    </row>
    <row r="424" spans="3:23" s="155" customFormat="1">
      <c r="C424" s="156"/>
      <c r="D424" s="156"/>
      <c r="E424" s="156"/>
      <c r="F424" s="156"/>
      <c r="G424" s="156"/>
      <c r="H424" s="156"/>
      <c r="I424" s="156"/>
      <c r="J424" s="156"/>
      <c r="L424" s="156"/>
      <c r="M424" s="156"/>
      <c r="N424" s="170"/>
      <c r="O424" s="156"/>
      <c r="Q424" s="156"/>
      <c r="S424" s="156"/>
      <c r="U424" s="157"/>
      <c r="V424" s="157"/>
      <c r="W424" s="157"/>
    </row>
    <row r="425" spans="3:23" s="155" customFormat="1">
      <c r="C425" s="156"/>
      <c r="D425" s="156"/>
      <c r="E425" s="156"/>
      <c r="F425" s="156"/>
      <c r="G425" s="156"/>
      <c r="H425" s="156"/>
      <c r="I425" s="156"/>
      <c r="J425" s="156"/>
      <c r="L425" s="156"/>
      <c r="M425" s="156"/>
      <c r="N425" s="170"/>
      <c r="O425" s="156"/>
      <c r="Q425" s="156"/>
      <c r="S425" s="156"/>
      <c r="U425" s="157"/>
      <c r="V425" s="157"/>
      <c r="W425" s="157"/>
    </row>
    <row r="426" spans="3:23" s="155" customFormat="1">
      <c r="C426" s="156"/>
      <c r="D426" s="156"/>
      <c r="E426" s="156"/>
      <c r="F426" s="156"/>
      <c r="G426" s="156"/>
      <c r="H426" s="156"/>
      <c r="I426" s="156"/>
      <c r="J426" s="156"/>
      <c r="L426" s="156"/>
      <c r="M426" s="156"/>
      <c r="N426" s="170"/>
      <c r="O426" s="156"/>
      <c r="Q426" s="156"/>
      <c r="S426" s="156"/>
      <c r="U426" s="157"/>
      <c r="V426" s="157"/>
      <c r="W426" s="157"/>
    </row>
    <row r="427" spans="3:23" s="155" customFormat="1">
      <c r="C427" s="156"/>
      <c r="D427" s="156"/>
      <c r="E427" s="156"/>
      <c r="F427" s="156"/>
      <c r="G427" s="156"/>
      <c r="H427" s="156"/>
      <c r="I427" s="156"/>
      <c r="J427" s="156"/>
      <c r="L427" s="156"/>
      <c r="M427" s="156"/>
      <c r="N427" s="170"/>
      <c r="O427" s="156"/>
      <c r="Q427" s="156"/>
      <c r="S427" s="156"/>
      <c r="U427" s="157"/>
      <c r="V427" s="157"/>
      <c r="W427" s="157"/>
    </row>
    <row r="428" spans="3:23" s="155" customFormat="1">
      <c r="C428" s="156"/>
      <c r="D428" s="156"/>
      <c r="E428" s="156"/>
      <c r="F428" s="156"/>
      <c r="G428" s="156"/>
      <c r="H428" s="156"/>
      <c r="I428" s="156"/>
      <c r="J428" s="156"/>
      <c r="L428" s="156"/>
      <c r="M428" s="156"/>
      <c r="N428" s="170"/>
      <c r="O428" s="156"/>
      <c r="Q428" s="156"/>
      <c r="S428" s="156"/>
      <c r="U428" s="157"/>
      <c r="V428" s="157"/>
      <c r="W428" s="157"/>
    </row>
    <row r="429" spans="3:23" s="155" customFormat="1">
      <c r="C429" s="156"/>
      <c r="D429" s="156"/>
      <c r="E429" s="156"/>
      <c r="F429" s="156"/>
      <c r="G429" s="156"/>
      <c r="H429" s="156"/>
      <c r="I429" s="156"/>
      <c r="J429" s="156"/>
      <c r="L429" s="156"/>
      <c r="M429" s="156"/>
      <c r="N429" s="170"/>
      <c r="O429" s="156"/>
      <c r="Q429" s="156"/>
      <c r="S429" s="156"/>
      <c r="U429" s="157"/>
      <c r="V429" s="157"/>
      <c r="W429" s="157"/>
    </row>
    <row r="430" spans="3:23" s="155" customFormat="1">
      <c r="C430" s="156"/>
      <c r="D430" s="156"/>
      <c r="E430" s="156"/>
      <c r="F430" s="156"/>
      <c r="G430" s="156"/>
      <c r="H430" s="156"/>
      <c r="I430" s="156"/>
      <c r="J430" s="156"/>
      <c r="L430" s="156"/>
      <c r="M430" s="156"/>
      <c r="N430" s="170"/>
      <c r="O430" s="156"/>
      <c r="Q430" s="156"/>
      <c r="S430" s="156"/>
      <c r="U430" s="157"/>
      <c r="V430" s="157"/>
      <c r="W430" s="157"/>
    </row>
    <row r="431" spans="3:23" s="155" customFormat="1">
      <c r="C431" s="156"/>
      <c r="D431" s="156"/>
      <c r="E431" s="156"/>
      <c r="F431" s="156"/>
      <c r="G431" s="156"/>
      <c r="H431" s="156"/>
      <c r="I431" s="156"/>
      <c r="J431" s="156"/>
      <c r="L431" s="156"/>
      <c r="M431" s="156"/>
      <c r="N431" s="170"/>
      <c r="O431" s="156"/>
      <c r="Q431" s="156"/>
      <c r="S431" s="156"/>
      <c r="U431" s="157"/>
      <c r="V431" s="157"/>
      <c r="W431" s="157"/>
    </row>
    <row r="432" spans="3:23" s="155" customFormat="1">
      <c r="C432" s="156"/>
      <c r="D432" s="156"/>
      <c r="E432" s="156"/>
      <c r="F432" s="156"/>
      <c r="G432" s="156"/>
      <c r="H432" s="156"/>
      <c r="I432" s="156"/>
      <c r="J432" s="156"/>
      <c r="L432" s="156"/>
      <c r="M432" s="156"/>
      <c r="N432" s="170"/>
      <c r="O432" s="156"/>
      <c r="Q432" s="156"/>
      <c r="S432" s="156"/>
      <c r="U432" s="157"/>
      <c r="V432" s="157"/>
      <c r="W432" s="157"/>
    </row>
    <row r="433" spans="3:23" s="155" customFormat="1">
      <c r="C433" s="156"/>
      <c r="D433" s="156"/>
      <c r="E433" s="156"/>
      <c r="F433" s="156"/>
      <c r="G433" s="156"/>
      <c r="H433" s="156"/>
      <c r="I433" s="156"/>
      <c r="J433" s="156"/>
      <c r="L433" s="156"/>
      <c r="M433" s="156"/>
      <c r="N433" s="170"/>
      <c r="O433" s="156"/>
      <c r="Q433" s="156"/>
      <c r="S433" s="156"/>
      <c r="U433" s="157"/>
      <c r="V433" s="157"/>
      <c r="W433" s="157"/>
    </row>
    <row r="434" spans="3:23" s="155" customFormat="1">
      <c r="C434" s="156"/>
      <c r="D434" s="156"/>
      <c r="E434" s="156"/>
      <c r="F434" s="156"/>
      <c r="G434" s="156"/>
      <c r="H434" s="156"/>
      <c r="I434" s="156"/>
      <c r="J434" s="156"/>
      <c r="L434" s="156"/>
      <c r="M434" s="156"/>
      <c r="N434" s="170"/>
      <c r="O434" s="156"/>
      <c r="Q434" s="156"/>
      <c r="S434" s="156"/>
      <c r="U434" s="157"/>
      <c r="V434" s="157"/>
      <c r="W434" s="157"/>
    </row>
    <row r="435" spans="3:23" s="155" customFormat="1">
      <c r="C435" s="156"/>
      <c r="D435" s="156"/>
      <c r="E435" s="156"/>
      <c r="F435" s="156"/>
      <c r="G435" s="156"/>
      <c r="H435" s="156"/>
      <c r="I435" s="156"/>
      <c r="J435" s="156"/>
      <c r="L435" s="156"/>
      <c r="M435" s="156"/>
      <c r="N435" s="170"/>
      <c r="O435" s="156"/>
      <c r="Q435" s="156"/>
      <c r="S435" s="156"/>
      <c r="U435" s="157"/>
      <c r="V435" s="157"/>
      <c r="W435" s="157"/>
    </row>
    <row r="436" spans="3:23" s="155" customFormat="1">
      <c r="C436" s="156"/>
      <c r="D436" s="156"/>
      <c r="E436" s="156"/>
      <c r="F436" s="156"/>
      <c r="G436" s="156"/>
      <c r="H436" s="156"/>
      <c r="I436" s="156"/>
      <c r="J436" s="156"/>
      <c r="L436" s="156"/>
      <c r="M436" s="156"/>
      <c r="N436" s="170"/>
      <c r="O436" s="156"/>
      <c r="Q436" s="156"/>
      <c r="S436" s="156"/>
      <c r="U436" s="157"/>
      <c r="V436" s="157"/>
      <c r="W436" s="157"/>
    </row>
    <row r="437" spans="3:23" s="155" customFormat="1">
      <c r="C437" s="156"/>
      <c r="D437" s="156"/>
      <c r="E437" s="156"/>
      <c r="F437" s="156"/>
      <c r="G437" s="156"/>
      <c r="H437" s="156"/>
      <c r="I437" s="156"/>
      <c r="J437" s="156"/>
      <c r="L437" s="156"/>
      <c r="M437" s="156"/>
      <c r="N437" s="170"/>
      <c r="O437" s="156"/>
      <c r="Q437" s="156"/>
      <c r="S437" s="156"/>
      <c r="U437" s="157"/>
      <c r="V437" s="157"/>
      <c r="W437" s="157"/>
    </row>
    <row r="438" spans="3:23" s="155" customFormat="1">
      <c r="C438" s="156"/>
      <c r="D438" s="156"/>
      <c r="E438" s="156"/>
      <c r="F438" s="156"/>
      <c r="G438" s="156"/>
      <c r="H438" s="156"/>
      <c r="I438" s="156"/>
      <c r="J438" s="156"/>
      <c r="L438" s="156"/>
      <c r="M438" s="156"/>
      <c r="N438" s="170"/>
      <c r="O438" s="156"/>
      <c r="Q438" s="156"/>
      <c r="S438" s="156"/>
      <c r="U438" s="157"/>
      <c r="V438" s="157"/>
      <c r="W438" s="157"/>
    </row>
    <row r="439" spans="3:23" s="155" customFormat="1">
      <c r="C439" s="156"/>
      <c r="D439" s="156"/>
      <c r="E439" s="156"/>
      <c r="F439" s="156"/>
      <c r="G439" s="156"/>
      <c r="H439" s="156"/>
      <c r="I439" s="156"/>
      <c r="J439" s="156"/>
      <c r="L439" s="156"/>
      <c r="M439" s="156"/>
      <c r="N439" s="170"/>
      <c r="O439" s="156"/>
      <c r="Q439" s="156"/>
      <c r="S439" s="156"/>
      <c r="U439" s="157"/>
      <c r="V439" s="157"/>
      <c r="W439" s="157"/>
    </row>
    <row r="440" spans="3:23" s="155" customFormat="1">
      <c r="C440" s="156"/>
      <c r="D440" s="156"/>
      <c r="E440" s="156"/>
      <c r="F440" s="156"/>
      <c r="G440" s="156"/>
      <c r="H440" s="156"/>
      <c r="I440" s="156"/>
      <c r="J440" s="156"/>
      <c r="L440" s="156"/>
      <c r="M440" s="156"/>
      <c r="N440" s="170"/>
      <c r="O440" s="156"/>
      <c r="Q440" s="156"/>
      <c r="S440" s="156"/>
      <c r="U440" s="157"/>
      <c r="V440" s="157"/>
      <c r="W440" s="157"/>
    </row>
    <row r="441" spans="3:23" s="155" customFormat="1">
      <c r="C441" s="156"/>
      <c r="D441" s="156"/>
      <c r="E441" s="156"/>
      <c r="F441" s="156"/>
      <c r="G441" s="156"/>
      <c r="H441" s="156"/>
      <c r="I441" s="156"/>
      <c r="J441" s="156"/>
      <c r="L441" s="156"/>
      <c r="M441" s="156"/>
      <c r="N441" s="170"/>
      <c r="O441" s="156"/>
      <c r="Q441" s="156"/>
      <c r="S441" s="156"/>
      <c r="U441" s="157"/>
      <c r="V441" s="157"/>
      <c r="W441" s="157"/>
    </row>
    <row r="442" spans="3:23" s="155" customFormat="1">
      <c r="C442" s="156"/>
      <c r="D442" s="156"/>
      <c r="E442" s="156"/>
      <c r="F442" s="156"/>
      <c r="G442" s="156"/>
      <c r="H442" s="156"/>
      <c r="I442" s="156"/>
      <c r="J442" s="156"/>
      <c r="L442" s="156"/>
      <c r="M442" s="156"/>
      <c r="N442" s="170"/>
      <c r="O442" s="156"/>
      <c r="Q442" s="156"/>
      <c r="S442" s="156"/>
      <c r="U442" s="157"/>
      <c r="V442" s="157"/>
      <c r="W442" s="157"/>
    </row>
    <row r="443" spans="3:23" s="155" customFormat="1">
      <c r="C443" s="156"/>
      <c r="D443" s="156"/>
      <c r="E443" s="156"/>
      <c r="F443" s="156"/>
      <c r="G443" s="156"/>
      <c r="H443" s="156"/>
      <c r="I443" s="156"/>
      <c r="J443" s="156"/>
      <c r="L443" s="156"/>
      <c r="M443" s="156"/>
      <c r="N443" s="170"/>
      <c r="O443" s="156"/>
      <c r="Q443" s="156"/>
      <c r="S443" s="156"/>
      <c r="U443" s="157"/>
      <c r="V443" s="157"/>
      <c r="W443" s="157"/>
    </row>
    <row r="444" spans="3:23" s="155" customFormat="1">
      <c r="C444" s="156"/>
      <c r="D444" s="156"/>
      <c r="E444" s="156"/>
      <c r="F444" s="156"/>
      <c r="G444" s="156"/>
      <c r="H444" s="156"/>
      <c r="I444" s="156"/>
      <c r="J444" s="156"/>
      <c r="L444" s="156"/>
      <c r="M444" s="156"/>
      <c r="N444" s="170"/>
      <c r="O444" s="156"/>
      <c r="Q444" s="156"/>
      <c r="S444" s="156"/>
      <c r="U444" s="157"/>
      <c r="V444" s="157"/>
      <c r="W444" s="157"/>
    </row>
    <row r="445" spans="3:23" s="155" customFormat="1">
      <c r="C445" s="156"/>
      <c r="D445" s="156"/>
      <c r="E445" s="156"/>
      <c r="F445" s="156"/>
      <c r="G445" s="156"/>
      <c r="H445" s="156"/>
      <c r="I445" s="156"/>
      <c r="J445" s="156"/>
      <c r="L445" s="156"/>
      <c r="M445" s="156"/>
      <c r="N445" s="170"/>
      <c r="O445" s="156"/>
      <c r="Q445" s="156"/>
      <c r="S445" s="156"/>
      <c r="U445" s="157"/>
      <c r="V445" s="157"/>
      <c r="W445" s="157"/>
    </row>
    <row r="446" spans="3:23" s="155" customFormat="1">
      <c r="C446" s="156"/>
      <c r="D446" s="156"/>
      <c r="E446" s="156"/>
      <c r="F446" s="156"/>
      <c r="G446" s="156"/>
      <c r="H446" s="156"/>
      <c r="I446" s="156"/>
      <c r="J446" s="156"/>
      <c r="L446" s="156"/>
      <c r="M446" s="156"/>
      <c r="N446" s="170"/>
      <c r="O446" s="156"/>
      <c r="Q446" s="156"/>
      <c r="S446" s="156"/>
      <c r="U446" s="157"/>
      <c r="V446" s="157"/>
      <c r="W446" s="157"/>
    </row>
    <row r="447" spans="3:23" s="155" customFormat="1">
      <c r="C447" s="156"/>
      <c r="D447" s="156"/>
      <c r="E447" s="156"/>
      <c r="F447" s="156"/>
      <c r="G447" s="156"/>
      <c r="H447" s="156"/>
      <c r="I447" s="156"/>
      <c r="J447" s="156"/>
      <c r="L447" s="156"/>
      <c r="M447" s="156"/>
      <c r="N447" s="170"/>
      <c r="O447" s="156"/>
      <c r="Q447" s="156"/>
      <c r="S447" s="156"/>
      <c r="U447" s="157"/>
      <c r="V447" s="157"/>
      <c r="W447" s="157"/>
    </row>
    <row r="448" spans="3:23" s="155" customFormat="1">
      <c r="C448" s="156"/>
      <c r="D448" s="156"/>
      <c r="E448" s="156"/>
      <c r="F448" s="156"/>
      <c r="G448" s="156"/>
      <c r="H448" s="156"/>
      <c r="I448" s="156"/>
      <c r="J448" s="156"/>
      <c r="L448" s="156"/>
      <c r="M448" s="156"/>
      <c r="N448" s="170"/>
      <c r="O448" s="156"/>
      <c r="Q448" s="156"/>
      <c r="S448" s="156"/>
      <c r="U448" s="157"/>
      <c r="V448" s="157"/>
      <c r="W448" s="157"/>
    </row>
    <row r="449" spans="3:23" s="155" customFormat="1">
      <c r="C449" s="156"/>
      <c r="D449" s="156"/>
      <c r="E449" s="156"/>
      <c r="F449" s="156"/>
      <c r="G449" s="156"/>
      <c r="H449" s="156"/>
      <c r="I449" s="156"/>
      <c r="J449" s="156"/>
      <c r="L449" s="156"/>
      <c r="M449" s="156"/>
      <c r="N449" s="170"/>
      <c r="O449" s="156"/>
      <c r="Q449" s="156"/>
      <c r="S449" s="156"/>
      <c r="U449" s="157"/>
      <c r="V449" s="157"/>
      <c r="W449" s="157"/>
    </row>
    <row r="450" spans="3:23" s="155" customFormat="1">
      <c r="C450" s="156"/>
      <c r="D450" s="156"/>
      <c r="E450" s="156"/>
      <c r="F450" s="156"/>
      <c r="G450" s="156"/>
      <c r="H450" s="156"/>
      <c r="I450" s="156"/>
      <c r="J450" s="156"/>
      <c r="L450" s="156"/>
      <c r="M450" s="156"/>
      <c r="N450" s="170"/>
      <c r="O450" s="156"/>
      <c r="Q450" s="156"/>
      <c r="S450" s="156"/>
      <c r="U450" s="157"/>
      <c r="V450" s="157"/>
      <c r="W450" s="157"/>
    </row>
    <row r="451" spans="3:23" s="155" customFormat="1">
      <c r="C451" s="156"/>
      <c r="D451" s="156"/>
      <c r="E451" s="156"/>
      <c r="F451" s="156"/>
      <c r="G451" s="156"/>
      <c r="H451" s="156"/>
      <c r="I451" s="156"/>
      <c r="J451" s="156"/>
      <c r="L451" s="156"/>
      <c r="M451" s="156"/>
      <c r="N451" s="170"/>
      <c r="O451" s="156"/>
      <c r="Q451" s="156"/>
      <c r="S451" s="156"/>
      <c r="U451" s="157"/>
      <c r="V451" s="157"/>
      <c r="W451" s="157"/>
    </row>
    <row r="452" spans="3:23" s="155" customFormat="1">
      <c r="C452" s="156"/>
      <c r="D452" s="156"/>
      <c r="E452" s="156"/>
      <c r="F452" s="156"/>
      <c r="G452" s="156"/>
      <c r="H452" s="156"/>
      <c r="I452" s="156"/>
      <c r="J452" s="156"/>
      <c r="L452" s="156"/>
      <c r="M452" s="156"/>
      <c r="N452" s="170"/>
      <c r="O452" s="156"/>
      <c r="Q452" s="156"/>
      <c r="S452" s="156"/>
      <c r="U452" s="157"/>
      <c r="V452" s="157"/>
      <c r="W452" s="157"/>
    </row>
    <row r="453" spans="3:23" s="155" customFormat="1">
      <c r="C453" s="156"/>
      <c r="D453" s="156"/>
      <c r="E453" s="156"/>
      <c r="F453" s="156"/>
      <c r="G453" s="156"/>
      <c r="H453" s="156"/>
      <c r="I453" s="156"/>
      <c r="J453" s="156"/>
      <c r="L453" s="156"/>
      <c r="M453" s="156"/>
      <c r="N453" s="170"/>
      <c r="O453" s="156"/>
      <c r="Q453" s="156"/>
      <c r="S453" s="156"/>
      <c r="U453" s="157"/>
      <c r="V453" s="157"/>
      <c r="W453" s="157"/>
    </row>
    <row r="454" spans="3:23" s="155" customFormat="1">
      <c r="C454" s="156"/>
      <c r="D454" s="156"/>
      <c r="E454" s="156"/>
      <c r="F454" s="156"/>
      <c r="G454" s="156"/>
      <c r="H454" s="156"/>
      <c r="I454" s="156"/>
      <c r="J454" s="156"/>
      <c r="L454" s="156"/>
      <c r="M454" s="156"/>
      <c r="N454" s="170"/>
      <c r="O454" s="156"/>
      <c r="Q454" s="156"/>
      <c r="S454" s="156"/>
      <c r="U454" s="157"/>
      <c r="V454" s="157"/>
      <c r="W454" s="157"/>
    </row>
    <row r="455" spans="3:23" s="155" customFormat="1">
      <c r="C455" s="156"/>
      <c r="D455" s="156"/>
      <c r="E455" s="156"/>
      <c r="F455" s="156"/>
      <c r="G455" s="156"/>
      <c r="H455" s="156"/>
      <c r="I455" s="156"/>
      <c r="J455" s="156"/>
      <c r="L455" s="156"/>
      <c r="M455" s="156"/>
      <c r="N455" s="170"/>
      <c r="O455" s="156"/>
      <c r="Q455" s="156"/>
      <c r="S455" s="156"/>
      <c r="U455" s="157"/>
      <c r="V455" s="157"/>
      <c r="W455" s="157"/>
    </row>
    <row r="456" spans="3:23" s="155" customFormat="1">
      <c r="C456" s="156"/>
      <c r="D456" s="156"/>
      <c r="E456" s="156"/>
      <c r="F456" s="156"/>
      <c r="G456" s="156"/>
      <c r="H456" s="156"/>
      <c r="I456" s="156"/>
      <c r="J456" s="156"/>
      <c r="L456" s="156"/>
      <c r="M456" s="156"/>
      <c r="N456" s="170"/>
      <c r="O456" s="156"/>
      <c r="Q456" s="156"/>
      <c r="S456" s="156"/>
      <c r="U456" s="157"/>
      <c r="V456" s="157"/>
      <c r="W456" s="157"/>
    </row>
    <row r="457" spans="3:23" s="155" customFormat="1">
      <c r="C457" s="156"/>
      <c r="D457" s="156"/>
      <c r="E457" s="156"/>
      <c r="F457" s="156"/>
      <c r="G457" s="156"/>
      <c r="H457" s="156"/>
      <c r="I457" s="156"/>
      <c r="J457" s="156"/>
      <c r="L457" s="156"/>
      <c r="M457" s="156"/>
      <c r="N457" s="170"/>
      <c r="O457" s="156"/>
      <c r="Q457" s="156"/>
      <c r="S457" s="156"/>
      <c r="U457" s="157"/>
      <c r="V457" s="157"/>
      <c r="W457" s="157"/>
    </row>
    <row r="458" spans="3:23" s="155" customFormat="1">
      <c r="C458" s="156"/>
      <c r="D458" s="156"/>
      <c r="E458" s="156"/>
      <c r="F458" s="156"/>
      <c r="G458" s="156"/>
      <c r="H458" s="156"/>
      <c r="I458" s="156"/>
      <c r="J458" s="156"/>
      <c r="L458" s="156"/>
      <c r="M458" s="156"/>
      <c r="N458" s="170"/>
      <c r="O458" s="156"/>
      <c r="Q458" s="156"/>
      <c r="S458" s="156"/>
      <c r="U458" s="157"/>
      <c r="V458" s="157"/>
      <c r="W458" s="157"/>
    </row>
    <row r="459" spans="3:23" s="155" customFormat="1">
      <c r="C459" s="156"/>
      <c r="D459" s="156"/>
      <c r="E459" s="156"/>
      <c r="F459" s="156"/>
      <c r="G459" s="156"/>
      <c r="H459" s="156"/>
      <c r="I459" s="156"/>
      <c r="J459" s="156"/>
      <c r="L459" s="156"/>
      <c r="M459" s="156"/>
      <c r="N459" s="170"/>
      <c r="O459" s="156"/>
      <c r="Q459" s="156"/>
      <c r="S459" s="156"/>
      <c r="U459" s="157"/>
      <c r="V459" s="157"/>
      <c r="W459" s="157"/>
    </row>
    <row r="460" spans="3:23" s="155" customFormat="1">
      <c r="C460" s="156"/>
      <c r="D460" s="156"/>
      <c r="E460" s="156"/>
      <c r="F460" s="156"/>
      <c r="G460" s="156"/>
      <c r="H460" s="156"/>
      <c r="I460" s="156"/>
      <c r="J460" s="156"/>
      <c r="L460" s="156"/>
      <c r="M460" s="156"/>
      <c r="N460" s="170"/>
      <c r="O460" s="156"/>
      <c r="Q460" s="156"/>
      <c r="S460" s="156"/>
      <c r="U460" s="157"/>
      <c r="V460" s="157"/>
      <c r="W460" s="157"/>
    </row>
    <row r="461" spans="3:23" s="155" customFormat="1">
      <c r="C461" s="156"/>
      <c r="D461" s="156"/>
      <c r="E461" s="156"/>
      <c r="F461" s="156"/>
      <c r="G461" s="156"/>
      <c r="H461" s="156"/>
      <c r="I461" s="156"/>
      <c r="J461" s="156"/>
      <c r="L461" s="156"/>
      <c r="M461" s="156"/>
      <c r="N461" s="170"/>
      <c r="O461" s="156"/>
      <c r="Q461" s="156"/>
      <c r="S461" s="156"/>
      <c r="U461" s="157"/>
      <c r="V461" s="157"/>
      <c r="W461" s="157"/>
    </row>
    <row r="462" spans="3:23" s="155" customFormat="1">
      <c r="C462" s="156"/>
      <c r="D462" s="156"/>
      <c r="E462" s="156"/>
      <c r="F462" s="156"/>
      <c r="G462" s="156"/>
      <c r="H462" s="156"/>
      <c r="I462" s="156"/>
      <c r="J462" s="156"/>
      <c r="L462" s="156"/>
      <c r="M462" s="156"/>
      <c r="N462" s="170"/>
      <c r="O462" s="156"/>
      <c r="Q462" s="156"/>
      <c r="S462" s="156"/>
      <c r="U462" s="157"/>
      <c r="V462" s="157"/>
      <c r="W462" s="157"/>
    </row>
    <row r="463" spans="3:23" s="155" customFormat="1">
      <c r="C463" s="156"/>
      <c r="D463" s="156"/>
      <c r="E463" s="156"/>
      <c r="F463" s="156"/>
      <c r="G463" s="156"/>
      <c r="H463" s="156"/>
      <c r="I463" s="156"/>
      <c r="J463" s="156"/>
      <c r="L463" s="156"/>
      <c r="M463" s="156"/>
      <c r="N463" s="170"/>
      <c r="O463" s="156"/>
      <c r="Q463" s="156"/>
      <c r="S463" s="156"/>
      <c r="U463" s="157"/>
      <c r="V463" s="157"/>
      <c r="W463" s="157"/>
    </row>
    <row r="464" spans="3:23" s="155" customFormat="1">
      <c r="C464" s="156"/>
      <c r="D464" s="156"/>
      <c r="E464" s="156"/>
      <c r="F464" s="156"/>
      <c r="G464" s="156"/>
      <c r="H464" s="156"/>
      <c r="I464" s="156"/>
      <c r="J464" s="156"/>
      <c r="L464" s="156"/>
      <c r="M464" s="156"/>
      <c r="N464" s="170"/>
      <c r="O464" s="156"/>
      <c r="Q464" s="156"/>
      <c r="S464" s="156"/>
      <c r="U464" s="157"/>
      <c r="V464" s="157"/>
      <c r="W464" s="157"/>
    </row>
    <row r="465" spans="3:23" s="155" customFormat="1">
      <c r="C465" s="156"/>
      <c r="D465" s="156"/>
      <c r="E465" s="156"/>
      <c r="F465" s="156"/>
      <c r="G465" s="156"/>
      <c r="H465" s="156"/>
      <c r="I465" s="156"/>
      <c r="J465" s="156"/>
      <c r="L465" s="156"/>
      <c r="M465" s="156"/>
      <c r="N465" s="170"/>
      <c r="O465" s="156"/>
      <c r="Q465" s="156"/>
      <c r="S465" s="156"/>
      <c r="U465" s="157"/>
      <c r="V465" s="157"/>
      <c r="W465" s="157"/>
    </row>
    <row r="466" spans="3:23" s="155" customFormat="1">
      <c r="C466" s="156"/>
      <c r="D466" s="156"/>
      <c r="E466" s="156"/>
      <c r="F466" s="156"/>
      <c r="G466" s="156"/>
      <c r="H466" s="156"/>
      <c r="I466" s="156"/>
      <c r="J466" s="156"/>
      <c r="L466" s="156"/>
      <c r="M466" s="156"/>
      <c r="N466" s="170"/>
      <c r="O466" s="156"/>
      <c r="Q466" s="156"/>
      <c r="S466" s="156"/>
      <c r="U466" s="157"/>
      <c r="V466" s="157"/>
      <c r="W466" s="157"/>
    </row>
    <row r="467" spans="3:23" s="155" customFormat="1">
      <c r="C467" s="156"/>
      <c r="D467" s="156"/>
      <c r="E467" s="156"/>
      <c r="F467" s="156"/>
      <c r="G467" s="156"/>
      <c r="H467" s="156"/>
      <c r="I467" s="156"/>
      <c r="J467" s="156"/>
      <c r="L467" s="156"/>
      <c r="M467" s="156"/>
      <c r="N467" s="170"/>
      <c r="O467" s="156"/>
      <c r="Q467" s="156"/>
      <c r="S467" s="156"/>
      <c r="U467" s="157"/>
      <c r="V467" s="157"/>
      <c r="W467" s="157"/>
    </row>
    <row r="468" spans="3:23" s="155" customFormat="1">
      <c r="C468" s="156"/>
      <c r="D468" s="156"/>
      <c r="E468" s="156"/>
      <c r="F468" s="156"/>
      <c r="G468" s="156"/>
      <c r="H468" s="156"/>
      <c r="I468" s="156"/>
      <c r="J468" s="156"/>
      <c r="L468" s="156"/>
      <c r="M468" s="156"/>
      <c r="N468" s="170"/>
      <c r="O468" s="156"/>
      <c r="Q468" s="156"/>
      <c r="S468" s="156"/>
      <c r="U468" s="157"/>
      <c r="V468" s="157"/>
      <c r="W468" s="157"/>
    </row>
    <row r="469" spans="3:23" s="155" customFormat="1">
      <c r="C469" s="156"/>
      <c r="D469" s="156"/>
      <c r="E469" s="156"/>
      <c r="F469" s="156"/>
      <c r="G469" s="156"/>
      <c r="H469" s="156"/>
      <c r="I469" s="156"/>
      <c r="J469" s="156"/>
      <c r="L469" s="156"/>
      <c r="M469" s="156"/>
      <c r="N469" s="170"/>
      <c r="O469" s="156"/>
      <c r="Q469" s="156"/>
      <c r="S469" s="156"/>
      <c r="U469" s="157"/>
      <c r="V469" s="157"/>
      <c r="W469" s="157"/>
    </row>
    <row r="470" spans="3:23" s="155" customFormat="1">
      <c r="C470" s="156"/>
      <c r="D470" s="156"/>
      <c r="E470" s="156"/>
      <c r="F470" s="156"/>
      <c r="G470" s="156"/>
      <c r="H470" s="156"/>
      <c r="I470" s="156"/>
      <c r="J470" s="156"/>
      <c r="L470" s="156"/>
      <c r="M470" s="156"/>
      <c r="N470" s="170"/>
      <c r="O470" s="156"/>
      <c r="Q470" s="156"/>
      <c r="S470" s="156"/>
      <c r="U470" s="157"/>
      <c r="V470" s="157"/>
      <c r="W470" s="157"/>
    </row>
    <row r="471" spans="3:23" s="155" customFormat="1">
      <c r="C471" s="156"/>
      <c r="D471" s="156"/>
      <c r="E471" s="156"/>
      <c r="F471" s="156"/>
      <c r="G471" s="156"/>
      <c r="H471" s="156"/>
      <c r="I471" s="156"/>
      <c r="J471" s="156"/>
      <c r="L471" s="156"/>
      <c r="M471" s="156"/>
      <c r="N471" s="170"/>
      <c r="O471" s="156"/>
      <c r="Q471" s="156"/>
      <c r="S471" s="156"/>
      <c r="U471" s="157"/>
      <c r="V471" s="157"/>
      <c r="W471" s="157"/>
    </row>
    <row r="472" spans="3:23" s="155" customFormat="1">
      <c r="C472" s="156"/>
      <c r="D472" s="156"/>
      <c r="E472" s="156"/>
      <c r="F472" s="156"/>
      <c r="G472" s="156"/>
      <c r="H472" s="156"/>
      <c r="I472" s="156"/>
      <c r="J472" s="156"/>
      <c r="L472" s="156"/>
      <c r="M472" s="156"/>
      <c r="N472" s="170"/>
      <c r="O472" s="156"/>
      <c r="Q472" s="156"/>
      <c r="S472" s="156"/>
      <c r="U472" s="157"/>
      <c r="V472" s="157"/>
      <c r="W472" s="157"/>
    </row>
    <row r="473" spans="3:23" s="155" customFormat="1">
      <c r="C473" s="156"/>
      <c r="D473" s="156"/>
      <c r="E473" s="156"/>
      <c r="F473" s="156"/>
      <c r="G473" s="156"/>
      <c r="H473" s="156"/>
      <c r="I473" s="156"/>
      <c r="J473" s="156"/>
      <c r="L473" s="156"/>
      <c r="M473" s="156"/>
      <c r="N473" s="170"/>
      <c r="O473" s="156"/>
      <c r="Q473" s="156"/>
      <c r="S473" s="156"/>
      <c r="U473" s="157"/>
      <c r="V473" s="157"/>
      <c r="W473" s="157"/>
    </row>
    <row r="474" spans="3:23" s="155" customFormat="1">
      <c r="C474" s="156"/>
      <c r="D474" s="156"/>
      <c r="E474" s="156"/>
      <c r="F474" s="156"/>
      <c r="G474" s="156"/>
      <c r="H474" s="156"/>
      <c r="I474" s="156"/>
      <c r="J474" s="156"/>
      <c r="L474" s="156"/>
      <c r="M474" s="156"/>
      <c r="N474" s="170"/>
      <c r="O474" s="156"/>
      <c r="Q474" s="156"/>
      <c r="S474" s="156"/>
      <c r="U474" s="157"/>
      <c r="V474" s="157"/>
      <c r="W474" s="157"/>
    </row>
    <row r="475" spans="3:23" s="155" customFormat="1">
      <c r="C475" s="156"/>
      <c r="D475" s="156"/>
      <c r="E475" s="156"/>
      <c r="F475" s="156"/>
      <c r="G475" s="156"/>
      <c r="H475" s="156"/>
      <c r="I475" s="156"/>
      <c r="J475" s="156"/>
      <c r="L475" s="156"/>
      <c r="M475" s="156"/>
      <c r="N475" s="170"/>
      <c r="O475" s="156"/>
      <c r="Q475" s="156"/>
      <c r="S475" s="156"/>
      <c r="U475" s="157"/>
      <c r="V475" s="157"/>
      <c r="W475" s="157"/>
    </row>
    <row r="476" spans="3:23" s="155" customFormat="1">
      <c r="C476" s="156"/>
      <c r="D476" s="156"/>
      <c r="E476" s="156"/>
      <c r="F476" s="156"/>
      <c r="G476" s="156"/>
      <c r="H476" s="156"/>
      <c r="I476" s="156"/>
      <c r="J476" s="156"/>
      <c r="L476" s="156"/>
      <c r="M476" s="156"/>
      <c r="N476" s="170"/>
      <c r="O476" s="156"/>
      <c r="Q476" s="156"/>
      <c r="S476" s="156"/>
      <c r="U476" s="157"/>
      <c r="V476" s="157"/>
      <c r="W476" s="157"/>
    </row>
    <row r="477" spans="3:23" s="155" customFormat="1">
      <c r="C477" s="156"/>
      <c r="D477" s="156"/>
      <c r="E477" s="156"/>
      <c r="F477" s="156"/>
      <c r="G477" s="156"/>
      <c r="H477" s="156"/>
      <c r="I477" s="156"/>
      <c r="J477" s="156"/>
      <c r="L477" s="156"/>
      <c r="M477" s="156"/>
      <c r="N477" s="170"/>
      <c r="O477" s="156"/>
      <c r="Q477" s="156"/>
      <c r="S477" s="156"/>
      <c r="U477" s="157"/>
      <c r="V477" s="157"/>
      <c r="W477" s="157"/>
    </row>
    <row r="478" spans="3:23" s="155" customFormat="1">
      <c r="C478" s="156"/>
      <c r="D478" s="156"/>
      <c r="E478" s="156"/>
      <c r="F478" s="156"/>
      <c r="G478" s="156"/>
      <c r="H478" s="156"/>
      <c r="I478" s="156"/>
      <c r="J478" s="156"/>
      <c r="L478" s="156"/>
      <c r="M478" s="156"/>
      <c r="N478" s="170"/>
      <c r="O478" s="156"/>
      <c r="Q478" s="156"/>
      <c r="S478" s="156"/>
      <c r="U478" s="157"/>
      <c r="V478" s="157"/>
      <c r="W478" s="157"/>
    </row>
    <row r="479" spans="3:23" s="155" customFormat="1">
      <c r="C479" s="156"/>
      <c r="D479" s="156"/>
      <c r="E479" s="156"/>
      <c r="F479" s="156"/>
      <c r="G479" s="156"/>
      <c r="H479" s="156"/>
      <c r="I479" s="156"/>
      <c r="J479" s="156"/>
      <c r="L479" s="156"/>
      <c r="M479" s="156"/>
      <c r="N479" s="170"/>
      <c r="O479" s="156"/>
      <c r="Q479" s="156"/>
      <c r="S479" s="156"/>
      <c r="U479" s="157"/>
      <c r="V479" s="157"/>
      <c r="W479" s="157"/>
    </row>
    <row r="480" spans="3:23" s="155" customFormat="1">
      <c r="C480" s="156"/>
      <c r="D480" s="156"/>
      <c r="E480" s="156"/>
      <c r="F480" s="156"/>
      <c r="G480" s="156"/>
      <c r="H480" s="156"/>
      <c r="I480" s="156"/>
      <c r="J480" s="156"/>
      <c r="L480" s="156"/>
      <c r="M480" s="156"/>
      <c r="N480" s="170"/>
      <c r="O480" s="156"/>
      <c r="Q480" s="156"/>
      <c r="S480" s="156"/>
      <c r="U480" s="157"/>
      <c r="V480" s="157"/>
      <c r="W480" s="157"/>
    </row>
    <row r="481" spans="3:23" s="155" customFormat="1">
      <c r="C481" s="156"/>
      <c r="D481" s="156"/>
      <c r="E481" s="156"/>
      <c r="F481" s="156"/>
      <c r="G481" s="156"/>
      <c r="H481" s="156"/>
      <c r="I481" s="156"/>
      <c r="J481" s="156"/>
      <c r="L481" s="156"/>
      <c r="M481" s="156"/>
      <c r="N481" s="170"/>
      <c r="O481" s="156"/>
      <c r="Q481" s="156"/>
      <c r="S481" s="156"/>
      <c r="U481" s="157"/>
      <c r="V481" s="157"/>
      <c r="W481" s="157"/>
    </row>
    <row r="482" spans="3:23" s="155" customFormat="1">
      <c r="C482" s="156"/>
      <c r="D482" s="156"/>
      <c r="E482" s="156"/>
      <c r="F482" s="156"/>
      <c r="G482" s="156"/>
      <c r="H482" s="156"/>
      <c r="I482" s="156"/>
      <c r="J482" s="156"/>
      <c r="L482" s="156"/>
      <c r="M482" s="156"/>
      <c r="N482" s="170"/>
      <c r="O482" s="156"/>
      <c r="Q482" s="156"/>
      <c r="S482" s="156"/>
      <c r="U482" s="157"/>
      <c r="V482" s="157"/>
      <c r="W482" s="157"/>
    </row>
    <row r="483" spans="3:23" s="155" customFormat="1">
      <c r="C483" s="156"/>
      <c r="D483" s="156"/>
      <c r="E483" s="156"/>
      <c r="F483" s="156"/>
      <c r="G483" s="156"/>
      <c r="H483" s="156"/>
      <c r="I483" s="156"/>
      <c r="J483" s="156"/>
      <c r="L483" s="156"/>
      <c r="M483" s="156"/>
      <c r="N483" s="170"/>
      <c r="O483" s="156"/>
      <c r="Q483" s="156"/>
      <c r="S483" s="156"/>
      <c r="U483" s="157"/>
      <c r="V483" s="157"/>
      <c r="W483" s="157"/>
    </row>
    <row r="484" spans="3:23" s="155" customFormat="1">
      <c r="C484" s="156"/>
      <c r="D484" s="156"/>
      <c r="E484" s="156"/>
      <c r="F484" s="156"/>
      <c r="G484" s="156"/>
      <c r="H484" s="156"/>
      <c r="I484" s="156"/>
      <c r="J484" s="156"/>
      <c r="L484" s="156"/>
      <c r="M484" s="156"/>
      <c r="N484" s="170"/>
      <c r="O484" s="156"/>
      <c r="Q484" s="156"/>
      <c r="S484" s="156"/>
      <c r="U484" s="157"/>
      <c r="V484" s="157"/>
      <c r="W484" s="157"/>
    </row>
    <row r="485" spans="3:23" s="155" customFormat="1">
      <c r="C485" s="156"/>
      <c r="D485" s="156"/>
      <c r="E485" s="156"/>
      <c r="F485" s="156"/>
      <c r="G485" s="156"/>
      <c r="H485" s="156"/>
      <c r="I485" s="156"/>
      <c r="J485" s="156"/>
      <c r="L485" s="156"/>
      <c r="M485" s="156"/>
      <c r="N485" s="170"/>
      <c r="O485" s="156"/>
      <c r="Q485" s="156"/>
      <c r="S485" s="156"/>
      <c r="U485" s="157"/>
      <c r="V485" s="157"/>
      <c r="W485" s="157"/>
    </row>
    <row r="486" spans="3:23" s="155" customFormat="1">
      <c r="C486" s="156"/>
      <c r="D486" s="156"/>
      <c r="E486" s="156"/>
      <c r="F486" s="156"/>
      <c r="G486" s="156"/>
      <c r="H486" s="156"/>
      <c r="I486" s="156"/>
      <c r="J486" s="156"/>
      <c r="L486" s="156"/>
      <c r="M486" s="156"/>
      <c r="N486" s="170"/>
      <c r="O486" s="156"/>
      <c r="Q486" s="156"/>
      <c r="S486" s="156"/>
      <c r="U486" s="157"/>
      <c r="V486" s="157"/>
      <c r="W486" s="157"/>
    </row>
    <row r="487" spans="3:23" s="155" customFormat="1">
      <c r="C487" s="156"/>
      <c r="D487" s="156"/>
      <c r="E487" s="156"/>
      <c r="F487" s="156"/>
      <c r="G487" s="156"/>
      <c r="H487" s="156"/>
      <c r="I487" s="156"/>
      <c r="J487" s="156"/>
      <c r="L487" s="156"/>
      <c r="M487" s="156"/>
      <c r="N487" s="170"/>
      <c r="O487" s="156"/>
      <c r="Q487" s="156"/>
      <c r="S487" s="156"/>
      <c r="U487" s="157"/>
      <c r="V487" s="157"/>
      <c r="W487" s="157"/>
    </row>
    <row r="488" spans="3:23" s="155" customFormat="1">
      <c r="C488" s="156"/>
      <c r="D488" s="156"/>
      <c r="E488" s="156"/>
      <c r="F488" s="156"/>
      <c r="G488" s="156"/>
      <c r="H488" s="156"/>
      <c r="I488" s="156"/>
      <c r="J488" s="156"/>
      <c r="L488" s="156"/>
      <c r="M488" s="156"/>
      <c r="N488" s="170"/>
      <c r="O488" s="156"/>
      <c r="Q488" s="156"/>
      <c r="S488" s="156"/>
      <c r="U488" s="157"/>
      <c r="V488" s="157"/>
      <c r="W488" s="157"/>
    </row>
    <row r="489" spans="3:23" s="155" customFormat="1">
      <c r="C489" s="156"/>
      <c r="D489" s="156"/>
      <c r="E489" s="156"/>
      <c r="F489" s="156"/>
      <c r="G489" s="156"/>
      <c r="H489" s="156"/>
      <c r="I489" s="156"/>
      <c r="J489" s="156"/>
      <c r="L489" s="156"/>
      <c r="M489" s="156"/>
      <c r="N489" s="170"/>
      <c r="O489" s="156"/>
      <c r="Q489" s="156"/>
      <c r="S489" s="156"/>
      <c r="U489" s="157"/>
      <c r="V489" s="157"/>
      <c r="W489" s="157"/>
    </row>
    <row r="490" spans="3:23" s="155" customFormat="1">
      <c r="C490" s="156"/>
      <c r="D490" s="156"/>
      <c r="E490" s="156"/>
      <c r="F490" s="156"/>
      <c r="G490" s="156"/>
      <c r="H490" s="156"/>
      <c r="I490" s="156"/>
      <c r="J490" s="156"/>
      <c r="L490" s="156"/>
      <c r="M490" s="156"/>
      <c r="N490" s="170"/>
      <c r="O490" s="156"/>
      <c r="Q490" s="156"/>
      <c r="S490" s="156"/>
      <c r="U490" s="157"/>
      <c r="V490" s="157"/>
      <c r="W490" s="157"/>
    </row>
    <row r="491" spans="3:23" s="155" customFormat="1">
      <c r="C491" s="156"/>
      <c r="D491" s="156"/>
      <c r="E491" s="156"/>
      <c r="F491" s="156"/>
      <c r="G491" s="156"/>
      <c r="H491" s="156"/>
      <c r="I491" s="156"/>
      <c r="J491" s="156"/>
      <c r="L491" s="156"/>
      <c r="M491" s="156"/>
      <c r="N491" s="170"/>
      <c r="O491" s="156"/>
      <c r="Q491" s="156"/>
      <c r="S491" s="156"/>
      <c r="U491" s="157"/>
      <c r="V491" s="157"/>
      <c r="W491" s="157"/>
    </row>
    <row r="492" spans="3:23" s="155" customFormat="1">
      <c r="C492" s="156"/>
      <c r="D492" s="156"/>
      <c r="E492" s="156"/>
      <c r="F492" s="156"/>
      <c r="G492" s="156"/>
      <c r="H492" s="156"/>
      <c r="I492" s="156"/>
      <c r="J492" s="156"/>
      <c r="L492" s="156"/>
      <c r="M492" s="156"/>
      <c r="N492" s="170"/>
      <c r="O492" s="156"/>
      <c r="Q492" s="156"/>
      <c r="S492" s="156"/>
      <c r="U492" s="157"/>
      <c r="V492" s="157"/>
      <c r="W492" s="157"/>
    </row>
    <row r="493" spans="3:23" s="155" customFormat="1">
      <c r="C493" s="156"/>
      <c r="D493" s="156"/>
      <c r="E493" s="156"/>
      <c r="F493" s="156"/>
      <c r="G493" s="156"/>
      <c r="H493" s="156"/>
      <c r="I493" s="156"/>
      <c r="J493" s="156"/>
      <c r="L493" s="156"/>
      <c r="M493" s="156"/>
      <c r="N493" s="170"/>
      <c r="O493" s="156"/>
      <c r="Q493" s="156"/>
      <c r="S493" s="156"/>
      <c r="U493" s="157"/>
      <c r="V493" s="157"/>
      <c r="W493" s="157"/>
    </row>
    <row r="494" spans="3:23" s="155" customFormat="1">
      <c r="C494" s="156"/>
      <c r="D494" s="156"/>
      <c r="E494" s="156"/>
      <c r="F494" s="156"/>
      <c r="G494" s="156"/>
      <c r="H494" s="156"/>
      <c r="I494" s="156"/>
      <c r="J494" s="156"/>
      <c r="L494" s="156"/>
      <c r="M494" s="156"/>
      <c r="N494" s="170"/>
      <c r="O494" s="156"/>
      <c r="Q494" s="156"/>
      <c r="S494" s="156"/>
      <c r="U494" s="157"/>
      <c r="V494" s="157"/>
      <c r="W494" s="157"/>
    </row>
    <row r="495" spans="3:23" s="155" customFormat="1">
      <c r="C495" s="156"/>
      <c r="D495" s="156"/>
      <c r="E495" s="156"/>
      <c r="F495" s="156"/>
      <c r="G495" s="156"/>
      <c r="H495" s="156"/>
      <c r="I495" s="156"/>
      <c r="J495" s="156"/>
      <c r="L495" s="156"/>
      <c r="M495" s="156"/>
      <c r="N495" s="170"/>
      <c r="O495" s="156"/>
      <c r="Q495" s="156"/>
      <c r="S495" s="156"/>
      <c r="U495" s="157"/>
      <c r="V495" s="157"/>
      <c r="W495" s="157"/>
    </row>
    <row r="496" spans="3:23" s="155" customFormat="1">
      <c r="C496" s="156"/>
      <c r="D496" s="156"/>
      <c r="E496" s="156"/>
      <c r="F496" s="156"/>
      <c r="G496" s="156"/>
      <c r="H496" s="156"/>
      <c r="I496" s="156"/>
      <c r="J496" s="156"/>
      <c r="L496" s="156"/>
      <c r="M496" s="156"/>
      <c r="N496" s="170"/>
      <c r="O496" s="156"/>
      <c r="Q496" s="156"/>
      <c r="S496" s="156"/>
      <c r="U496" s="157"/>
      <c r="V496" s="157"/>
      <c r="W496" s="157"/>
    </row>
    <row r="497" spans="3:23" s="155" customFormat="1">
      <c r="C497" s="156"/>
      <c r="D497" s="156"/>
      <c r="E497" s="156"/>
      <c r="F497" s="156"/>
      <c r="G497" s="156"/>
      <c r="H497" s="156"/>
      <c r="I497" s="156"/>
      <c r="J497" s="156"/>
      <c r="L497" s="156"/>
      <c r="M497" s="156"/>
      <c r="N497" s="170"/>
      <c r="O497" s="156"/>
      <c r="Q497" s="156"/>
      <c r="S497" s="156"/>
      <c r="U497" s="157"/>
      <c r="V497" s="157"/>
      <c r="W497" s="157"/>
    </row>
    <row r="498" spans="3:23" s="155" customFormat="1">
      <c r="C498" s="156"/>
      <c r="D498" s="156"/>
      <c r="E498" s="156"/>
      <c r="F498" s="156"/>
      <c r="G498" s="156"/>
      <c r="H498" s="156"/>
      <c r="I498" s="156"/>
      <c r="J498" s="156"/>
      <c r="L498" s="156"/>
      <c r="M498" s="156"/>
      <c r="N498" s="170"/>
      <c r="O498" s="156"/>
      <c r="Q498" s="156"/>
      <c r="S498" s="156"/>
      <c r="U498" s="157"/>
      <c r="V498" s="157"/>
      <c r="W498" s="157"/>
    </row>
    <row r="499" spans="3:23" s="155" customFormat="1">
      <c r="C499" s="156"/>
      <c r="D499" s="156"/>
      <c r="E499" s="156"/>
      <c r="F499" s="156"/>
      <c r="G499" s="156"/>
      <c r="H499" s="156"/>
      <c r="I499" s="156"/>
      <c r="J499" s="156"/>
      <c r="L499" s="156"/>
      <c r="M499" s="156"/>
      <c r="N499" s="170"/>
      <c r="O499" s="156"/>
      <c r="Q499" s="156"/>
      <c r="S499" s="156"/>
      <c r="U499" s="157"/>
      <c r="V499" s="157"/>
      <c r="W499" s="157"/>
    </row>
    <row r="500" spans="3:23" s="155" customFormat="1">
      <c r="C500" s="156"/>
      <c r="D500" s="156"/>
      <c r="E500" s="156"/>
      <c r="F500" s="156"/>
      <c r="G500" s="156"/>
      <c r="H500" s="156"/>
      <c r="I500" s="156"/>
      <c r="J500" s="156"/>
      <c r="L500" s="156"/>
      <c r="M500" s="156"/>
      <c r="N500" s="170"/>
      <c r="O500" s="156"/>
      <c r="Q500" s="156"/>
      <c r="S500" s="156"/>
      <c r="U500" s="157"/>
      <c r="V500" s="157"/>
      <c r="W500" s="157"/>
    </row>
    <row r="501" spans="3:23" s="155" customFormat="1">
      <c r="C501" s="156"/>
      <c r="D501" s="156"/>
      <c r="E501" s="156"/>
      <c r="F501" s="156"/>
      <c r="G501" s="156"/>
      <c r="H501" s="156"/>
      <c r="I501" s="156"/>
      <c r="J501" s="156"/>
      <c r="L501" s="156"/>
      <c r="M501" s="156"/>
      <c r="N501" s="170"/>
      <c r="O501" s="156"/>
      <c r="Q501" s="156"/>
      <c r="S501" s="156"/>
      <c r="U501" s="157"/>
      <c r="V501" s="157"/>
      <c r="W501" s="157"/>
    </row>
  </sheetData>
  <autoFilter ref="A1:W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01"/>
  <sheetViews>
    <sheetView zoomScale="90" zoomScaleNormal="90" workbookViewId="0">
      <selection activeCell="A2" sqref="A2"/>
    </sheetView>
  </sheetViews>
  <sheetFormatPr baseColWidth="10" defaultColWidth="9.140625" defaultRowHeight="12.75"/>
  <cols>
    <col min="1" max="1" width="8.42578125" customWidth="1"/>
    <col min="2" max="2" width="32.5703125" customWidth="1"/>
    <col min="3" max="3" width="5.140625" style="152" customWidth="1"/>
    <col min="4" max="4" width="5.85546875" style="152" customWidth="1"/>
    <col min="5" max="5" width="6.42578125" style="152" customWidth="1"/>
    <col min="6" max="6" width="9.7109375" style="152" customWidth="1"/>
    <col min="7" max="7" width="12" style="152" customWidth="1"/>
    <col min="8" max="8" width="6.28515625" style="152" customWidth="1"/>
    <col min="9" max="9" width="8.140625" style="152" customWidth="1"/>
    <col min="10" max="10" width="8.7109375" style="152" customWidth="1"/>
    <col min="11" max="11" width="29.42578125" customWidth="1"/>
    <col min="12" max="12" width="12.140625" style="152" customWidth="1"/>
    <col min="13" max="13" width="12.28515625" style="152" customWidth="1"/>
    <col min="14" max="14" width="12" style="168" customWidth="1"/>
    <col min="15" max="15" width="9" style="152" customWidth="1"/>
    <col min="16" max="16" width="16.140625" customWidth="1"/>
    <col min="17" max="17" width="9.42578125" style="152" customWidth="1"/>
    <col min="18" max="18" width="20.7109375" customWidth="1"/>
    <col min="19" max="19" width="8.85546875" style="152" customWidth="1"/>
    <col min="20" max="20" width="22.42578125" customWidth="1"/>
    <col min="21" max="23" width="13.85546875" style="158" customWidth="1"/>
  </cols>
  <sheetData>
    <row r="1" spans="1:23" s="154" customFormat="1" ht="45">
      <c r="A1" s="146" t="s">
        <v>115</v>
      </c>
      <c r="B1" s="146" t="s">
        <v>116</v>
      </c>
      <c r="C1" s="146" t="s">
        <v>149</v>
      </c>
      <c r="D1" s="146" t="s">
        <v>150</v>
      </c>
      <c r="E1" s="146" t="s">
        <v>118</v>
      </c>
      <c r="F1" s="146" t="s">
        <v>151</v>
      </c>
      <c r="G1" s="146" t="s">
        <v>124</v>
      </c>
      <c r="H1" s="146" t="s">
        <v>152</v>
      </c>
      <c r="I1" s="146" t="s">
        <v>142</v>
      </c>
      <c r="J1" s="146" t="s">
        <v>153</v>
      </c>
      <c r="K1" s="146" t="s">
        <v>143</v>
      </c>
      <c r="L1" s="146" t="s">
        <v>154</v>
      </c>
      <c r="M1" s="146" t="s">
        <v>155</v>
      </c>
      <c r="N1" s="166" t="s">
        <v>69</v>
      </c>
      <c r="O1" s="146" t="s">
        <v>156</v>
      </c>
      <c r="P1" s="146" t="s">
        <v>119</v>
      </c>
      <c r="Q1" s="131" t="s">
        <v>184</v>
      </c>
      <c r="R1" s="131" t="s">
        <v>185</v>
      </c>
      <c r="S1" s="131" t="s">
        <v>186</v>
      </c>
      <c r="T1" s="131" t="s">
        <v>187</v>
      </c>
      <c r="U1" s="153" t="s">
        <v>161</v>
      </c>
      <c r="V1" s="153" t="s">
        <v>162</v>
      </c>
      <c r="W1" s="153" t="s">
        <v>163</v>
      </c>
    </row>
    <row r="2" spans="1:23" s="155" customFormat="1" ht="15">
      <c r="A2" s="147"/>
      <c r="B2" s="147"/>
      <c r="C2" s="148"/>
      <c r="D2" s="148"/>
      <c r="E2" s="148"/>
      <c r="F2" s="148"/>
      <c r="G2" s="148"/>
      <c r="H2" s="148"/>
      <c r="I2" s="148"/>
      <c r="J2" s="148"/>
      <c r="K2" s="147"/>
      <c r="L2" s="148"/>
      <c r="M2" s="148"/>
      <c r="N2" s="167"/>
      <c r="O2" s="148"/>
      <c r="P2" s="147"/>
      <c r="Q2" s="148"/>
      <c r="R2" s="147"/>
      <c r="S2" s="148"/>
      <c r="T2" s="147"/>
      <c r="U2" s="149"/>
      <c r="V2" s="149"/>
      <c r="W2" s="149"/>
    </row>
    <row r="3" spans="1:23" s="155" customFormat="1" ht="15">
      <c r="A3" s="147"/>
      <c r="B3" s="147"/>
      <c r="C3" s="148"/>
      <c r="D3" s="148"/>
      <c r="E3" s="148"/>
      <c r="F3" s="148"/>
      <c r="G3" s="148"/>
      <c r="H3" s="148"/>
      <c r="I3" s="148"/>
      <c r="J3" s="148"/>
      <c r="K3" s="147"/>
      <c r="L3" s="148"/>
      <c r="M3" s="148"/>
      <c r="N3" s="167"/>
      <c r="O3" s="148"/>
      <c r="P3" s="147"/>
      <c r="Q3" s="148"/>
      <c r="R3" s="147"/>
      <c r="S3" s="148"/>
      <c r="T3" s="147"/>
      <c r="U3" s="149"/>
      <c r="V3" s="149"/>
      <c r="W3" s="149"/>
    </row>
    <row r="4" spans="1:23" s="155" customFormat="1" ht="15">
      <c r="A4" s="147"/>
      <c r="B4" s="147"/>
      <c r="C4" s="148"/>
      <c r="D4" s="148"/>
      <c r="E4" s="148"/>
      <c r="F4" s="148"/>
      <c r="G4" s="148"/>
      <c r="H4" s="148"/>
      <c r="I4" s="148"/>
      <c r="J4" s="148"/>
      <c r="K4" s="147"/>
      <c r="L4" s="148"/>
      <c r="M4" s="148"/>
      <c r="N4" s="167"/>
      <c r="O4" s="148"/>
      <c r="P4" s="147"/>
      <c r="Q4" s="148"/>
      <c r="R4" s="147"/>
      <c r="S4" s="148"/>
      <c r="T4" s="147"/>
      <c r="U4" s="149"/>
      <c r="V4" s="149"/>
      <c r="W4" s="149"/>
    </row>
    <row r="5" spans="1:23" s="155" customFormat="1" ht="15">
      <c r="A5" s="147"/>
      <c r="B5" s="147"/>
      <c r="C5" s="148"/>
      <c r="D5" s="148"/>
      <c r="E5" s="148"/>
      <c r="F5" s="148"/>
      <c r="G5" s="148"/>
      <c r="H5" s="148"/>
      <c r="I5" s="148"/>
      <c r="J5" s="148"/>
      <c r="K5" s="147"/>
      <c r="L5" s="148"/>
      <c r="M5" s="148"/>
      <c r="N5" s="167"/>
      <c r="O5" s="148"/>
      <c r="P5" s="147"/>
      <c r="Q5" s="148"/>
      <c r="R5" s="147"/>
      <c r="S5" s="148"/>
      <c r="T5" s="147"/>
      <c r="U5" s="149"/>
      <c r="V5" s="149"/>
      <c r="W5" s="149"/>
    </row>
    <row r="6" spans="1:23" s="155" customFormat="1" ht="15">
      <c r="A6" s="147"/>
      <c r="B6" s="147"/>
      <c r="C6" s="148"/>
      <c r="D6" s="148"/>
      <c r="E6" s="148"/>
      <c r="F6" s="148"/>
      <c r="G6" s="148"/>
      <c r="H6" s="148"/>
      <c r="I6" s="148"/>
      <c r="J6" s="148"/>
      <c r="K6" s="147"/>
      <c r="L6" s="148"/>
      <c r="M6" s="148"/>
      <c r="N6" s="167"/>
      <c r="O6" s="148"/>
      <c r="P6" s="147"/>
      <c r="Q6" s="148"/>
      <c r="R6" s="147"/>
      <c r="S6" s="148"/>
      <c r="T6" s="147"/>
      <c r="U6" s="149"/>
      <c r="V6" s="149"/>
      <c r="W6" s="149"/>
    </row>
    <row r="7" spans="1:23" s="155" customFormat="1" ht="15">
      <c r="A7" s="147"/>
      <c r="B7" s="147"/>
      <c r="C7" s="148"/>
      <c r="D7" s="148"/>
      <c r="E7" s="148"/>
      <c r="F7" s="148"/>
      <c r="G7" s="148"/>
      <c r="H7" s="148"/>
      <c r="I7" s="148"/>
      <c r="J7" s="148"/>
      <c r="K7" s="147"/>
      <c r="L7" s="148"/>
      <c r="M7" s="148"/>
      <c r="N7" s="167"/>
      <c r="O7" s="148"/>
      <c r="P7" s="147"/>
      <c r="Q7" s="148"/>
      <c r="R7" s="147"/>
      <c r="S7" s="148"/>
      <c r="T7" s="147"/>
      <c r="U7" s="149"/>
      <c r="V7" s="149"/>
      <c r="W7" s="149"/>
    </row>
    <row r="8" spans="1:23" s="155" customFormat="1" ht="15">
      <c r="A8" s="147"/>
      <c r="B8" s="147"/>
      <c r="C8" s="148"/>
      <c r="D8" s="148"/>
      <c r="E8" s="148"/>
      <c r="F8" s="148"/>
      <c r="G8" s="148"/>
      <c r="H8" s="148"/>
      <c r="I8" s="148"/>
      <c r="J8" s="148"/>
      <c r="K8" s="147"/>
      <c r="L8" s="148"/>
      <c r="M8" s="148"/>
      <c r="N8" s="167"/>
      <c r="O8" s="148"/>
      <c r="P8" s="147"/>
      <c r="Q8" s="148"/>
      <c r="R8" s="147"/>
      <c r="S8" s="148"/>
      <c r="T8" s="147"/>
      <c r="U8" s="149"/>
      <c r="V8" s="149"/>
      <c r="W8" s="149"/>
    </row>
    <row r="9" spans="1:23" s="155" customFormat="1" ht="15">
      <c r="A9" s="147"/>
      <c r="B9" s="147"/>
      <c r="C9" s="148"/>
      <c r="D9" s="148"/>
      <c r="E9" s="148"/>
      <c r="F9" s="148"/>
      <c r="G9" s="148"/>
      <c r="H9" s="148"/>
      <c r="I9" s="148"/>
      <c r="J9" s="148"/>
      <c r="K9" s="147"/>
      <c r="L9" s="148"/>
      <c r="M9" s="148"/>
      <c r="N9" s="167"/>
      <c r="O9" s="148"/>
      <c r="P9" s="147"/>
      <c r="Q9" s="148"/>
      <c r="R9" s="147"/>
      <c r="S9" s="148"/>
      <c r="T9" s="147"/>
      <c r="U9" s="149"/>
      <c r="V9" s="149"/>
      <c r="W9" s="149"/>
    </row>
    <row r="10" spans="1:23" s="155" customFormat="1" ht="15">
      <c r="A10" s="147"/>
      <c r="B10" s="147"/>
      <c r="C10" s="148"/>
      <c r="D10" s="148"/>
      <c r="E10" s="148"/>
      <c r="F10" s="148"/>
      <c r="G10" s="148"/>
      <c r="H10" s="148"/>
      <c r="I10" s="148"/>
      <c r="J10" s="148"/>
      <c r="K10" s="147"/>
      <c r="L10" s="148"/>
      <c r="M10" s="148"/>
      <c r="N10" s="167"/>
      <c r="O10" s="148"/>
      <c r="P10" s="147"/>
      <c r="Q10" s="148"/>
      <c r="R10" s="147"/>
      <c r="S10" s="148"/>
      <c r="T10" s="147"/>
      <c r="U10" s="149"/>
      <c r="V10" s="149"/>
      <c r="W10" s="149"/>
    </row>
    <row r="11" spans="1:23" s="155" customFormat="1" ht="15">
      <c r="A11" s="147"/>
      <c r="B11" s="147"/>
      <c r="C11" s="148"/>
      <c r="D11" s="148"/>
      <c r="E11" s="148"/>
      <c r="F11" s="148"/>
      <c r="G11" s="148"/>
      <c r="H11" s="148"/>
      <c r="I11" s="148"/>
      <c r="J11" s="148"/>
      <c r="K11" s="147"/>
      <c r="L11" s="148"/>
      <c r="M11" s="148"/>
      <c r="N11" s="167"/>
      <c r="O11" s="148"/>
      <c r="P11" s="147"/>
      <c r="Q11" s="148"/>
      <c r="R11" s="147"/>
      <c r="S11" s="148"/>
      <c r="T11" s="147"/>
      <c r="U11" s="149"/>
      <c r="V11" s="149"/>
      <c r="W11" s="149"/>
    </row>
    <row r="12" spans="1:23" s="155" customFormat="1" ht="15">
      <c r="A12" s="147"/>
      <c r="B12" s="147"/>
      <c r="C12" s="148"/>
      <c r="D12" s="148"/>
      <c r="E12" s="148"/>
      <c r="F12" s="148"/>
      <c r="G12" s="148"/>
      <c r="H12" s="148"/>
      <c r="I12" s="148"/>
      <c r="J12" s="148"/>
      <c r="K12" s="147"/>
      <c r="L12" s="148"/>
      <c r="M12" s="148"/>
      <c r="N12" s="167"/>
      <c r="O12" s="148"/>
      <c r="P12" s="147"/>
      <c r="Q12" s="148"/>
      <c r="R12" s="147"/>
      <c r="S12" s="148"/>
      <c r="T12" s="147"/>
      <c r="U12" s="149"/>
      <c r="V12" s="149"/>
      <c r="W12" s="149"/>
    </row>
    <row r="13" spans="1:23" s="155" customFormat="1" ht="15">
      <c r="A13" s="147"/>
      <c r="B13" s="147"/>
      <c r="C13" s="148"/>
      <c r="D13" s="148"/>
      <c r="E13" s="148"/>
      <c r="F13" s="148"/>
      <c r="G13" s="148"/>
      <c r="H13" s="148"/>
      <c r="I13" s="148"/>
      <c r="J13" s="148"/>
      <c r="K13" s="147"/>
      <c r="L13" s="148"/>
      <c r="M13" s="148"/>
      <c r="N13" s="167"/>
      <c r="O13" s="148"/>
      <c r="P13" s="147"/>
      <c r="Q13" s="148"/>
      <c r="R13" s="147"/>
      <c r="S13" s="148"/>
      <c r="T13" s="147"/>
      <c r="U13" s="149"/>
      <c r="V13" s="149"/>
      <c r="W13" s="149"/>
    </row>
    <row r="14" spans="1:23" s="155" customFormat="1" ht="15">
      <c r="A14" s="147"/>
      <c r="B14" s="147"/>
      <c r="C14" s="148"/>
      <c r="D14" s="148"/>
      <c r="E14" s="148"/>
      <c r="F14" s="148"/>
      <c r="G14" s="148"/>
      <c r="H14" s="148"/>
      <c r="I14" s="148"/>
      <c r="J14" s="148"/>
      <c r="K14" s="147"/>
      <c r="L14" s="148"/>
      <c r="M14" s="148"/>
      <c r="N14" s="167"/>
      <c r="O14" s="148"/>
      <c r="P14" s="147"/>
      <c r="Q14" s="148"/>
      <c r="R14" s="147"/>
      <c r="S14" s="148"/>
      <c r="T14" s="147"/>
      <c r="U14" s="149"/>
      <c r="V14" s="149"/>
      <c r="W14" s="149"/>
    </row>
    <row r="15" spans="1:23" s="155" customFormat="1" ht="15">
      <c r="A15" s="147"/>
      <c r="B15" s="147"/>
      <c r="C15" s="148"/>
      <c r="D15" s="148"/>
      <c r="E15" s="148"/>
      <c r="F15" s="148"/>
      <c r="G15" s="148"/>
      <c r="H15" s="148"/>
      <c r="I15" s="148"/>
      <c r="J15" s="148"/>
      <c r="K15" s="147"/>
      <c r="L15" s="148"/>
      <c r="M15" s="148"/>
      <c r="N15" s="167"/>
      <c r="O15" s="148"/>
      <c r="P15" s="147"/>
      <c r="Q15" s="148"/>
      <c r="R15" s="147"/>
      <c r="S15" s="148"/>
      <c r="T15" s="147"/>
      <c r="U15" s="149"/>
      <c r="V15" s="149"/>
      <c r="W15" s="149"/>
    </row>
    <row r="16" spans="1:23" s="155" customFormat="1" ht="15">
      <c r="A16" s="147"/>
      <c r="B16" s="147"/>
      <c r="C16" s="148"/>
      <c r="D16" s="148"/>
      <c r="E16" s="148"/>
      <c r="F16" s="148"/>
      <c r="G16" s="148"/>
      <c r="H16" s="148"/>
      <c r="I16" s="148"/>
      <c r="J16" s="148"/>
      <c r="K16" s="147"/>
      <c r="L16" s="148"/>
      <c r="M16" s="148"/>
      <c r="N16" s="167"/>
      <c r="O16" s="148"/>
      <c r="P16" s="147"/>
      <c r="Q16" s="148"/>
      <c r="R16" s="147"/>
      <c r="S16" s="148"/>
      <c r="T16" s="147"/>
      <c r="U16" s="149"/>
      <c r="V16" s="149"/>
      <c r="W16" s="149"/>
    </row>
    <row r="17" spans="1:23" s="155" customFormat="1" ht="15">
      <c r="A17" s="147"/>
      <c r="B17" s="147"/>
      <c r="C17" s="148"/>
      <c r="D17" s="148"/>
      <c r="E17" s="148"/>
      <c r="F17" s="148"/>
      <c r="G17" s="148"/>
      <c r="H17" s="148"/>
      <c r="I17" s="148"/>
      <c r="J17" s="148"/>
      <c r="K17" s="147"/>
      <c r="L17" s="148"/>
      <c r="M17" s="148"/>
      <c r="N17" s="167"/>
      <c r="O17" s="148"/>
      <c r="P17" s="147"/>
      <c r="Q17" s="148"/>
      <c r="R17" s="147"/>
      <c r="S17" s="148"/>
      <c r="T17" s="147"/>
      <c r="U17" s="149"/>
      <c r="V17" s="149"/>
      <c r="W17" s="149"/>
    </row>
    <row r="18" spans="1:23" s="155" customFormat="1" ht="15">
      <c r="A18" s="147"/>
      <c r="B18" s="147"/>
      <c r="C18" s="148"/>
      <c r="D18" s="148"/>
      <c r="E18" s="148"/>
      <c r="F18" s="148"/>
      <c r="G18" s="148"/>
      <c r="H18" s="148"/>
      <c r="I18" s="148"/>
      <c r="J18" s="148"/>
      <c r="K18" s="147"/>
      <c r="L18" s="148"/>
      <c r="M18" s="148"/>
      <c r="N18" s="167"/>
      <c r="O18" s="148"/>
      <c r="P18" s="147"/>
      <c r="Q18" s="148"/>
      <c r="R18" s="147"/>
      <c r="S18" s="148"/>
      <c r="T18" s="147"/>
      <c r="U18" s="149"/>
      <c r="V18" s="149"/>
      <c r="W18" s="149"/>
    </row>
    <row r="19" spans="1:23" s="155" customFormat="1" ht="15">
      <c r="A19" s="147"/>
      <c r="B19" s="147"/>
      <c r="C19" s="148"/>
      <c r="D19" s="148"/>
      <c r="E19" s="148"/>
      <c r="F19" s="148"/>
      <c r="G19" s="148"/>
      <c r="H19" s="148"/>
      <c r="I19" s="148"/>
      <c r="J19" s="148"/>
      <c r="K19" s="147"/>
      <c r="L19" s="148"/>
      <c r="M19" s="148"/>
      <c r="N19" s="167"/>
      <c r="O19" s="148"/>
      <c r="P19" s="147"/>
      <c r="Q19" s="148"/>
      <c r="R19" s="147"/>
      <c r="S19" s="148"/>
      <c r="T19" s="147"/>
      <c r="U19" s="149"/>
      <c r="V19" s="149"/>
      <c r="W19" s="149"/>
    </row>
    <row r="20" spans="1:23" s="155" customFormat="1" ht="15">
      <c r="A20" s="147"/>
      <c r="B20" s="147"/>
      <c r="C20" s="148"/>
      <c r="D20" s="148"/>
      <c r="E20" s="148"/>
      <c r="F20" s="148"/>
      <c r="G20" s="148"/>
      <c r="H20" s="148"/>
      <c r="I20" s="148"/>
      <c r="J20" s="148"/>
      <c r="K20" s="147"/>
      <c r="L20" s="148"/>
      <c r="M20" s="148"/>
      <c r="N20" s="167"/>
      <c r="O20" s="148"/>
      <c r="P20" s="147"/>
      <c r="Q20" s="148"/>
      <c r="R20" s="147"/>
      <c r="S20" s="148"/>
      <c r="T20" s="147"/>
      <c r="U20" s="149"/>
      <c r="V20" s="149"/>
      <c r="W20" s="149"/>
    </row>
    <row r="21" spans="1:23" s="155" customFormat="1" ht="15">
      <c r="A21" s="147"/>
      <c r="B21" s="147"/>
      <c r="C21" s="148"/>
      <c r="D21" s="148"/>
      <c r="E21" s="148"/>
      <c r="F21" s="148"/>
      <c r="G21" s="148"/>
      <c r="H21" s="148"/>
      <c r="I21" s="148"/>
      <c r="J21" s="148"/>
      <c r="K21" s="147"/>
      <c r="L21" s="148"/>
      <c r="M21" s="148"/>
      <c r="N21" s="167"/>
      <c r="O21" s="148"/>
      <c r="P21" s="147"/>
      <c r="Q21" s="148"/>
      <c r="R21" s="147"/>
      <c r="S21" s="148"/>
      <c r="T21" s="147"/>
      <c r="U21" s="149"/>
      <c r="V21" s="149"/>
      <c r="W21" s="149"/>
    </row>
    <row r="22" spans="1:23" s="155" customFormat="1" ht="15">
      <c r="A22" s="147"/>
      <c r="B22" s="147"/>
      <c r="C22" s="148"/>
      <c r="D22" s="148"/>
      <c r="E22" s="148"/>
      <c r="F22" s="148"/>
      <c r="G22" s="148"/>
      <c r="H22" s="148"/>
      <c r="I22" s="148"/>
      <c r="J22" s="148"/>
      <c r="K22" s="147"/>
      <c r="L22" s="148"/>
      <c r="M22" s="148"/>
      <c r="N22" s="167"/>
      <c r="O22" s="148"/>
      <c r="P22" s="147"/>
      <c r="Q22" s="148"/>
      <c r="R22" s="147"/>
      <c r="S22" s="148"/>
      <c r="T22" s="147"/>
      <c r="U22" s="149"/>
      <c r="V22" s="149"/>
      <c r="W22" s="149"/>
    </row>
    <row r="23" spans="1:23" s="155" customFormat="1" ht="15">
      <c r="A23" s="147"/>
      <c r="B23" s="147"/>
      <c r="C23" s="148"/>
      <c r="D23" s="148"/>
      <c r="E23" s="148"/>
      <c r="F23" s="148"/>
      <c r="G23" s="148"/>
      <c r="H23" s="148"/>
      <c r="I23" s="148"/>
      <c r="J23" s="148"/>
      <c r="K23" s="147"/>
      <c r="L23" s="148"/>
      <c r="M23" s="148"/>
      <c r="N23" s="167"/>
      <c r="O23" s="148"/>
      <c r="P23" s="147"/>
      <c r="Q23" s="148"/>
      <c r="R23" s="147"/>
      <c r="S23" s="148"/>
      <c r="T23" s="147"/>
      <c r="U23" s="149"/>
      <c r="V23" s="149"/>
      <c r="W23" s="149"/>
    </row>
    <row r="24" spans="1:23" s="155" customFormat="1" ht="15">
      <c r="A24" s="147"/>
      <c r="B24" s="147"/>
      <c r="C24" s="148"/>
      <c r="D24" s="148"/>
      <c r="E24" s="148"/>
      <c r="F24" s="148"/>
      <c r="G24" s="148"/>
      <c r="H24" s="148"/>
      <c r="I24" s="148"/>
      <c r="J24" s="148"/>
      <c r="K24" s="147"/>
      <c r="L24" s="148"/>
      <c r="M24" s="148"/>
      <c r="N24" s="167"/>
      <c r="O24" s="148"/>
      <c r="P24" s="147"/>
      <c r="Q24" s="148"/>
      <c r="R24" s="147"/>
      <c r="S24" s="148"/>
      <c r="T24" s="147"/>
      <c r="U24" s="149"/>
      <c r="V24" s="149"/>
      <c r="W24" s="149"/>
    </row>
    <row r="25" spans="1:23" s="155" customFormat="1" ht="15">
      <c r="A25" s="147"/>
      <c r="B25" s="147"/>
      <c r="C25" s="148"/>
      <c r="D25" s="148"/>
      <c r="E25" s="148"/>
      <c r="F25" s="148"/>
      <c r="G25" s="148"/>
      <c r="H25" s="148"/>
      <c r="I25" s="148"/>
      <c r="J25" s="148"/>
      <c r="K25" s="147"/>
      <c r="L25" s="148"/>
      <c r="M25" s="148"/>
      <c r="N25" s="167"/>
      <c r="O25" s="148"/>
      <c r="P25" s="147"/>
      <c r="Q25" s="148"/>
      <c r="R25" s="147"/>
      <c r="S25" s="148"/>
      <c r="T25" s="147"/>
      <c r="U25" s="149"/>
      <c r="V25" s="149"/>
      <c r="W25" s="149"/>
    </row>
    <row r="26" spans="1:23" s="155" customFormat="1" ht="15">
      <c r="A26" s="147"/>
      <c r="B26" s="147"/>
      <c r="C26" s="148"/>
      <c r="D26" s="148"/>
      <c r="E26" s="148"/>
      <c r="F26" s="148"/>
      <c r="G26" s="148"/>
      <c r="H26" s="148"/>
      <c r="I26" s="148"/>
      <c r="J26" s="148"/>
      <c r="K26" s="147"/>
      <c r="L26" s="148"/>
      <c r="M26" s="148"/>
      <c r="N26" s="167"/>
      <c r="O26" s="148"/>
      <c r="P26" s="147"/>
      <c r="Q26" s="148"/>
      <c r="R26" s="147"/>
      <c r="S26" s="148"/>
      <c r="T26" s="147"/>
      <c r="U26" s="149"/>
      <c r="V26" s="149"/>
      <c r="W26" s="149"/>
    </row>
    <row r="27" spans="1:23" s="155" customFormat="1" ht="15">
      <c r="A27" s="147"/>
      <c r="B27" s="147"/>
      <c r="C27" s="148"/>
      <c r="D27" s="148"/>
      <c r="E27" s="148"/>
      <c r="F27" s="148"/>
      <c r="G27" s="148"/>
      <c r="H27" s="148"/>
      <c r="I27" s="148"/>
      <c r="J27" s="148"/>
      <c r="K27" s="147"/>
      <c r="L27" s="148"/>
      <c r="M27" s="148"/>
      <c r="N27" s="167"/>
      <c r="O27" s="148"/>
      <c r="P27" s="147"/>
      <c r="Q27" s="148"/>
      <c r="R27" s="147"/>
      <c r="S27" s="148"/>
      <c r="T27" s="147"/>
      <c r="U27" s="149"/>
      <c r="V27" s="149"/>
      <c r="W27" s="149"/>
    </row>
    <row r="28" spans="1:23" s="155" customFormat="1" ht="15">
      <c r="A28" s="147"/>
      <c r="B28" s="147"/>
      <c r="C28" s="148"/>
      <c r="D28" s="148"/>
      <c r="E28" s="148"/>
      <c r="F28" s="148"/>
      <c r="G28" s="148"/>
      <c r="H28" s="148"/>
      <c r="I28" s="148"/>
      <c r="J28" s="148"/>
      <c r="K28" s="147"/>
      <c r="L28" s="148"/>
      <c r="M28" s="148"/>
      <c r="N28" s="167"/>
      <c r="O28" s="148"/>
      <c r="P28" s="147"/>
      <c r="Q28" s="148"/>
      <c r="R28" s="147"/>
      <c r="S28" s="148"/>
      <c r="T28" s="147"/>
      <c r="U28" s="149"/>
      <c r="V28" s="149"/>
      <c r="W28" s="149"/>
    </row>
    <row r="29" spans="1:23" s="155" customFormat="1" ht="15">
      <c r="A29" s="147"/>
      <c r="B29" s="147"/>
      <c r="C29" s="148"/>
      <c r="D29" s="148"/>
      <c r="E29" s="148"/>
      <c r="F29" s="148"/>
      <c r="G29" s="148"/>
      <c r="H29" s="148"/>
      <c r="I29" s="148"/>
      <c r="J29" s="148"/>
      <c r="K29" s="147"/>
      <c r="L29" s="148"/>
      <c r="M29" s="148"/>
      <c r="N29" s="167"/>
      <c r="O29" s="148"/>
      <c r="P29" s="147"/>
      <c r="Q29" s="148"/>
      <c r="R29" s="147"/>
      <c r="S29" s="148"/>
      <c r="T29" s="147"/>
      <c r="U29" s="149"/>
      <c r="V29" s="149"/>
      <c r="W29" s="149"/>
    </row>
    <row r="30" spans="1:23" s="155" customFormat="1" ht="15">
      <c r="A30" s="147"/>
      <c r="B30" s="147"/>
      <c r="C30" s="148"/>
      <c r="D30" s="148"/>
      <c r="E30" s="148"/>
      <c r="F30" s="148"/>
      <c r="G30" s="148"/>
      <c r="H30" s="148"/>
      <c r="I30" s="148"/>
      <c r="J30" s="148"/>
      <c r="K30" s="147"/>
      <c r="L30" s="148"/>
      <c r="M30" s="148"/>
      <c r="N30" s="167"/>
      <c r="O30" s="148"/>
      <c r="P30" s="147"/>
      <c r="Q30" s="148"/>
      <c r="R30" s="147"/>
      <c r="S30" s="148"/>
      <c r="T30" s="147"/>
      <c r="U30" s="149"/>
      <c r="V30" s="149"/>
      <c r="W30" s="149"/>
    </row>
    <row r="31" spans="1:23" s="155" customFormat="1" ht="15">
      <c r="A31" s="147"/>
      <c r="B31" s="147"/>
      <c r="C31" s="148"/>
      <c r="D31" s="148"/>
      <c r="E31" s="148"/>
      <c r="F31" s="148"/>
      <c r="G31" s="148"/>
      <c r="H31" s="148"/>
      <c r="I31" s="148"/>
      <c r="J31" s="148"/>
      <c r="K31" s="147"/>
      <c r="L31" s="148"/>
      <c r="M31" s="148"/>
      <c r="N31" s="167"/>
      <c r="O31" s="148"/>
      <c r="P31" s="147"/>
      <c r="Q31" s="148"/>
      <c r="R31" s="147"/>
      <c r="S31" s="148"/>
      <c r="T31" s="147"/>
      <c r="U31" s="149"/>
      <c r="V31" s="149"/>
      <c r="W31" s="149"/>
    </row>
    <row r="32" spans="1:23" s="155" customFormat="1" ht="15">
      <c r="A32" s="147"/>
      <c r="B32" s="147"/>
      <c r="C32" s="148"/>
      <c r="D32" s="148"/>
      <c r="E32" s="148"/>
      <c r="F32" s="148"/>
      <c r="G32" s="148"/>
      <c r="H32" s="148"/>
      <c r="I32" s="148"/>
      <c r="J32" s="148"/>
      <c r="K32" s="147"/>
      <c r="L32" s="148"/>
      <c r="M32" s="148"/>
      <c r="N32" s="167"/>
      <c r="O32" s="148"/>
      <c r="P32" s="147"/>
      <c r="Q32" s="148"/>
      <c r="R32" s="147"/>
      <c r="S32" s="148"/>
      <c r="T32" s="147"/>
      <c r="U32" s="149"/>
      <c r="V32" s="149"/>
      <c r="W32" s="149"/>
    </row>
    <row r="33" spans="1:23" s="155" customFormat="1" ht="15">
      <c r="A33" s="147"/>
      <c r="B33" s="147"/>
      <c r="C33" s="148"/>
      <c r="D33" s="148"/>
      <c r="E33" s="148"/>
      <c r="F33" s="148"/>
      <c r="G33" s="148"/>
      <c r="H33" s="148"/>
      <c r="I33" s="148"/>
      <c r="J33" s="148"/>
      <c r="K33" s="147"/>
      <c r="L33" s="148"/>
      <c r="M33" s="148"/>
      <c r="N33" s="167"/>
      <c r="O33" s="148"/>
      <c r="P33" s="147"/>
      <c r="Q33" s="148"/>
      <c r="R33" s="147"/>
      <c r="S33" s="148"/>
      <c r="T33" s="147"/>
      <c r="U33" s="149"/>
      <c r="V33" s="149"/>
      <c r="W33" s="149"/>
    </row>
    <row r="34" spans="1:23" s="155" customFormat="1" ht="15">
      <c r="A34" s="147"/>
      <c r="B34" s="147"/>
      <c r="C34" s="148"/>
      <c r="D34" s="148"/>
      <c r="E34" s="148"/>
      <c r="F34" s="148"/>
      <c r="G34" s="148"/>
      <c r="H34" s="148"/>
      <c r="I34" s="148"/>
      <c r="J34" s="148"/>
      <c r="K34" s="147"/>
      <c r="L34" s="148"/>
      <c r="M34" s="148"/>
      <c r="N34" s="167"/>
      <c r="O34" s="148"/>
      <c r="P34" s="147"/>
      <c r="Q34" s="148"/>
      <c r="R34" s="147"/>
      <c r="S34" s="148"/>
      <c r="T34" s="147"/>
      <c r="U34" s="149"/>
      <c r="V34" s="149"/>
      <c r="W34" s="149"/>
    </row>
    <row r="35" spans="1:23" s="155" customFormat="1" ht="15">
      <c r="A35" s="147"/>
      <c r="B35" s="147"/>
      <c r="C35" s="148"/>
      <c r="D35" s="148"/>
      <c r="E35" s="148"/>
      <c r="F35" s="148"/>
      <c r="G35" s="148"/>
      <c r="H35" s="148"/>
      <c r="I35" s="148"/>
      <c r="J35" s="148"/>
      <c r="K35" s="147"/>
      <c r="L35" s="148"/>
      <c r="M35" s="148"/>
      <c r="N35" s="167"/>
      <c r="O35" s="148"/>
      <c r="P35" s="147"/>
      <c r="Q35" s="148"/>
      <c r="R35" s="147"/>
      <c r="S35" s="148"/>
      <c r="T35" s="147"/>
      <c r="U35" s="149"/>
      <c r="V35" s="149"/>
      <c r="W35" s="149"/>
    </row>
    <row r="36" spans="1:23" s="155" customFormat="1" ht="15">
      <c r="A36" s="147"/>
      <c r="B36" s="147"/>
      <c r="C36" s="148"/>
      <c r="D36" s="148"/>
      <c r="E36" s="148"/>
      <c r="F36" s="148"/>
      <c r="G36" s="148"/>
      <c r="H36" s="148"/>
      <c r="I36" s="148"/>
      <c r="J36" s="148"/>
      <c r="K36" s="147"/>
      <c r="L36" s="148"/>
      <c r="M36" s="148"/>
      <c r="N36" s="167"/>
      <c r="O36" s="148"/>
      <c r="P36" s="147"/>
      <c r="Q36" s="148"/>
      <c r="R36" s="147"/>
      <c r="S36" s="148"/>
      <c r="T36" s="147"/>
      <c r="U36" s="149"/>
      <c r="V36" s="149"/>
      <c r="W36" s="149"/>
    </row>
    <row r="37" spans="1:23" s="155" customFormat="1" ht="15">
      <c r="A37" s="147"/>
      <c r="B37" s="147"/>
      <c r="C37" s="148"/>
      <c r="D37" s="148"/>
      <c r="E37" s="148"/>
      <c r="F37" s="148"/>
      <c r="G37" s="148"/>
      <c r="H37" s="148"/>
      <c r="I37" s="148"/>
      <c r="J37" s="148"/>
      <c r="K37" s="147"/>
      <c r="L37" s="148"/>
      <c r="M37" s="148"/>
      <c r="N37" s="167"/>
      <c r="O37" s="148"/>
      <c r="P37" s="147"/>
      <c r="Q37" s="148"/>
      <c r="R37" s="147"/>
      <c r="S37" s="148"/>
      <c r="T37" s="147"/>
      <c r="U37" s="149"/>
      <c r="V37" s="149"/>
      <c r="W37" s="149"/>
    </row>
    <row r="38" spans="1:23" s="155" customFormat="1" ht="15">
      <c r="A38" s="147"/>
      <c r="B38" s="147"/>
      <c r="C38" s="148"/>
      <c r="D38" s="148"/>
      <c r="E38" s="148"/>
      <c r="F38" s="148"/>
      <c r="G38" s="148"/>
      <c r="H38" s="148"/>
      <c r="I38" s="148"/>
      <c r="J38" s="148"/>
      <c r="K38" s="147"/>
      <c r="L38" s="148"/>
      <c r="M38" s="148"/>
      <c r="N38" s="167"/>
      <c r="O38" s="148"/>
      <c r="P38" s="147"/>
      <c r="Q38" s="148"/>
      <c r="R38" s="147"/>
      <c r="S38" s="148"/>
      <c r="T38" s="147"/>
      <c r="U38" s="149"/>
      <c r="V38" s="149"/>
      <c r="W38" s="149"/>
    </row>
    <row r="39" spans="1:23" s="155" customFormat="1" ht="15">
      <c r="A39" s="147"/>
      <c r="B39" s="147"/>
      <c r="C39" s="148"/>
      <c r="D39" s="148"/>
      <c r="E39" s="148"/>
      <c r="F39" s="148"/>
      <c r="G39" s="148"/>
      <c r="H39" s="148"/>
      <c r="I39" s="148"/>
      <c r="J39" s="148"/>
      <c r="K39" s="147"/>
      <c r="L39" s="148"/>
      <c r="M39" s="148"/>
      <c r="N39" s="167"/>
      <c r="O39" s="148"/>
      <c r="P39" s="147"/>
      <c r="Q39" s="148"/>
      <c r="R39" s="147"/>
      <c r="S39" s="148"/>
      <c r="T39" s="147"/>
      <c r="U39" s="149"/>
      <c r="V39" s="149"/>
      <c r="W39" s="149"/>
    </row>
    <row r="40" spans="1:23" s="155" customFormat="1" ht="15">
      <c r="A40" s="147"/>
      <c r="B40" s="147"/>
      <c r="C40" s="148"/>
      <c r="D40" s="148"/>
      <c r="E40" s="148"/>
      <c r="F40" s="148"/>
      <c r="G40" s="148"/>
      <c r="H40" s="148"/>
      <c r="I40" s="148"/>
      <c r="J40" s="148"/>
      <c r="K40" s="147"/>
      <c r="L40" s="148"/>
      <c r="M40" s="148"/>
      <c r="N40" s="167"/>
      <c r="O40" s="148"/>
      <c r="P40" s="147"/>
      <c r="Q40" s="148"/>
      <c r="R40" s="147"/>
      <c r="S40" s="148"/>
      <c r="T40" s="147"/>
      <c r="U40" s="149"/>
      <c r="V40" s="149"/>
      <c r="W40" s="149"/>
    </row>
    <row r="41" spans="1:23" s="155" customFormat="1" ht="15">
      <c r="A41" s="147"/>
      <c r="B41" s="147"/>
      <c r="C41" s="148"/>
      <c r="D41" s="148"/>
      <c r="E41" s="148"/>
      <c r="F41" s="148"/>
      <c r="G41" s="148"/>
      <c r="H41" s="148"/>
      <c r="I41" s="148"/>
      <c r="J41" s="148"/>
      <c r="K41" s="147"/>
      <c r="L41" s="148"/>
      <c r="M41" s="148"/>
      <c r="N41" s="167"/>
      <c r="O41" s="148"/>
      <c r="P41" s="147"/>
      <c r="Q41" s="148"/>
      <c r="R41" s="147"/>
      <c r="S41" s="148"/>
      <c r="T41" s="147"/>
      <c r="U41" s="149"/>
      <c r="V41" s="149"/>
      <c r="W41" s="149"/>
    </row>
    <row r="42" spans="1:23" s="155" customFormat="1" ht="15">
      <c r="A42" s="147"/>
      <c r="B42" s="147"/>
      <c r="C42" s="148"/>
      <c r="D42" s="148"/>
      <c r="E42" s="148"/>
      <c r="F42" s="148"/>
      <c r="G42" s="148"/>
      <c r="H42" s="148"/>
      <c r="I42" s="148"/>
      <c r="J42" s="148"/>
      <c r="K42" s="147"/>
      <c r="L42" s="148"/>
      <c r="M42" s="148"/>
      <c r="N42" s="167"/>
      <c r="O42" s="148"/>
      <c r="P42" s="147"/>
      <c r="Q42" s="148"/>
      <c r="R42" s="147"/>
      <c r="S42" s="148"/>
      <c r="T42" s="147"/>
      <c r="U42" s="149"/>
      <c r="V42" s="149"/>
      <c r="W42" s="149"/>
    </row>
    <row r="43" spans="1:23" s="155" customFormat="1" ht="15">
      <c r="A43" s="147"/>
      <c r="B43" s="147"/>
      <c r="C43" s="148"/>
      <c r="D43" s="148"/>
      <c r="E43" s="148"/>
      <c r="F43" s="148"/>
      <c r="G43" s="148"/>
      <c r="H43" s="148"/>
      <c r="I43" s="148"/>
      <c r="J43" s="148"/>
      <c r="K43" s="147"/>
      <c r="L43" s="148"/>
      <c r="M43" s="148"/>
      <c r="N43" s="167"/>
      <c r="O43" s="148"/>
      <c r="P43" s="147"/>
      <c r="Q43" s="148"/>
      <c r="R43" s="147"/>
      <c r="S43" s="148"/>
      <c r="T43" s="147"/>
      <c r="U43" s="149"/>
      <c r="V43" s="149"/>
      <c r="W43" s="149"/>
    </row>
    <row r="44" spans="1:23" s="155" customFormat="1" ht="15">
      <c r="A44" s="147"/>
      <c r="B44" s="147"/>
      <c r="C44" s="148"/>
      <c r="D44" s="148"/>
      <c r="E44" s="148"/>
      <c r="F44" s="148"/>
      <c r="G44" s="148"/>
      <c r="H44" s="148"/>
      <c r="I44" s="148"/>
      <c r="J44" s="148"/>
      <c r="K44" s="147"/>
      <c r="L44" s="148"/>
      <c r="M44" s="148"/>
      <c r="N44" s="167"/>
      <c r="O44" s="148"/>
      <c r="P44" s="147"/>
      <c r="Q44" s="148"/>
      <c r="R44" s="147"/>
      <c r="S44" s="148"/>
      <c r="T44" s="147"/>
      <c r="U44" s="149"/>
      <c r="V44" s="149"/>
      <c r="W44" s="149"/>
    </row>
    <row r="45" spans="1:23" s="155" customFormat="1" ht="15">
      <c r="A45" s="147"/>
      <c r="B45" s="147"/>
      <c r="C45" s="148"/>
      <c r="D45" s="148"/>
      <c r="E45" s="148"/>
      <c r="F45" s="148"/>
      <c r="G45" s="148"/>
      <c r="H45" s="148"/>
      <c r="I45" s="148"/>
      <c r="J45" s="148"/>
      <c r="K45" s="147"/>
      <c r="L45" s="148"/>
      <c r="M45" s="148"/>
      <c r="N45" s="167"/>
      <c r="O45" s="148"/>
      <c r="P45" s="147"/>
      <c r="Q45" s="148"/>
      <c r="R45" s="147"/>
      <c r="S45" s="148"/>
      <c r="T45" s="147"/>
      <c r="U45" s="149"/>
      <c r="V45" s="149"/>
      <c r="W45" s="149"/>
    </row>
    <row r="46" spans="1:23" s="155" customFormat="1" ht="15">
      <c r="A46" s="147"/>
      <c r="B46" s="147"/>
      <c r="C46" s="148"/>
      <c r="D46" s="148"/>
      <c r="E46" s="148"/>
      <c r="F46" s="148"/>
      <c r="G46" s="148"/>
      <c r="H46" s="148"/>
      <c r="I46" s="148"/>
      <c r="J46" s="148"/>
      <c r="K46" s="147"/>
      <c r="L46" s="148"/>
      <c r="M46" s="148"/>
      <c r="N46" s="167"/>
      <c r="O46" s="148"/>
      <c r="P46" s="147"/>
      <c r="Q46" s="148"/>
      <c r="R46" s="147"/>
      <c r="S46" s="148"/>
      <c r="T46" s="147"/>
      <c r="U46" s="149"/>
      <c r="V46" s="149"/>
      <c r="W46" s="149"/>
    </row>
    <row r="47" spans="1:23" s="155" customFormat="1" ht="15">
      <c r="A47" s="147"/>
      <c r="B47" s="147"/>
      <c r="C47" s="148"/>
      <c r="D47" s="148"/>
      <c r="E47" s="148"/>
      <c r="F47" s="148"/>
      <c r="G47" s="148"/>
      <c r="H47" s="148"/>
      <c r="I47" s="148"/>
      <c r="J47" s="148"/>
      <c r="K47" s="147"/>
      <c r="L47" s="148"/>
      <c r="M47" s="148"/>
      <c r="N47" s="167"/>
      <c r="O47" s="148"/>
      <c r="P47" s="147"/>
      <c r="Q47" s="148"/>
      <c r="R47" s="147"/>
      <c r="S47" s="148"/>
      <c r="T47" s="147"/>
      <c r="U47" s="149"/>
      <c r="V47" s="149"/>
      <c r="W47" s="149"/>
    </row>
    <row r="48" spans="1:23" s="155" customFormat="1" ht="15">
      <c r="A48" s="147"/>
      <c r="B48" s="147"/>
      <c r="C48" s="148"/>
      <c r="D48" s="148"/>
      <c r="E48" s="148"/>
      <c r="F48" s="148"/>
      <c r="G48" s="148"/>
      <c r="H48" s="148"/>
      <c r="I48" s="148"/>
      <c r="J48" s="148"/>
      <c r="K48" s="147"/>
      <c r="L48" s="148"/>
      <c r="M48" s="148"/>
      <c r="N48" s="167"/>
      <c r="O48" s="148"/>
      <c r="P48" s="147"/>
      <c r="Q48" s="148"/>
      <c r="R48" s="147"/>
      <c r="S48" s="148"/>
      <c r="T48" s="147"/>
      <c r="U48" s="149"/>
      <c r="V48" s="149"/>
      <c r="W48" s="149"/>
    </row>
    <row r="49" spans="1:23" s="155" customFormat="1" ht="15">
      <c r="A49" s="147"/>
      <c r="B49" s="147"/>
      <c r="C49" s="148"/>
      <c r="D49" s="148"/>
      <c r="E49" s="148"/>
      <c r="F49" s="148"/>
      <c r="G49" s="148"/>
      <c r="H49" s="148"/>
      <c r="I49" s="148"/>
      <c r="J49" s="148"/>
      <c r="K49" s="147"/>
      <c r="L49" s="148"/>
      <c r="M49" s="148"/>
      <c r="N49" s="167"/>
      <c r="O49" s="148"/>
      <c r="P49" s="147"/>
      <c r="Q49" s="148"/>
      <c r="R49" s="147"/>
      <c r="S49" s="148"/>
      <c r="T49" s="147"/>
      <c r="U49" s="149"/>
      <c r="V49" s="149"/>
      <c r="W49" s="149"/>
    </row>
    <row r="50" spans="1:23" s="155" customFormat="1" ht="15">
      <c r="A50" s="147"/>
      <c r="B50" s="147"/>
      <c r="C50" s="148"/>
      <c r="D50" s="148"/>
      <c r="E50" s="148"/>
      <c r="F50" s="148"/>
      <c r="G50" s="148"/>
      <c r="H50" s="148"/>
      <c r="I50" s="148"/>
      <c r="J50" s="148"/>
      <c r="K50" s="147"/>
      <c r="L50" s="148"/>
      <c r="M50" s="148"/>
      <c r="N50" s="167"/>
      <c r="O50" s="148"/>
      <c r="P50" s="147"/>
      <c r="Q50" s="148"/>
      <c r="R50" s="147"/>
      <c r="S50" s="148"/>
      <c r="T50" s="147"/>
      <c r="U50" s="149"/>
      <c r="V50" s="149"/>
      <c r="W50" s="149"/>
    </row>
    <row r="51" spans="1:23" s="155" customFormat="1" ht="15">
      <c r="A51" s="147"/>
      <c r="B51" s="147"/>
      <c r="C51" s="148"/>
      <c r="D51" s="148"/>
      <c r="E51" s="148"/>
      <c r="F51" s="148"/>
      <c r="G51" s="148"/>
      <c r="H51" s="148"/>
      <c r="I51" s="148"/>
      <c r="J51" s="148"/>
      <c r="K51" s="147"/>
      <c r="L51" s="148"/>
      <c r="M51" s="148"/>
      <c r="N51" s="167"/>
      <c r="O51" s="148"/>
      <c r="P51" s="147"/>
      <c r="Q51" s="148"/>
      <c r="R51" s="147"/>
      <c r="S51" s="148"/>
      <c r="T51" s="147"/>
      <c r="U51" s="149"/>
      <c r="V51" s="149"/>
      <c r="W51" s="149"/>
    </row>
    <row r="52" spans="1:23" s="155" customFormat="1" ht="15">
      <c r="A52" s="147"/>
      <c r="B52" s="147"/>
      <c r="C52" s="148"/>
      <c r="D52" s="148"/>
      <c r="E52" s="148"/>
      <c r="F52" s="148"/>
      <c r="G52" s="148"/>
      <c r="H52" s="148"/>
      <c r="I52" s="148"/>
      <c r="J52" s="148"/>
      <c r="K52" s="147"/>
      <c r="L52" s="148"/>
      <c r="M52" s="148"/>
      <c r="N52" s="167"/>
      <c r="O52" s="148"/>
      <c r="P52" s="147"/>
      <c r="Q52" s="148"/>
      <c r="R52" s="147"/>
      <c r="S52" s="148"/>
      <c r="T52" s="147"/>
      <c r="U52" s="149"/>
      <c r="V52" s="149"/>
      <c r="W52" s="149"/>
    </row>
    <row r="53" spans="1:23" s="155" customFormat="1" ht="15">
      <c r="A53" s="147"/>
      <c r="B53" s="147"/>
      <c r="C53" s="148"/>
      <c r="D53" s="148"/>
      <c r="E53" s="148"/>
      <c r="F53" s="148"/>
      <c r="G53" s="148"/>
      <c r="H53" s="148"/>
      <c r="I53" s="148"/>
      <c r="J53" s="148"/>
      <c r="K53" s="147"/>
      <c r="L53" s="148"/>
      <c r="M53" s="148"/>
      <c r="N53" s="167"/>
      <c r="O53" s="148"/>
      <c r="P53" s="147"/>
      <c r="Q53" s="148"/>
      <c r="R53" s="147"/>
      <c r="S53" s="148"/>
      <c r="T53" s="147"/>
      <c r="U53" s="149"/>
      <c r="V53" s="149"/>
      <c r="W53" s="149"/>
    </row>
    <row r="54" spans="1:23" s="155" customFormat="1" ht="15">
      <c r="A54" s="147"/>
      <c r="B54" s="147"/>
      <c r="C54" s="148"/>
      <c r="D54" s="148"/>
      <c r="E54" s="148"/>
      <c r="F54" s="148"/>
      <c r="G54" s="148"/>
      <c r="H54" s="148"/>
      <c r="I54" s="148"/>
      <c r="J54" s="148"/>
      <c r="K54" s="147"/>
      <c r="L54" s="148"/>
      <c r="M54" s="148"/>
      <c r="N54" s="167"/>
      <c r="O54" s="148"/>
      <c r="P54" s="147"/>
      <c r="Q54" s="148"/>
      <c r="R54" s="147"/>
      <c r="S54" s="148"/>
      <c r="T54" s="147"/>
      <c r="U54" s="149"/>
      <c r="V54" s="149"/>
      <c r="W54" s="149"/>
    </row>
    <row r="55" spans="1:23" s="155" customFormat="1" ht="15">
      <c r="A55" s="147"/>
      <c r="B55" s="147"/>
      <c r="C55" s="148"/>
      <c r="D55" s="148"/>
      <c r="E55" s="148"/>
      <c r="F55" s="148"/>
      <c r="G55" s="148"/>
      <c r="H55" s="148"/>
      <c r="I55" s="148"/>
      <c r="J55" s="148"/>
      <c r="K55" s="147"/>
      <c r="L55" s="148"/>
      <c r="M55" s="148"/>
      <c r="N55" s="167"/>
      <c r="O55" s="148"/>
      <c r="P55" s="147"/>
      <c r="Q55" s="148"/>
      <c r="R55" s="147"/>
      <c r="S55" s="148"/>
      <c r="T55" s="147"/>
      <c r="U55" s="149"/>
      <c r="V55" s="149"/>
      <c r="W55" s="149"/>
    </row>
    <row r="56" spans="1:23" s="155" customFormat="1" ht="15">
      <c r="A56" s="147"/>
      <c r="B56" s="147"/>
      <c r="C56" s="148"/>
      <c r="D56" s="148"/>
      <c r="E56" s="148"/>
      <c r="F56" s="148"/>
      <c r="G56" s="148"/>
      <c r="H56" s="148"/>
      <c r="I56" s="148"/>
      <c r="J56" s="148"/>
      <c r="K56" s="147"/>
      <c r="L56" s="148"/>
      <c r="M56" s="148"/>
      <c r="N56" s="167"/>
      <c r="O56" s="148"/>
      <c r="P56" s="147"/>
      <c r="Q56" s="148"/>
      <c r="R56" s="147"/>
      <c r="S56" s="148"/>
      <c r="T56" s="147"/>
      <c r="U56" s="149"/>
      <c r="V56" s="149"/>
      <c r="W56" s="149"/>
    </row>
    <row r="57" spans="1:23" s="155" customFormat="1" ht="15">
      <c r="A57" s="147"/>
      <c r="B57" s="147"/>
      <c r="C57" s="148"/>
      <c r="D57" s="148"/>
      <c r="E57" s="148"/>
      <c r="F57" s="148"/>
      <c r="G57" s="148"/>
      <c r="H57" s="148"/>
      <c r="I57" s="148"/>
      <c r="J57" s="148"/>
      <c r="K57" s="147"/>
      <c r="L57" s="148"/>
      <c r="M57" s="148"/>
      <c r="N57" s="167"/>
      <c r="O57" s="148"/>
      <c r="P57" s="147"/>
      <c r="Q57" s="148"/>
      <c r="R57" s="147"/>
      <c r="S57" s="148"/>
      <c r="T57" s="147"/>
      <c r="U57" s="149"/>
      <c r="V57" s="149"/>
      <c r="W57" s="149"/>
    </row>
    <row r="58" spans="1:23" s="155" customFormat="1" ht="15">
      <c r="A58" s="147"/>
      <c r="B58" s="147"/>
      <c r="C58" s="148"/>
      <c r="D58" s="148"/>
      <c r="E58" s="148"/>
      <c r="F58" s="148"/>
      <c r="G58" s="148"/>
      <c r="H58" s="148"/>
      <c r="I58" s="148"/>
      <c r="J58" s="148"/>
      <c r="K58" s="147"/>
      <c r="L58" s="148"/>
      <c r="M58" s="148"/>
      <c r="N58" s="167"/>
      <c r="O58" s="148"/>
      <c r="P58" s="147"/>
      <c r="Q58" s="148"/>
      <c r="R58" s="147"/>
      <c r="S58" s="148"/>
      <c r="T58" s="147"/>
      <c r="U58" s="149"/>
      <c r="V58" s="149"/>
      <c r="W58" s="149"/>
    </row>
    <row r="59" spans="1:23" s="155" customFormat="1" ht="15">
      <c r="A59" s="147"/>
      <c r="B59" s="147"/>
      <c r="C59" s="148"/>
      <c r="D59" s="148"/>
      <c r="E59" s="148"/>
      <c r="F59" s="148"/>
      <c r="G59" s="148"/>
      <c r="H59" s="148"/>
      <c r="I59" s="148"/>
      <c r="J59" s="148"/>
      <c r="K59" s="147"/>
      <c r="L59" s="148"/>
      <c r="M59" s="148"/>
      <c r="N59" s="167"/>
      <c r="O59" s="148"/>
      <c r="P59" s="147"/>
      <c r="Q59" s="148"/>
      <c r="R59" s="147"/>
      <c r="S59" s="148"/>
      <c r="T59" s="147"/>
      <c r="U59" s="149"/>
      <c r="V59" s="149"/>
      <c r="W59" s="149"/>
    </row>
    <row r="60" spans="1:23" s="155" customFormat="1" ht="15">
      <c r="A60" s="147"/>
      <c r="B60" s="147"/>
      <c r="C60" s="148"/>
      <c r="D60" s="148"/>
      <c r="E60" s="148"/>
      <c r="F60" s="148"/>
      <c r="G60" s="148"/>
      <c r="H60" s="148"/>
      <c r="I60" s="148"/>
      <c r="J60" s="148"/>
      <c r="K60" s="147"/>
      <c r="L60" s="148"/>
      <c r="M60" s="148"/>
      <c r="N60" s="167"/>
      <c r="O60" s="148"/>
      <c r="P60" s="147"/>
      <c r="Q60" s="148"/>
      <c r="R60" s="147"/>
      <c r="S60" s="148"/>
      <c r="T60" s="147"/>
      <c r="U60" s="149"/>
      <c r="V60" s="149"/>
      <c r="W60" s="149"/>
    </row>
    <row r="61" spans="1:23" s="155" customFormat="1" ht="15">
      <c r="A61" s="147"/>
      <c r="B61" s="147"/>
      <c r="C61" s="148"/>
      <c r="D61" s="148"/>
      <c r="E61" s="148"/>
      <c r="F61" s="148"/>
      <c r="G61" s="148"/>
      <c r="H61" s="148"/>
      <c r="I61" s="148"/>
      <c r="J61" s="148"/>
      <c r="K61" s="147"/>
      <c r="L61" s="148"/>
      <c r="M61" s="148"/>
      <c r="N61" s="167"/>
      <c r="O61" s="148"/>
      <c r="P61" s="147"/>
      <c r="Q61" s="148"/>
      <c r="R61" s="147"/>
      <c r="S61" s="148"/>
      <c r="T61" s="147"/>
      <c r="U61" s="149"/>
      <c r="V61" s="149"/>
      <c r="W61" s="149"/>
    </row>
    <row r="62" spans="1:23" s="155" customFormat="1" ht="15">
      <c r="A62" s="147"/>
      <c r="B62" s="147"/>
      <c r="C62" s="148"/>
      <c r="D62" s="148"/>
      <c r="E62" s="148"/>
      <c r="F62" s="148"/>
      <c r="G62" s="148"/>
      <c r="H62" s="148"/>
      <c r="I62" s="148"/>
      <c r="J62" s="148"/>
      <c r="K62" s="147"/>
      <c r="L62" s="148"/>
      <c r="M62" s="148"/>
      <c r="N62" s="167"/>
      <c r="O62" s="148"/>
      <c r="P62" s="147"/>
      <c r="Q62" s="148"/>
      <c r="R62" s="147"/>
      <c r="S62" s="148"/>
      <c r="T62" s="147"/>
      <c r="U62" s="149"/>
      <c r="V62" s="149"/>
      <c r="W62" s="149"/>
    </row>
    <row r="63" spans="1:23" s="155" customFormat="1" ht="15">
      <c r="A63" s="147"/>
      <c r="B63" s="147"/>
      <c r="C63" s="148"/>
      <c r="D63" s="148"/>
      <c r="E63" s="148"/>
      <c r="F63" s="148"/>
      <c r="G63" s="148"/>
      <c r="H63" s="148"/>
      <c r="I63" s="148"/>
      <c r="J63" s="148"/>
      <c r="K63" s="147"/>
      <c r="L63" s="148"/>
      <c r="M63" s="148"/>
      <c r="N63" s="167"/>
      <c r="O63" s="148"/>
      <c r="P63" s="147"/>
      <c r="Q63" s="148"/>
      <c r="R63" s="147"/>
      <c r="S63" s="148"/>
      <c r="T63" s="147"/>
      <c r="U63" s="149"/>
      <c r="V63" s="149"/>
      <c r="W63" s="149"/>
    </row>
    <row r="64" spans="1:23" s="155" customFormat="1" ht="15">
      <c r="A64" s="147"/>
      <c r="B64" s="147"/>
      <c r="C64" s="148"/>
      <c r="D64" s="148"/>
      <c r="E64" s="148"/>
      <c r="F64" s="148"/>
      <c r="G64" s="148"/>
      <c r="H64" s="148"/>
      <c r="I64" s="148"/>
      <c r="J64" s="148"/>
      <c r="K64" s="147"/>
      <c r="L64" s="148"/>
      <c r="M64" s="148"/>
      <c r="N64" s="167"/>
      <c r="O64" s="148"/>
      <c r="P64" s="147"/>
      <c r="Q64" s="148"/>
      <c r="R64" s="147"/>
      <c r="S64" s="148"/>
      <c r="T64" s="147"/>
      <c r="U64" s="149"/>
      <c r="V64" s="149"/>
      <c r="W64" s="149"/>
    </row>
    <row r="65" spans="1:23" s="155" customFormat="1" ht="15">
      <c r="A65" s="147"/>
      <c r="B65" s="147"/>
      <c r="C65" s="148"/>
      <c r="D65" s="148"/>
      <c r="E65" s="148"/>
      <c r="F65" s="148"/>
      <c r="G65" s="148"/>
      <c r="H65" s="148"/>
      <c r="I65" s="148"/>
      <c r="J65" s="148"/>
      <c r="K65" s="147"/>
      <c r="L65" s="148"/>
      <c r="M65" s="148"/>
      <c r="N65" s="167"/>
      <c r="O65" s="148"/>
      <c r="P65" s="147"/>
      <c r="Q65" s="148"/>
      <c r="R65" s="147"/>
      <c r="S65" s="148"/>
      <c r="T65" s="147"/>
      <c r="U65" s="149"/>
      <c r="V65" s="149"/>
      <c r="W65" s="149"/>
    </row>
    <row r="66" spans="1:23" s="155" customFormat="1" ht="15">
      <c r="A66" s="147"/>
      <c r="B66" s="147"/>
      <c r="C66" s="148"/>
      <c r="D66" s="148"/>
      <c r="E66" s="148"/>
      <c r="F66" s="148"/>
      <c r="G66" s="148"/>
      <c r="H66" s="148"/>
      <c r="I66" s="148"/>
      <c r="J66" s="148"/>
      <c r="K66" s="147"/>
      <c r="L66" s="148"/>
      <c r="M66" s="148"/>
      <c r="N66" s="167"/>
      <c r="O66" s="148"/>
      <c r="P66" s="147"/>
      <c r="Q66" s="148"/>
      <c r="R66" s="147"/>
      <c r="S66" s="148"/>
      <c r="T66" s="147"/>
      <c r="U66" s="149"/>
      <c r="V66" s="149"/>
      <c r="W66" s="149"/>
    </row>
    <row r="67" spans="1:23" s="155" customFormat="1" ht="15">
      <c r="A67" s="147"/>
      <c r="B67" s="147"/>
      <c r="C67" s="148"/>
      <c r="D67" s="148"/>
      <c r="E67" s="148"/>
      <c r="F67" s="148"/>
      <c r="G67" s="148"/>
      <c r="H67" s="148"/>
      <c r="I67" s="148"/>
      <c r="J67" s="148"/>
      <c r="K67" s="147"/>
      <c r="L67" s="148"/>
      <c r="M67" s="148"/>
      <c r="N67" s="167"/>
      <c r="O67" s="148"/>
      <c r="P67" s="147"/>
      <c r="Q67" s="148"/>
      <c r="R67" s="147"/>
      <c r="S67" s="148"/>
      <c r="T67" s="147"/>
      <c r="U67" s="149"/>
      <c r="V67" s="149"/>
      <c r="W67" s="149"/>
    </row>
    <row r="68" spans="1:23" s="155" customFormat="1" ht="15">
      <c r="A68" s="147"/>
      <c r="B68" s="147"/>
      <c r="C68" s="148"/>
      <c r="D68" s="148"/>
      <c r="E68" s="148"/>
      <c r="F68" s="148"/>
      <c r="G68" s="148"/>
      <c r="H68" s="148"/>
      <c r="I68" s="148"/>
      <c r="J68" s="148"/>
      <c r="K68" s="147"/>
      <c r="L68" s="148"/>
      <c r="M68" s="148"/>
      <c r="N68" s="167"/>
      <c r="O68" s="148"/>
      <c r="P68" s="147"/>
      <c r="Q68" s="148"/>
      <c r="R68" s="147"/>
      <c r="S68" s="148"/>
      <c r="T68" s="147"/>
      <c r="U68" s="149"/>
      <c r="V68" s="149"/>
      <c r="W68" s="149"/>
    </row>
    <row r="69" spans="1:23" s="155" customFormat="1" ht="15">
      <c r="A69" s="147"/>
      <c r="B69" s="147"/>
      <c r="C69" s="148"/>
      <c r="D69" s="148"/>
      <c r="E69" s="148"/>
      <c r="F69" s="148"/>
      <c r="G69" s="148"/>
      <c r="H69" s="148"/>
      <c r="I69" s="148"/>
      <c r="J69" s="148"/>
      <c r="K69" s="147"/>
      <c r="L69" s="148"/>
      <c r="M69" s="148"/>
      <c r="N69" s="167"/>
      <c r="O69" s="148"/>
      <c r="P69" s="147"/>
      <c r="Q69" s="148"/>
      <c r="R69" s="147"/>
      <c r="S69" s="148"/>
      <c r="T69" s="147"/>
      <c r="U69" s="149"/>
      <c r="V69" s="149"/>
      <c r="W69" s="149"/>
    </row>
    <row r="70" spans="1:23" s="155" customFormat="1">
      <c r="C70" s="156"/>
      <c r="D70" s="156"/>
      <c r="E70" s="156"/>
      <c r="F70" s="156"/>
      <c r="G70" s="156"/>
      <c r="H70" s="156"/>
      <c r="I70" s="156"/>
      <c r="J70" s="156"/>
      <c r="L70" s="156"/>
      <c r="M70" s="156"/>
      <c r="N70" s="170"/>
      <c r="O70" s="156"/>
      <c r="Q70" s="156"/>
      <c r="S70" s="156"/>
      <c r="U70" s="157"/>
      <c r="V70" s="157"/>
      <c r="W70" s="157"/>
    </row>
    <row r="71" spans="1:23" s="155" customFormat="1">
      <c r="C71" s="156"/>
      <c r="D71" s="156"/>
      <c r="E71" s="156"/>
      <c r="F71" s="156"/>
      <c r="G71" s="156"/>
      <c r="H71" s="156"/>
      <c r="I71" s="156"/>
      <c r="J71" s="156"/>
      <c r="L71" s="156"/>
      <c r="M71" s="156"/>
      <c r="N71" s="170"/>
      <c r="O71" s="156"/>
      <c r="Q71" s="156"/>
      <c r="S71" s="156"/>
      <c r="U71" s="157"/>
      <c r="V71" s="157"/>
      <c r="W71" s="157"/>
    </row>
    <row r="72" spans="1:23" s="155" customFormat="1">
      <c r="C72" s="156"/>
      <c r="D72" s="156"/>
      <c r="E72" s="156"/>
      <c r="F72" s="156"/>
      <c r="G72" s="156"/>
      <c r="H72" s="156"/>
      <c r="I72" s="156"/>
      <c r="J72" s="156"/>
      <c r="L72" s="156"/>
      <c r="M72" s="156"/>
      <c r="N72" s="170"/>
      <c r="O72" s="156"/>
      <c r="Q72" s="156"/>
      <c r="S72" s="156"/>
      <c r="U72" s="157"/>
      <c r="V72" s="157"/>
      <c r="W72" s="157"/>
    </row>
    <row r="73" spans="1:23" s="155" customFormat="1">
      <c r="C73" s="156"/>
      <c r="D73" s="156"/>
      <c r="E73" s="156"/>
      <c r="F73" s="156"/>
      <c r="G73" s="156"/>
      <c r="H73" s="156"/>
      <c r="I73" s="156"/>
      <c r="J73" s="156"/>
      <c r="L73" s="156"/>
      <c r="M73" s="156"/>
      <c r="N73" s="170"/>
      <c r="O73" s="156"/>
      <c r="Q73" s="156"/>
      <c r="S73" s="156"/>
      <c r="U73" s="157"/>
      <c r="V73" s="157"/>
      <c r="W73" s="157"/>
    </row>
    <row r="74" spans="1:23" s="155" customFormat="1">
      <c r="C74" s="156"/>
      <c r="D74" s="156"/>
      <c r="E74" s="156"/>
      <c r="F74" s="156"/>
      <c r="G74" s="156"/>
      <c r="H74" s="156"/>
      <c r="I74" s="156"/>
      <c r="J74" s="156"/>
      <c r="L74" s="156"/>
      <c r="M74" s="156"/>
      <c r="N74" s="170"/>
      <c r="O74" s="156"/>
      <c r="Q74" s="156"/>
      <c r="S74" s="156"/>
      <c r="U74" s="157"/>
      <c r="V74" s="157"/>
      <c r="W74" s="157"/>
    </row>
    <row r="75" spans="1:23" s="155" customFormat="1">
      <c r="C75" s="156"/>
      <c r="D75" s="156"/>
      <c r="E75" s="156"/>
      <c r="F75" s="156"/>
      <c r="G75" s="156"/>
      <c r="H75" s="156"/>
      <c r="I75" s="156"/>
      <c r="J75" s="156"/>
      <c r="L75" s="156"/>
      <c r="M75" s="156"/>
      <c r="N75" s="170"/>
      <c r="O75" s="156"/>
      <c r="Q75" s="156"/>
      <c r="S75" s="156"/>
      <c r="U75" s="157"/>
      <c r="V75" s="157"/>
      <c r="W75" s="157"/>
    </row>
    <row r="76" spans="1:23" s="155" customFormat="1">
      <c r="C76" s="156"/>
      <c r="D76" s="156"/>
      <c r="E76" s="156"/>
      <c r="F76" s="156"/>
      <c r="G76" s="156"/>
      <c r="H76" s="156"/>
      <c r="I76" s="156"/>
      <c r="J76" s="156"/>
      <c r="L76" s="156"/>
      <c r="M76" s="156"/>
      <c r="N76" s="170"/>
      <c r="O76" s="156"/>
      <c r="Q76" s="156"/>
      <c r="S76" s="156"/>
      <c r="U76" s="157"/>
      <c r="V76" s="157"/>
      <c r="W76" s="157"/>
    </row>
    <row r="77" spans="1:23" s="155" customFormat="1">
      <c r="C77" s="156"/>
      <c r="D77" s="156"/>
      <c r="E77" s="156"/>
      <c r="F77" s="156"/>
      <c r="G77" s="156"/>
      <c r="H77" s="156"/>
      <c r="I77" s="156"/>
      <c r="J77" s="156"/>
      <c r="L77" s="156"/>
      <c r="M77" s="156"/>
      <c r="N77" s="170"/>
      <c r="O77" s="156"/>
      <c r="Q77" s="156"/>
      <c r="S77" s="156"/>
      <c r="U77" s="157"/>
      <c r="V77" s="157"/>
      <c r="W77" s="157"/>
    </row>
    <row r="78" spans="1:23" s="155" customFormat="1">
      <c r="C78" s="156"/>
      <c r="D78" s="156"/>
      <c r="E78" s="156"/>
      <c r="F78" s="156"/>
      <c r="G78" s="156"/>
      <c r="H78" s="156"/>
      <c r="I78" s="156"/>
      <c r="J78" s="156"/>
      <c r="L78" s="156"/>
      <c r="M78" s="156"/>
      <c r="N78" s="170"/>
      <c r="O78" s="156"/>
      <c r="Q78" s="156"/>
      <c r="S78" s="156"/>
      <c r="U78" s="157"/>
      <c r="V78" s="157"/>
      <c r="W78" s="157"/>
    </row>
    <row r="79" spans="1:23" s="155" customFormat="1">
      <c r="C79" s="156"/>
      <c r="D79" s="156"/>
      <c r="E79" s="156"/>
      <c r="F79" s="156"/>
      <c r="G79" s="156"/>
      <c r="H79" s="156"/>
      <c r="I79" s="156"/>
      <c r="J79" s="156"/>
      <c r="L79" s="156"/>
      <c r="M79" s="156"/>
      <c r="N79" s="170"/>
      <c r="O79" s="156"/>
      <c r="Q79" s="156"/>
      <c r="S79" s="156"/>
      <c r="U79" s="157"/>
      <c r="V79" s="157"/>
      <c r="W79" s="157"/>
    </row>
    <row r="80" spans="1:23" s="155" customFormat="1">
      <c r="C80" s="156"/>
      <c r="D80" s="156"/>
      <c r="E80" s="156"/>
      <c r="F80" s="156"/>
      <c r="G80" s="156"/>
      <c r="H80" s="156"/>
      <c r="I80" s="156"/>
      <c r="J80" s="156"/>
      <c r="L80" s="156"/>
      <c r="M80" s="156"/>
      <c r="N80" s="170"/>
      <c r="O80" s="156"/>
      <c r="Q80" s="156"/>
      <c r="S80" s="156"/>
      <c r="U80" s="157"/>
      <c r="V80" s="157"/>
      <c r="W80" s="157"/>
    </row>
    <row r="81" spans="3:23" s="155" customFormat="1">
      <c r="C81" s="156"/>
      <c r="D81" s="156"/>
      <c r="E81" s="156"/>
      <c r="F81" s="156"/>
      <c r="G81" s="156"/>
      <c r="H81" s="156"/>
      <c r="I81" s="156"/>
      <c r="J81" s="156"/>
      <c r="L81" s="156"/>
      <c r="M81" s="156"/>
      <c r="N81" s="170"/>
      <c r="O81" s="156"/>
      <c r="Q81" s="156"/>
      <c r="S81" s="156"/>
      <c r="U81" s="157"/>
      <c r="V81" s="157"/>
      <c r="W81" s="157"/>
    </row>
    <row r="82" spans="3:23" s="155" customFormat="1">
      <c r="C82" s="156"/>
      <c r="D82" s="156"/>
      <c r="E82" s="156"/>
      <c r="F82" s="156"/>
      <c r="G82" s="156"/>
      <c r="H82" s="156"/>
      <c r="I82" s="156"/>
      <c r="J82" s="156"/>
      <c r="L82" s="156"/>
      <c r="M82" s="156"/>
      <c r="N82" s="170"/>
      <c r="O82" s="156"/>
      <c r="Q82" s="156"/>
      <c r="S82" s="156"/>
      <c r="U82" s="157"/>
      <c r="V82" s="157"/>
      <c r="W82" s="157"/>
    </row>
    <row r="83" spans="3:23" s="155" customFormat="1">
      <c r="C83" s="156"/>
      <c r="D83" s="156"/>
      <c r="E83" s="156"/>
      <c r="F83" s="156"/>
      <c r="G83" s="156"/>
      <c r="H83" s="156"/>
      <c r="I83" s="156"/>
      <c r="J83" s="156"/>
      <c r="L83" s="156"/>
      <c r="M83" s="156"/>
      <c r="N83" s="170"/>
      <c r="O83" s="156"/>
      <c r="Q83" s="156"/>
      <c r="S83" s="156"/>
      <c r="U83" s="157"/>
      <c r="V83" s="157"/>
      <c r="W83" s="157"/>
    </row>
    <row r="84" spans="3:23" s="155" customFormat="1">
      <c r="C84" s="156"/>
      <c r="D84" s="156"/>
      <c r="E84" s="156"/>
      <c r="F84" s="156"/>
      <c r="G84" s="156"/>
      <c r="H84" s="156"/>
      <c r="I84" s="156"/>
      <c r="J84" s="156"/>
      <c r="L84" s="156"/>
      <c r="M84" s="156"/>
      <c r="N84" s="170"/>
      <c r="O84" s="156"/>
      <c r="Q84" s="156"/>
      <c r="S84" s="156"/>
      <c r="U84" s="157"/>
      <c r="V84" s="157"/>
      <c r="W84" s="157"/>
    </row>
    <row r="85" spans="3:23" s="155" customFormat="1">
      <c r="C85" s="156"/>
      <c r="D85" s="156"/>
      <c r="E85" s="156"/>
      <c r="F85" s="156"/>
      <c r="G85" s="156"/>
      <c r="H85" s="156"/>
      <c r="I85" s="156"/>
      <c r="J85" s="156"/>
      <c r="L85" s="156"/>
      <c r="M85" s="156"/>
      <c r="N85" s="170"/>
      <c r="O85" s="156"/>
      <c r="Q85" s="156"/>
      <c r="S85" s="156"/>
      <c r="U85" s="157"/>
      <c r="V85" s="157"/>
      <c r="W85" s="157"/>
    </row>
    <row r="86" spans="3:23" s="155" customFormat="1">
      <c r="C86" s="156"/>
      <c r="D86" s="156"/>
      <c r="E86" s="156"/>
      <c r="F86" s="156"/>
      <c r="G86" s="156"/>
      <c r="H86" s="156"/>
      <c r="I86" s="156"/>
      <c r="J86" s="156"/>
      <c r="L86" s="156"/>
      <c r="M86" s="156"/>
      <c r="N86" s="170"/>
      <c r="O86" s="156"/>
      <c r="Q86" s="156"/>
      <c r="S86" s="156"/>
      <c r="U86" s="157"/>
      <c r="V86" s="157"/>
      <c r="W86" s="157"/>
    </row>
    <row r="87" spans="3:23" s="155" customFormat="1">
      <c r="C87" s="156"/>
      <c r="D87" s="156"/>
      <c r="E87" s="156"/>
      <c r="F87" s="156"/>
      <c r="G87" s="156"/>
      <c r="H87" s="156"/>
      <c r="I87" s="156"/>
      <c r="J87" s="156"/>
      <c r="L87" s="156"/>
      <c r="M87" s="156"/>
      <c r="N87" s="170"/>
      <c r="O87" s="156"/>
      <c r="Q87" s="156"/>
      <c r="S87" s="156"/>
      <c r="U87" s="157"/>
      <c r="V87" s="157"/>
      <c r="W87" s="157"/>
    </row>
    <row r="88" spans="3:23" s="155" customFormat="1">
      <c r="C88" s="156"/>
      <c r="D88" s="156"/>
      <c r="E88" s="156"/>
      <c r="F88" s="156"/>
      <c r="G88" s="156"/>
      <c r="H88" s="156"/>
      <c r="I88" s="156"/>
      <c r="J88" s="156"/>
      <c r="L88" s="156"/>
      <c r="M88" s="156"/>
      <c r="N88" s="170"/>
      <c r="O88" s="156"/>
      <c r="Q88" s="156"/>
      <c r="S88" s="156"/>
      <c r="U88" s="157"/>
      <c r="V88" s="157"/>
      <c r="W88" s="157"/>
    </row>
    <row r="89" spans="3:23" s="155" customFormat="1">
      <c r="C89" s="156"/>
      <c r="D89" s="156"/>
      <c r="E89" s="156"/>
      <c r="F89" s="156"/>
      <c r="G89" s="156"/>
      <c r="H89" s="156"/>
      <c r="I89" s="156"/>
      <c r="J89" s="156"/>
      <c r="L89" s="156"/>
      <c r="M89" s="156"/>
      <c r="N89" s="170"/>
      <c r="O89" s="156"/>
      <c r="Q89" s="156"/>
      <c r="S89" s="156"/>
      <c r="U89" s="157"/>
      <c r="V89" s="157"/>
      <c r="W89" s="157"/>
    </row>
    <row r="90" spans="3:23" s="155" customFormat="1">
      <c r="C90" s="156"/>
      <c r="D90" s="156"/>
      <c r="E90" s="156"/>
      <c r="F90" s="156"/>
      <c r="G90" s="156"/>
      <c r="H90" s="156"/>
      <c r="I90" s="156"/>
      <c r="J90" s="156"/>
      <c r="L90" s="156"/>
      <c r="M90" s="156"/>
      <c r="N90" s="170"/>
      <c r="O90" s="156"/>
      <c r="Q90" s="156"/>
      <c r="S90" s="156"/>
      <c r="U90" s="157"/>
      <c r="V90" s="157"/>
      <c r="W90" s="157"/>
    </row>
    <row r="91" spans="3:23" s="155" customFormat="1">
      <c r="C91" s="156"/>
      <c r="D91" s="156"/>
      <c r="E91" s="156"/>
      <c r="F91" s="156"/>
      <c r="G91" s="156"/>
      <c r="H91" s="156"/>
      <c r="I91" s="156"/>
      <c r="J91" s="156"/>
      <c r="L91" s="156"/>
      <c r="M91" s="156"/>
      <c r="N91" s="170"/>
      <c r="O91" s="156"/>
      <c r="Q91" s="156"/>
      <c r="S91" s="156"/>
      <c r="U91" s="157"/>
      <c r="V91" s="157"/>
      <c r="W91" s="157"/>
    </row>
    <row r="92" spans="3:23" s="155" customFormat="1">
      <c r="C92" s="156"/>
      <c r="D92" s="156"/>
      <c r="E92" s="156"/>
      <c r="F92" s="156"/>
      <c r="G92" s="156"/>
      <c r="H92" s="156"/>
      <c r="I92" s="156"/>
      <c r="J92" s="156"/>
      <c r="L92" s="156"/>
      <c r="M92" s="156"/>
      <c r="N92" s="170"/>
      <c r="O92" s="156"/>
      <c r="Q92" s="156"/>
      <c r="S92" s="156"/>
      <c r="U92" s="157"/>
      <c r="V92" s="157"/>
      <c r="W92" s="157"/>
    </row>
    <row r="93" spans="3:23" s="155" customFormat="1">
      <c r="C93" s="156"/>
      <c r="D93" s="156"/>
      <c r="E93" s="156"/>
      <c r="F93" s="156"/>
      <c r="G93" s="156"/>
      <c r="H93" s="156"/>
      <c r="I93" s="156"/>
      <c r="J93" s="156"/>
      <c r="L93" s="156"/>
      <c r="M93" s="156"/>
      <c r="N93" s="170"/>
      <c r="O93" s="156"/>
      <c r="Q93" s="156"/>
      <c r="S93" s="156"/>
      <c r="U93" s="157"/>
      <c r="V93" s="157"/>
      <c r="W93" s="157"/>
    </row>
    <row r="94" spans="3:23" s="155" customFormat="1">
      <c r="C94" s="156"/>
      <c r="D94" s="156"/>
      <c r="E94" s="156"/>
      <c r="F94" s="156"/>
      <c r="G94" s="156"/>
      <c r="H94" s="156"/>
      <c r="I94" s="156"/>
      <c r="J94" s="156"/>
      <c r="L94" s="156"/>
      <c r="M94" s="156"/>
      <c r="N94" s="170"/>
      <c r="O94" s="156"/>
      <c r="Q94" s="156"/>
      <c r="S94" s="156"/>
      <c r="U94" s="157"/>
      <c r="V94" s="157"/>
      <c r="W94" s="157"/>
    </row>
    <row r="95" spans="3:23" s="155" customFormat="1">
      <c r="C95" s="156"/>
      <c r="D95" s="156"/>
      <c r="E95" s="156"/>
      <c r="F95" s="156"/>
      <c r="G95" s="156"/>
      <c r="H95" s="156"/>
      <c r="I95" s="156"/>
      <c r="J95" s="156"/>
      <c r="L95" s="156"/>
      <c r="M95" s="156"/>
      <c r="N95" s="170"/>
      <c r="O95" s="156"/>
      <c r="Q95" s="156"/>
      <c r="S95" s="156"/>
      <c r="U95" s="157"/>
      <c r="V95" s="157"/>
      <c r="W95" s="157"/>
    </row>
    <row r="96" spans="3:23" s="155" customFormat="1">
      <c r="C96" s="156"/>
      <c r="D96" s="156"/>
      <c r="E96" s="156"/>
      <c r="F96" s="156"/>
      <c r="G96" s="156"/>
      <c r="H96" s="156"/>
      <c r="I96" s="156"/>
      <c r="J96" s="156"/>
      <c r="L96" s="156"/>
      <c r="M96" s="156"/>
      <c r="N96" s="170"/>
      <c r="O96" s="156"/>
      <c r="Q96" s="156"/>
      <c r="S96" s="156"/>
      <c r="U96" s="157"/>
      <c r="V96" s="157"/>
      <c r="W96" s="157"/>
    </row>
    <row r="97" spans="3:23" s="155" customFormat="1">
      <c r="C97" s="156"/>
      <c r="D97" s="156"/>
      <c r="E97" s="156"/>
      <c r="F97" s="156"/>
      <c r="G97" s="156"/>
      <c r="H97" s="156"/>
      <c r="I97" s="156"/>
      <c r="J97" s="156"/>
      <c r="L97" s="156"/>
      <c r="M97" s="156"/>
      <c r="N97" s="170"/>
      <c r="O97" s="156"/>
      <c r="Q97" s="156"/>
      <c r="S97" s="156"/>
      <c r="U97" s="157"/>
      <c r="V97" s="157"/>
      <c r="W97" s="157"/>
    </row>
    <row r="98" spans="3:23" s="155" customFormat="1">
      <c r="C98" s="156"/>
      <c r="D98" s="156"/>
      <c r="E98" s="156"/>
      <c r="F98" s="156"/>
      <c r="G98" s="156"/>
      <c r="H98" s="156"/>
      <c r="I98" s="156"/>
      <c r="J98" s="156"/>
      <c r="L98" s="156"/>
      <c r="M98" s="156"/>
      <c r="N98" s="170"/>
      <c r="O98" s="156"/>
      <c r="Q98" s="156"/>
      <c r="S98" s="156"/>
      <c r="U98" s="157"/>
      <c r="V98" s="157"/>
      <c r="W98" s="157"/>
    </row>
    <row r="99" spans="3:23" s="155" customFormat="1">
      <c r="C99" s="156"/>
      <c r="D99" s="156"/>
      <c r="E99" s="156"/>
      <c r="F99" s="156"/>
      <c r="G99" s="156"/>
      <c r="H99" s="156"/>
      <c r="I99" s="156"/>
      <c r="J99" s="156"/>
      <c r="L99" s="156"/>
      <c r="M99" s="156"/>
      <c r="N99" s="170"/>
      <c r="O99" s="156"/>
      <c r="Q99" s="156"/>
      <c r="S99" s="156"/>
      <c r="U99" s="157"/>
      <c r="V99" s="157"/>
      <c r="W99" s="157"/>
    </row>
    <row r="100" spans="3:23" s="155" customFormat="1">
      <c r="C100" s="156"/>
      <c r="D100" s="156"/>
      <c r="E100" s="156"/>
      <c r="F100" s="156"/>
      <c r="G100" s="156"/>
      <c r="H100" s="156"/>
      <c r="I100" s="156"/>
      <c r="J100" s="156"/>
      <c r="L100" s="156"/>
      <c r="M100" s="156"/>
      <c r="N100" s="170"/>
      <c r="O100" s="156"/>
      <c r="Q100" s="156"/>
      <c r="S100" s="156"/>
      <c r="U100" s="157"/>
      <c r="V100" s="157"/>
      <c r="W100" s="157"/>
    </row>
    <row r="101" spans="3:23" s="155" customFormat="1">
      <c r="C101" s="156"/>
      <c r="D101" s="156"/>
      <c r="E101" s="156"/>
      <c r="F101" s="156"/>
      <c r="G101" s="156"/>
      <c r="H101" s="156"/>
      <c r="I101" s="156"/>
      <c r="J101" s="156"/>
      <c r="L101" s="156"/>
      <c r="M101" s="156"/>
      <c r="N101" s="170"/>
      <c r="O101" s="156"/>
      <c r="Q101" s="156"/>
      <c r="S101" s="156"/>
      <c r="U101" s="157"/>
      <c r="V101" s="157"/>
      <c r="W101" s="157"/>
    </row>
    <row r="102" spans="3:23" s="155" customFormat="1">
      <c r="C102" s="156"/>
      <c r="D102" s="156"/>
      <c r="E102" s="156"/>
      <c r="F102" s="156"/>
      <c r="G102" s="156"/>
      <c r="H102" s="156"/>
      <c r="I102" s="156"/>
      <c r="J102" s="156"/>
      <c r="L102" s="156"/>
      <c r="M102" s="156"/>
      <c r="N102" s="170"/>
      <c r="O102" s="156"/>
      <c r="Q102" s="156"/>
      <c r="S102" s="156"/>
      <c r="U102" s="157"/>
      <c r="V102" s="157"/>
      <c r="W102" s="157"/>
    </row>
    <row r="103" spans="3:23" s="155" customFormat="1">
      <c r="C103" s="156"/>
      <c r="D103" s="156"/>
      <c r="E103" s="156"/>
      <c r="F103" s="156"/>
      <c r="G103" s="156"/>
      <c r="H103" s="156"/>
      <c r="I103" s="156"/>
      <c r="J103" s="156"/>
      <c r="L103" s="156"/>
      <c r="M103" s="156"/>
      <c r="N103" s="170"/>
      <c r="O103" s="156"/>
      <c r="Q103" s="156"/>
      <c r="S103" s="156"/>
      <c r="U103" s="157"/>
      <c r="V103" s="157"/>
      <c r="W103" s="157"/>
    </row>
    <row r="104" spans="3:23" s="155" customFormat="1">
      <c r="C104" s="156"/>
      <c r="D104" s="156"/>
      <c r="E104" s="156"/>
      <c r="F104" s="156"/>
      <c r="G104" s="156"/>
      <c r="H104" s="156"/>
      <c r="I104" s="156"/>
      <c r="J104" s="156"/>
      <c r="L104" s="156"/>
      <c r="M104" s="156"/>
      <c r="N104" s="170"/>
      <c r="O104" s="156"/>
      <c r="Q104" s="156"/>
      <c r="S104" s="156"/>
      <c r="U104" s="157"/>
      <c r="V104" s="157"/>
      <c r="W104" s="157"/>
    </row>
    <row r="105" spans="3:23" s="155" customFormat="1">
      <c r="C105" s="156"/>
      <c r="D105" s="156"/>
      <c r="E105" s="156"/>
      <c r="F105" s="156"/>
      <c r="G105" s="156"/>
      <c r="H105" s="156"/>
      <c r="I105" s="156"/>
      <c r="J105" s="156"/>
      <c r="L105" s="156"/>
      <c r="M105" s="156"/>
      <c r="N105" s="170"/>
      <c r="O105" s="156"/>
      <c r="Q105" s="156"/>
      <c r="S105" s="156"/>
      <c r="U105" s="157"/>
      <c r="V105" s="157"/>
      <c r="W105" s="157"/>
    </row>
    <row r="106" spans="3:23" s="155" customFormat="1">
      <c r="C106" s="156"/>
      <c r="D106" s="156"/>
      <c r="E106" s="156"/>
      <c r="F106" s="156"/>
      <c r="G106" s="156"/>
      <c r="H106" s="156"/>
      <c r="I106" s="156"/>
      <c r="J106" s="156"/>
      <c r="L106" s="156"/>
      <c r="M106" s="156"/>
      <c r="N106" s="170"/>
      <c r="O106" s="156"/>
      <c r="Q106" s="156"/>
      <c r="S106" s="156"/>
      <c r="U106" s="157"/>
      <c r="V106" s="157"/>
      <c r="W106" s="157"/>
    </row>
    <row r="107" spans="3:23" s="155" customFormat="1">
      <c r="C107" s="156"/>
      <c r="D107" s="156"/>
      <c r="E107" s="156"/>
      <c r="F107" s="156"/>
      <c r="G107" s="156"/>
      <c r="H107" s="156"/>
      <c r="I107" s="156"/>
      <c r="J107" s="156"/>
      <c r="L107" s="156"/>
      <c r="M107" s="156"/>
      <c r="N107" s="170"/>
      <c r="O107" s="156"/>
      <c r="Q107" s="156"/>
      <c r="S107" s="156"/>
      <c r="U107" s="157"/>
      <c r="V107" s="157"/>
      <c r="W107" s="157"/>
    </row>
    <row r="108" spans="3:23" s="155" customFormat="1">
      <c r="C108" s="156"/>
      <c r="D108" s="156"/>
      <c r="E108" s="156"/>
      <c r="F108" s="156"/>
      <c r="G108" s="156"/>
      <c r="H108" s="156"/>
      <c r="I108" s="156"/>
      <c r="J108" s="156"/>
      <c r="L108" s="156"/>
      <c r="M108" s="156"/>
      <c r="N108" s="170"/>
      <c r="O108" s="156"/>
      <c r="Q108" s="156"/>
      <c r="S108" s="156"/>
      <c r="U108" s="157"/>
      <c r="V108" s="157"/>
      <c r="W108" s="157"/>
    </row>
    <row r="109" spans="3:23" s="155" customFormat="1">
      <c r="C109" s="156"/>
      <c r="D109" s="156"/>
      <c r="E109" s="156"/>
      <c r="F109" s="156"/>
      <c r="G109" s="156"/>
      <c r="H109" s="156"/>
      <c r="I109" s="156"/>
      <c r="J109" s="156"/>
      <c r="L109" s="156"/>
      <c r="M109" s="156"/>
      <c r="N109" s="170"/>
      <c r="O109" s="156"/>
      <c r="Q109" s="156"/>
      <c r="S109" s="156"/>
      <c r="U109" s="157"/>
      <c r="V109" s="157"/>
      <c r="W109" s="157"/>
    </row>
    <row r="110" spans="3:23" s="155" customFormat="1">
      <c r="C110" s="156"/>
      <c r="D110" s="156"/>
      <c r="E110" s="156"/>
      <c r="F110" s="156"/>
      <c r="G110" s="156"/>
      <c r="H110" s="156"/>
      <c r="I110" s="156"/>
      <c r="J110" s="156"/>
      <c r="L110" s="156"/>
      <c r="M110" s="156"/>
      <c r="N110" s="170"/>
      <c r="O110" s="156"/>
      <c r="Q110" s="156"/>
      <c r="S110" s="156"/>
      <c r="U110" s="157"/>
      <c r="V110" s="157"/>
      <c r="W110" s="157"/>
    </row>
    <row r="111" spans="3:23" s="155" customFormat="1">
      <c r="C111" s="156"/>
      <c r="D111" s="156"/>
      <c r="E111" s="156"/>
      <c r="F111" s="156"/>
      <c r="G111" s="156"/>
      <c r="H111" s="156"/>
      <c r="I111" s="156"/>
      <c r="J111" s="156"/>
      <c r="L111" s="156"/>
      <c r="M111" s="156"/>
      <c r="N111" s="170"/>
      <c r="O111" s="156"/>
      <c r="Q111" s="156"/>
      <c r="S111" s="156"/>
      <c r="U111" s="157"/>
      <c r="V111" s="157"/>
      <c r="W111" s="157"/>
    </row>
    <row r="112" spans="3:23" s="155" customFormat="1">
      <c r="C112" s="156"/>
      <c r="D112" s="156"/>
      <c r="E112" s="156"/>
      <c r="F112" s="156"/>
      <c r="G112" s="156"/>
      <c r="H112" s="156"/>
      <c r="I112" s="156"/>
      <c r="J112" s="156"/>
      <c r="L112" s="156"/>
      <c r="M112" s="156"/>
      <c r="N112" s="170"/>
      <c r="O112" s="156"/>
      <c r="Q112" s="156"/>
      <c r="S112" s="156"/>
      <c r="U112" s="157"/>
      <c r="V112" s="157"/>
      <c r="W112" s="157"/>
    </row>
    <row r="113" spans="3:23" s="155" customFormat="1">
      <c r="C113" s="156"/>
      <c r="D113" s="156"/>
      <c r="E113" s="156"/>
      <c r="F113" s="156"/>
      <c r="G113" s="156"/>
      <c r="H113" s="156"/>
      <c r="I113" s="156"/>
      <c r="J113" s="156"/>
      <c r="L113" s="156"/>
      <c r="M113" s="156"/>
      <c r="N113" s="170"/>
      <c r="O113" s="156"/>
      <c r="Q113" s="156"/>
      <c r="S113" s="156"/>
      <c r="U113" s="157"/>
      <c r="V113" s="157"/>
      <c r="W113" s="157"/>
    </row>
    <row r="114" spans="3:23" s="155" customFormat="1">
      <c r="C114" s="156"/>
      <c r="D114" s="156"/>
      <c r="E114" s="156"/>
      <c r="F114" s="156"/>
      <c r="G114" s="156"/>
      <c r="H114" s="156"/>
      <c r="I114" s="156"/>
      <c r="J114" s="156"/>
      <c r="L114" s="156"/>
      <c r="M114" s="156"/>
      <c r="N114" s="170"/>
      <c r="O114" s="156"/>
      <c r="Q114" s="156"/>
      <c r="S114" s="156"/>
      <c r="U114" s="157"/>
      <c r="V114" s="157"/>
      <c r="W114" s="157"/>
    </row>
    <row r="115" spans="3:23" s="155" customFormat="1">
      <c r="C115" s="156"/>
      <c r="D115" s="156"/>
      <c r="E115" s="156"/>
      <c r="F115" s="156"/>
      <c r="G115" s="156"/>
      <c r="H115" s="156"/>
      <c r="I115" s="156"/>
      <c r="J115" s="156"/>
      <c r="L115" s="156"/>
      <c r="M115" s="156"/>
      <c r="N115" s="170"/>
      <c r="O115" s="156"/>
      <c r="Q115" s="156"/>
      <c r="S115" s="156"/>
      <c r="U115" s="157"/>
      <c r="V115" s="157"/>
      <c r="W115" s="157"/>
    </row>
    <row r="116" spans="3:23" s="155" customFormat="1">
      <c r="C116" s="156"/>
      <c r="D116" s="156"/>
      <c r="E116" s="156"/>
      <c r="F116" s="156"/>
      <c r="G116" s="156"/>
      <c r="H116" s="156"/>
      <c r="I116" s="156"/>
      <c r="J116" s="156"/>
      <c r="L116" s="156"/>
      <c r="M116" s="156"/>
      <c r="N116" s="170"/>
      <c r="O116" s="156"/>
      <c r="Q116" s="156"/>
      <c r="S116" s="156"/>
      <c r="U116" s="157"/>
      <c r="V116" s="157"/>
      <c r="W116" s="157"/>
    </row>
    <row r="117" spans="3:23" s="155" customFormat="1">
      <c r="C117" s="156"/>
      <c r="D117" s="156"/>
      <c r="E117" s="156"/>
      <c r="F117" s="156"/>
      <c r="G117" s="156"/>
      <c r="H117" s="156"/>
      <c r="I117" s="156"/>
      <c r="J117" s="156"/>
      <c r="L117" s="156"/>
      <c r="M117" s="156"/>
      <c r="N117" s="170"/>
      <c r="O117" s="156"/>
      <c r="Q117" s="156"/>
      <c r="S117" s="156"/>
      <c r="U117" s="157"/>
      <c r="V117" s="157"/>
      <c r="W117" s="157"/>
    </row>
    <row r="118" spans="3:23" s="155" customFormat="1">
      <c r="C118" s="156"/>
      <c r="D118" s="156"/>
      <c r="E118" s="156"/>
      <c r="F118" s="156"/>
      <c r="G118" s="156"/>
      <c r="H118" s="156"/>
      <c r="I118" s="156"/>
      <c r="J118" s="156"/>
      <c r="L118" s="156"/>
      <c r="M118" s="156"/>
      <c r="N118" s="170"/>
      <c r="O118" s="156"/>
      <c r="Q118" s="156"/>
      <c r="S118" s="156"/>
      <c r="U118" s="157"/>
      <c r="V118" s="157"/>
      <c r="W118" s="157"/>
    </row>
    <row r="119" spans="3:23" s="155" customFormat="1">
      <c r="C119" s="156"/>
      <c r="D119" s="156"/>
      <c r="E119" s="156"/>
      <c r="F119" s="156"/>
      <c r="G119" s="156"/>
      <c r="H119" s="156"/>
      <c r="I119" s="156"/>
      <c r="J119" s="156"/>
      <c r="L119" s="156"/>
      <c r="M119" s="156"/>
      <c r="N119" s="170"/>
      <c r="O119" s="156"/>
      <c r="Q119" s="156"/>
      <c r="S119" s="156"/>
      <c r="U119" s="157"/>
      <c r="V119" s="157"/>
      <c r="W119" s="157"/>
    </row>
    <row r="120" spans="3:23" s="155" customFormat="1">
      <c r="C120" s="156"/>
      <c r="D120" s="156"/>
      <c r="E120" s="156"/>
      <c r="F120" s="156"/>
      <c r="G120" s="156"/>
      <c r="H120" s="156"/>
      <c r="I120" s="156"/>
      <c r="J120" s="156"/>
      <c r="L120" s="156"/>
      <c r="M120" s="156"/>
      <c r="N120" s="170"/>
      <c r="O120" s="156"/>
      <c r="Q120" s="156"/>
      <c r="S120" s="156"/>
      <c r="U120" s="157"/>
      <c r="V120" s="157"/>
      <c r="W120" s="157"/>
    </row>
    <row r="121" spans="3:23" s="155" customFormat="1">
      <c r="C121" s="156"/>
      <c r="D121" s="156"/>
      <c r="E121" s="156"/>
      <c r="F121" s="156"/>
      <c r="G121" s="156"/>
      <c r="H121" s="156"/>
      <c r="I121" s="156"/>
      <c r="J121" s="156"/>
      <c r="L121" s="156"/>
      <c r="M121" s="156"/>
      <c r="N121" s="170"/>
      <c r="O121" s="156"/>
      <c r="Q121" s="156"/>
      <c r="S121" s="156"/>
      <c r="U121" s="157"/>
      <c r="V121" s="157"/>
      <c r="W121" s="157"/>
    </row>
    <row r="122" spans="3:23" s="155" customFormat="1">
      <c r="C122" s="156"/>
      <c r="D122" s="156"/>
      <c r="E122" s="156"/>
      <c r="F122" s="156"/>
      <c r="G122" s="156"/>
      <c r="H122" s="156"/>
      <c r="I122" s="156"/>
      <c r="J122" s="156"/>
      <c r="L122" s="156"/>
      <c r="M122" s="156"/>
      <c r="N122" s="170"/>
      <c r="O122" s="156"/>
      <c r="Q122" s="156"/>
      <c r="S122" s="156"/>
      <c r="U122" s="157"/>
      <c r="V122" s="157"/>
      <c r="W122" s="157"/>
    </row>
    <row r="123" spans="3:23" s="155" customFormat="1">
      <c r="C123" s="156"/>
      <c r="D123" s="156"/>
      <c r="E123" s="156"/>
      <c r="F123" s="156"/>
      <c r="G123" s="156"/>
      <c r="H123" s="156"/>
      <c r="I123" s="156"/>
      <c r="J123" s="156"/>
      <c r="L123" s="156"/>
      <c r="M123" s="156"/>
      <c r="N123" s="170"/>
      <c r="O123" s="156"/>
      <c r="Q123" s="156"/>
      <c r="S123" s="156"/>
      <c r="U123" s="157"/>
      <c r="V123" s="157"/>
      <c r="W123" s="157"/>
    </row>
    <row r="124" spans="3:23" s="155" customFormat="1">
      <c r="C124" s="156"/>
      <c r="D124" s="156"/>
      <c r="E124" s="156"/>
      <c r="F124" s="156"/>
      <c r="G124" s="156"/>
      <c r="H124" s="156"/>
      <c r="I124" s="156"/>
      <c r="J124" s="156"/>
      <c r="L124" s="156"/>
      <c r="M124" s="156"/>
      <c r="N124" s="170"/>
      <c r="O124" s="156"/>
      <c r="Q124" s="156"/>
      <c r="S124" s="156"/>
      <c r="U124" s="157"/>
      <c r="V124" s="157"/>
      <c r="W124" s="157"/>
    </row>
    <row r="125" spans="3:23" s="155" customFormat="1">
      <c r="C125" s="156"/>
      <c r="D125" s="156"/>
      <c r="E125" s="156"/>
      <c r="F125" s="156"/>
      <c r="G125" s="156"/>
      <c r="H125" s="156"/>
      <c r="I125" s="156"/>
      <c r="J125" s="156"/>
      <c r="L125" s="156"/>
      <c r="M125" s="156"/>
      <c r="N125" s="170"/>
      <c r="O125" s="156"/>
      <c r="Q125" s="156"/>
      <c r="S125" s="156"/>
      <c r="U125" s="157"/>
      <c r="V125" s="157"/>
      <c r="W125" s="157"/>
    </row>
    <row r="126" spans="3:23" s="155" customFormat="1">
      <c r="C126" s="156"/>
      <c r="D126" s="156"/>
      <c r="E126" s="156"/>
      <c r="F126" s="156"/>
      <c r="G126" s="156"/>
      <c r="H126" s="156"/>
      <c r="I126" s="156"/>
      <c r="J126" s="156"/>
      <c r="L126" s="156"/>
      <c r="M126" s="156"/>
      <c r="N126" s="170"/>
      <c r="O126" s="156"/>
      <c r="Q126" s="156"/>
      <c r="S126" s="156"/>
      <c r="U126" s="157"/>
      <c r="V126" s="157"/>
      <c r="W126" s="157"/>
    </row>
    <row r="127" spans="3:23" s="155" customFormat="1">
      <c r="C127" s="156"/>
      <c r="D127" s="156"/>
      <c r="E127" s="156"/>
      <c r="F127" s="156"/>
      <c r="G127" s="156"/>
      <c r="H127" s="156"/>
      <c r="I127" s="156"/>
      <c r="J127" s="156"/>
      <c r="L127" s="156"/>
      <c r="M127" s="156"/>
      <c r="N127" s="170"/>
      <c r="O127" s="156"/>
      <c r="Q127" s="156"/>
      <c r="S127" s="156"/>
      <c r="U127" s="157"/>
      <c r="V127" s="157"/>
      <c r="W127" s="157"/>
    </row>
    <row r="128" spans="3:23" s="155" customFormat="1">
      <c r="C128" s="156"/>
      <c r="D128" s="156"/>
      <c r="E128" s="156"/>
      <c r="F128" s="156"/>
      <c r="G128" s="156"/>
      <c r="H128" s="156"/>
      <c r="I128" s="156"/>
      <c r="J128" s="156"/>
      <c r="L128" s="156"/>
      <c r="M128" s="156"/>
      <c r="N128" s="170"/>
      <c r="O128" s="156"/>
      <c r="Q128" s="156"/>
      <c r="S128" s="156"/>
      <c r="U128" s="157"/>
      <c r="V128" s="157"/>
      <c r="W128" s="157"/>
    </row>
    <row r="129" spans="3:23" s="155" customFormat="1">
      <c r="C129" s="156"/>
      <c r="D129" s="156"/>
      <c r="E129" s="156"/>
      <c r="F129" s="156"/>
      <c r="G129" s="156"/>
      <c r="H129" s="156"/>
      <c r="I129" s="156"/>
      <c r="J129" s="156"/>
      <c r="L129" s="156"/>
      <c r="M129" s="156"/>
      <c r="N129" s="170"/>
      <c r="O129" s="156"/>
      <c r="Q129" s="156"/>
      <c r="S129" s="156"/>
      <c r="U129" s="157"/>
      <c r="V129" s="157"/>
      <c r="W129" s="157"/>
    </row>
    <row r="130" spans="3:23" s="155" customFormat="1">
      <c r="C130" s="156"/>
      <c r="D130" s="156"/>
      <c r="E130" s="156"/>
      <c r="F130" s="156"/>
      <c r="G130" s="156"/>
      <c r="H130" s="156"/>
      <c r="I130" s="156"/>
      <c r="J130" s="156"/>
      <c r="L130" s="156"/>
      <c r="M130" s="156"/>
      <c r="N130" s="170"/>
      <c r="O130" s="156"/>
      <c r="Q130" s="156"/>
      <c r="S130" s="156"/>
      <c r="U130" s="157"/>
      <c r="V130" s="157"/>
      <c r="W130" s="157"/>
    </row>
    <row r="131" spans="3:23" s="155" customFormat="1">
      <c r="C131" s="156"/>
      <c r="D131" s="156"/>
      <c r="E131" s="156"/>
      <c r="F131" s="156"/>
      <c r="G131" s="156"/>
      <c r="H131" s="156"/>
      <c r="I131" s="156"/>
      <c r="J131" s="156"/>
      <c r="L131" s="156"/>
      <c r="M131" s="156"/>
      <c r="N131" s="170"/>
      <c r="O131" s="156"/>
      <c r="Q131" s="156"/>
      <c r="S131" s="156"/>
      <c r="U131" s="157"/>
      <c r="V131" s="157"/>
      <c r="W131" s="157"/>
    </row>
    <row r="132" spans="3:23" s="155" customFormat="1">
      <c r="C132" s="156"/>
      <c r="D132" s="156"/>
      <c r="E132" s="156"/>
      <c r="F132" s="156"/>
      <c r="G132" s="156"/>
      <c r="H132" s="156"/>
      <c r="I132" s="156"/>
      <c r="J132" s="156"/>
      <c r="L132" s="156"/>
      <c r="M132" s="156"/>
      <c r="N132" s="170"/>
      <c r="O132" s="156"/>
      <c r="Q132" s="156"/>
      <c r="S132" s="156"/>
      <c r="U132" s="157"/>
      <c r="V132" s="157"/>
      <c r="W132" s="157"/>
    </row>
    <row r="133" spans="3:23" s="155" customFormat="1">
      <c r="C133" s="156"/>
      <c r="D133" s="156"/>
      <c r="E133" s="156"/>
      <c r="F133" s="156"/>
      <c r="G133" s="156"/>
      <c r="H133" s="156"/>
      <c r="I133" s="156"/>
      <c r="J133" s="156"/>
      <c r="L133" s="156"/>
      <c r="M133" s="156"/>
      <c r="N133" s="170"/>
      <c r="O133" s="156"/>
      <c r="Q133" s="156"/>
      <c r="S133" s="156"/>
      <c r="U133" s="157"/>
      <c r="V133" s="157"/>
      <c r="W133" s="157"/>
    </row>
    <row r="134" spans="3:23" s="155" customFormat="1">
      <c r="C134" s="156"/>
      <c r="D134" s="156"/>
      <c r="E134" s="156"/>
      <c r="F134" s="156"/>
      <c r="G134" s="156"/>
      <c r="H134" s="156"/>
      <c r="I134" s="156"/>
      <c r="J134" s="156"/>
      <c r="L134" s="156"/>
      <c r="M134" s="156"/>
      <c r="N134" s="170"/>
      <c r="O134" s="156"/>
      <c r="Q134" s="156"/>
      <c r="S134" s="156"/>
      <c r="U134" s="157"/>
      <c r="V134" s="157"/>
      <c r="W134" s="157"/>
    </row>
    <row r="135" spans="3:23" s="155" customFormat="1">
      <c r="C135" s="156"/>
      <c r="D135" s="156"/>
      <c r="E135" s="156"/>
      <c r="F135" s="156"/>
      <c r="G135" s="156"/>
      <c r="H135" s="156"/>
      <c r="I135" s="156"/>
      <c r="J135" s="156"/>
      <c r="L135" s="156"/>
      <c r="M135" s="156"/>
      <c r="N135" s="170"/>
      <c r="O135" s="156"/>
      <c r="Q135" s="156"/>
      <c r="S135" s="156"/>
      <c r="U135" s="157"/>
      <c r="V135" s="157"/>
      <c r="W135" s="157"/>
    </row>
    <row r="136" spans="3:23" s="155" customFormat="1">
      <c r="C136" s="156"/>
      <c r="D136" s="156"/>
      <c r="E136" s="156"/>
      <c r="F136" s="156"/>
      <c r="G136" s="156"/>
      <c r="H136" s="156"/>
      <c r="I136" s="156"/>
      <c r="J136" s="156"/>
      <c r="L136" s="156"/>
      <c r="M136" s="156"/>
      <c r="N136" s="170"/>
      <c r="O136" s="156"/>
      <c r="Q136" s="156"/>
      <c r="S136" s="156"/>
      <c r="U136" s="157"/>
      <c r="V136" s="157"/>
      <c r="W136" s="157"/>
    </row>
    <row r="137" spans="3:23" s="155" customFormat="1">
      <c r="C137" s="156"/>
      <c r="D137" s="156"/>
      <c r="E137" s="156"/>
      <c r="F137" s="156"/>
      <c r="G137" s="156"/>
      <c r="H137" s="156"/>
      <c r="I137" s="156"/>
      <c r="J137" s="156"/>
      <c r="L137" s="156"/>
      <c r="M137" s="156"/>
      <c r="N137" s="170"/>
      <c r="O137" s="156"/>
      <c r="Q137" s="156"/>
      <c r="S137" s="156"/>
      <c r="U137" s="157"/>
      <c r="V137" s="157"/>
      <c r="W137" s="157"/>
    </row>
    <row r="138" spans="3:23" s="155" customFormat="1">
      <c r="C138" s="156"/>
      <c r="D138" s="156"/>
      <c r="E138" s="156"/>
      <c r="F138" s="156"/>
      <c r="G138" s="156"/>
      <c r="H138" s="156"/>
      <c r="I138" s="156"/>
      <c r="J138" s="156"/>
      <c r="L138" s="156"/>
      <c r="M138" s="156"/>
      <c r="N138" s="170"/>
      <c r="O138" s="156"/>
      <c r="Q138" s="156"/>
      <c r="S138" s="156"/>
      <c r="U138" s="157"/>
      <c r="V138" s="157"/>
      <c r="W138" s="157"/>
    </row>
    <row r="139" spans="3:23" s="155" customFormat="1">
      <c r="C139" s="156"/>
      <c r="D139" s="156"/>
      <c r="E139" s="156"/>
      <c r="F139" s="156"/>
      <c r="G139" s="156"/>
      <c r="H139" s="156"/>
      <c r="I139" s="156"/>
      <c r="J139" s="156"/>
      <c r="L139" s="156"/>
      <c r="M139" s="156"/>
      <c r="N139" s="170"/>
      <c r="O139" s="156"/>
      <c r="Q139" s="156"/>
      <c r="S139" s="156"/>
      <c r="U139" s="157"/>
      <c r="V139" s="157"/>
      <c r="W139" s="157"/>
    </row>
    <row r="140" spans="3:23" s="155" customFormat="1">
      <c r="C140" s="156"/>
      <c r="D140" s="156"/>
      <c r="E140" s="156"/>
      <c r="F140" s="156"/>
      <c r="G140" s="156"/>
      <c r="H140" s="156"/>
      <c r="I140" s="156"/>
      <c r="J140" s="156"/>
      <c r="L140" s="156"/>
      <c r="M140" s="156"/>
      <c r="N140" s="170"/>
      <c r="O140" s="156"/>
      <c r="Q140" s="156"/>
      <c r="S140" s="156"/>
      <c r="U140" s="157"/>
      <c r="V140" s="157"/>
      <c r="W140" s="157"/>
    </row>
    <row r="141" spans="3:23" s="155" customFormat="1">
      <c r="C141" s="156"/>
      <c r="D141" s="156"/>
      <c r="E141" s="156"/>
      <c r="F141" s="156"/>
      <c r="G141" s="156"/>
      <c r="H141" s="156"/>
      <c r="I141" s="156"/>
      <c r="J141" s="156"/>
      <c r="L141" s="156"/>
      <c r="M141" s="156"/>
      <c r="N141" s="170"/>
      <c r="O141" s="156"/>
      <c r="Q141" s="156"/>
      <c r="S141" s="156"/>
      <c r="U141" s="157"/>
      <c r="V141" s="157"/>
      <c r="W141" s="157"/>
    </row>
    <row r="142" spans="3:23" s="155" customFormat="1">
      <c r="C142" s="156"/>
      <c r="D142" s="156"/>
      <c r="E142" s="156"/>
      <c r="F142" s="156"/>
      <c r="G142" s="156"/>
      <c r="H142" s="156"/>
      <c r="I142" s="156"/>
      <c r="J142" s="156"/>
      <c r="L142" s="156"/>
      <c r="M142" s="156"/>
      <c r="N142" s="170"/>
      <c r="O142" s="156"/>
      <c r="Q142" s="156"/>
      <c r="S142" s="156"/>
      <c r="U142" s="157"/>
      <c r="V142" s="157"/>
      <c r="W142" s="157"/>
    </row>
    <row r="143" spans="3:23" s="155" customFormat="1">
      <c r="C143" s="156"/>
      <c r="D143" s="156"/>
      <c r="E143" s="156"/>
      <c r="F143" s="156"/>
      <c r="G143" s="156"/>
      <c r="H143" s="156"/>
      <c r="I143" s="156"/>
      <c r="J143" s="156"/>
      <c r="L143" s="156"/>
      <c r="M143" s="156"/>
      <c r="N143" s="170"/>
      <c r="O143" s="156"/>
      <c r="Q143" s="156"/>
      <c r="S143" s="156"/>
      <c r="U143" s="157"/>
      <c r="V143" s="157"/>
      <c r="W143" s="157"/>
    </row>
    <row r="144" spans="3:23" s="155" customFormat="1">
      <c r="C144" s="156"/>
      <c r="D144" s="156"/>
      <c r="E144" s="156"/>
      <c r="F144" s="156"/>
      <c r="G144" s="156"/>
      <c r="H144" s="156"/>
      <c r="I144" s="156"/>
      <c r="J144" s="156"/>
      <c r="L144" s="156"/>
      <c r="M144" s="156"/>
      <c r="N144" s="170"/>
      <c r="O144" s="156"/>
      <c r="Q144" s="156"/>
      <c r="S144" s="156"/>
      <c r="U144" s="157"/>
      <c r="V144" s="157"/>
      <c r="W144" s="157"/>
    </row>
    <row r="145" spans="3:23" s="155" customFormat="1">
      <c r="C145" s="156"/>
      <c r="D145" s="156"/>
      <c r="E145" s="156"/>
      <c r="F145" s="156"/>
      <c r="G145" s="156"/>
      <c r="H145" s="156"/>
      <c r="I145" s="156"/>
      <c r="J145" s="156"/>
      <c r="L145" s="156"/>
      <c r="M145" s="156"/>
      <c r="N145" s="170"/>
      <c r="O145" s="156"/>
      <c r="Q145" s="156"/>
      <c r="S145" s="156"/>
      <c r="U145" s="157"/>
      <c r="V145" s="157"/>
      <c r="W145" s="157"/>
    </row>
    <row r="146" spans="3:23" s="155" customFormat="1">
      <c r="C146" s="156"/>
      <c r="D146" s="156"/>
      <c r="E146" s="156"/>
      <c r="F146" s="156"/>
      <c r="G146" s="156"/>
      <c r="H146" s="156"/>
      <c r="I146" s="156"/>
      <c r="J146" s="156"/>
      <c r="L146" s="156"/>
      <c r="M146" s="156"/>
      <c r="N146" s="170"/>
      <c r="O146" s="156"/>
      <c r="Q146" s="156"/>
      <c r="S146" s="156"/>
      <c r="U146" s="157"/>
      <c r="V146" s="157"/>
      <c r="W146" s="157"/>
    </row>
    <row r="147" spans="3:23" s="155" customFormat="1">
      <c r="C147" s="156"/>
      <c r="D147" s="156"/>
      <c r="E147" s="156"/>
      <c r="F147" s="156"/>
      <c r="G147" s="156"/>
      <c r="H147" s="156"/>
      <c r="I147" s="156"/>
      <c r="J147" s="156"/>
      <c r="L147" s="156"/>
      <c r="M147" s="156"/>
      <c r="N147" s="170"/>
      <c r="O147" s="156"/>
      <c r="Q147" s="156"/>
      <c r="S147" s="156"/>
      <c r="U147" s="157"/>
      <c r="V147" s="157"/>
      <c r="W147" s="157"/>
    </row>
    <row r="148" spans="3:23" s="155" customFormat="1">
      <c r="C148" s="156"/>
      <c r="D148" s="156"/>
      <c r="E148" s="156"/>
      <c r="F148" s="156"/>
      <c r="G148" s="156"/>
      <c r="H148" s="156"/>
      <c r="I148" s="156"/>
      <c r="J148" s="156"/>
      <c r="L148" s="156"/>
      <c r="M148" s="156"/>
      <c r="N148" s="170"/>
      <c r="O148" s="156"/>
      <c r="Q148" s="156"/>
      <c r="S148" s="156"/>
      <c r="U148" s="157"/>
      <c r="V148" s="157"/>
      <c r="W148" s="157"/>
    </row>
    <row r="149" spans="3:23" s="155" customFormat="1">
      <c r="C149" s="156"/>
      <c r="D149" s="156"/>
      <c r="E149" s="156"/>
      <c r="F149" s="156"/>
      <c r="G149" s="156"/>
      <c r="H149" s="156"/>
      <c r="I149" s="156"/>
      <c r="J149" s="156"/>
      <c r="L149" s="156"/>
      <c r="M149" s="156"/>
      <c r="N149" s="170"/>
      <c r="O149" s="156"/>
      <c r="Q149" s="156"/>
      <c r="S149" s="156"/>
      <c r="U149" s="157"/>
      <c r="V149" s="157"/>
      <c r="W149" s="157"/>
    </row>
    <row r="150" spans="3:23" s="155" customFormat="1">
      <c r="C150" s="156"/>
      <c r="D150" s="156"/>
      <c r="E150" s="156"/>
      <c r="F150" s="156"/>
      <c r="G150" s="156"/>
      <c r="H150" s="156"/>
      <c r="I150" s="156"/>
      <c r="J150" s="156"/>
      <c r="L150" s="156"/>
      <c r="M150" s="156"/>
      <c r="N150" s="170"/>
      <c r="O150" s="156"/>
      <c r="Q150" s="156"/>
      <c r="S150" s="156"/>
      <c r="U150" s="157"/>
      <c r="V150" s="157"/>
      <c r="W150" s="157"/>
    </row>
    <row r="151" spans="3:23" s="155" customFormat="1">
      <c r="C151" s="156"/>
      <c r="D151" s="156"/>
      <c r="E151" s="156"/>
      <c r="F151" s="156"/>
      <c r="G151" s="156"/>
      <c r="H151" s="156"/>
      <c r="I151" s="156"/>
      <c r="J151" s="156"/>
      <c r="L151" s="156"/>
      <c r="M151" s="156"/>
      <c r="N151" s="170"/>
      <c r="O151" s="156"/>
      <c r="Q151" s="156"/>
      <c r="S151" s="156"/>
      <c r="U151" s="157"/>
      <c r="V151" s="157"/>
      <c r="W151" s="157"/>
    </row>
    <row r="152" spans="3:23" s="155" customFormat="1">
      <c r="C152" s="156"/>
      <c r="D152" s="156"/>
      <c r="E152" s="156"/>
      <c r="F152" s="156"/>
      <c r="G152" s="156"/>
      <c r="H152" s="156"/>
      <c r="I152" s="156"/>
      <c r="J152" s="156"/>
      <c r="L152" s="156"/>
      <c r="M152" s="156"/>
      <c r="N152" s="170"/>
      <c r="O152" s="156"/>
      <c r="Q152" s="156"/>
      <c r="S152" s="156"/>
      <c r="U152" s="157"/>
      <c r="V152" s="157"/>
      <c r="W152" s="157"/>
    </row>
    <row r="153" spans="3:23" s="155" customFormat="1">
      <c r="C153" s="156"/>
      <c r="D153" s="156"/>
      <c r="E153" s="156"/>
      <c r="F153" s="156"/>
      <c r="G153" s="156"/>
      <c r="H153" s="156"/>
      <c r="I153" s="156"/>
      <c r="J153" s="156"/>
      <c r="L153" s="156"/>
      <c r="M153" s="156"/>
      <c r="N153" s="170"/>
      <c r="O153" s="156"/>
      <c r="Q153" s="156"/>
      <c r="S153" s="156"/>
      <c r="U153" s="157"/>
      <c r="V153" s="157"/>
      <c r="W153" s="157"/>
    </row>
    <row r="154" spans="3:23" s="155" customFormat="1">
      <c r="C154" s="156"/>
      <c r="D154" s="156"/>
      <c r="E154" s="156"/>
      <c r="F154" s="156"/>
      <c r="G154" s="156"/>
      <c r="H154" s="156"/>
      <c r="I154" s="156"/>
      <c r="J154" s="156"/>
      <c r="L154" s="156"/>
      <c r="M154" s="156"/>
      <c r="N154" s="170"/>
      <c r="O154" s="156"/>
      <c r="Q154" s="156"/>
      <c r="S154" s="156"/>
      <c r="U154" s="157"/>
      <c r="V154" s="157"/>
      <c r="W154" s="157"/>
    </row>
    <row r="155" spans="3:23" s="155" customFormat="1">
      <c r="C155" s="156"/>
      <c r="D155" s="156"/>
      <c r="E155" s="156"/>
      <c r="F155" s="156"/>
      <c r="G155" s="156"/>
      <c r="H155" s="156"/>
      <c r="I155" s="156"/>
      <c r="J155" s="156"/>
      <c r="L155" s="156"/>
      <c r="M155" s="156"/>
      <c r="N155" s="170"/>
      <c r="O155" s="156"/>
      <c r="Q155" s="156"/>
      <c r="S155" s="156"/>
      <c r="U155" s="157"/>
      <c r="V155" s="157"/>
      <c r="W155" s="157"/>
    </row>
    <row r="156" spans="3:23" s="155" customFormat="1">
      <c r="C156" s="156"/>
      <c r="D156" s="156"/>
      <c r="E156" s="156"/>
      <c r="F156" s="156"/>
      <c r="G156" s="156"/>
      <c r="H156" s="156"/>
      <c r="I156" s="156"/>
      <c r="J156" s="156"/>
      <c r="L156" s="156"/>
      <c r="M156" s="156"/>
      <c r="N156" s="170"/>
      <c r="O156" s="156"/>
      <c r="Q156" s="156"/>
      <c r="S156" s="156"/>
      <c r="U156" s="157"/>
      <c r="V156" s="157"/>
      <c r="W156" s="157"/>
    </row>
    <row r="157" spans="3:23" s="155" customFormat="1">
      <c r="C157" s="156"/>
      <c r="D157" s="156"/>
      <c r="E157" s="156"/>
      <c r="F157" s="156"/>
      <c r="G157" s="156"/>
      <c r="H157" s="156"/>
      <c r="I157" s="156"/>
      <c r="J157" s="156"/>
      <c r="L157" s="156"/>
      <c r="M157" s="156"/>
      <c r="N157" s="170"/>
      <c r="O157" s="156"/>
      <c r="Q157" s="156"/>
      <c r="S157" s="156"/>
      <c r="U157" s="157"/>
      <c r="V157" s="157"/>
      <c r="W157" s="157"/>
    </row>
    <row r="158" spans="3:23" s="155" customFormat="1">
      <c r="C158" s="156"/>
      <c r="D158" s="156"/>
      <c r="E158" s="156"/>
      <c r="F158" s="156"/>
      <c r="G158" s="156"/>
      <c r="H158" s="156"/>
      <c r="I158" s="156"/>
      <c r="J158" s="156"/>
      <c r="L158" s="156"/>
      <c r="M158" s="156"/>
      <c r="N158" s="170"/>
      <c r="O158" s="156"/>
      <c r="Q158" s="156"/>
      <c r="S158" s="156"/>
      <c r="U158" s="157"/>
      <c r="V158" s="157"/>
      <c r="W158" s="157"/>
    </row>
    <row r="159" spans="3:23" s="155" customFormat="1">
      <c r="C159" s="156"/>
      <c r="D159" s="156"/>
      <c r="E159" s="156"/>
      <c r="F159" s="156"/>
      <c r="G159" s="156"/>
      <c r="H159" s="156"/>
      <c r="I159" s="156"/>
      <c r="J159" s="156"/>
      <c r="L159" s="156"/>
      <c r="M159" s="156"/>
      <c r="N159" s="170"/>
      <c r="O159" s="156"/>
      <c r="Q159" s="156"/>
      <c r="S159" s="156"/>
      <c r="U159" s="157"/>
      <c r="V159" s="157"/>
      <c r="W159" s="157"/>
    </row>
    <row r="160" spans="3:23" s="155" customFormat="1">
      <c r="C160" s="156"/>
      <c r="D160" s="156"/>
      <c r="E160" s="156"/>
      <c r="F160" s="156"/>
      <c r="G160" s="156"/>
      <c r="H160" s="156"/>
      <c r="I160" s="156"/>
      <c r="J160" s="156"/>
      <c r="L160" s="156"/>
      <c r="M160" s="156"/>
      <c r="N160" s="170"/>
      <c r="O160" s="156"/>
      <c r="Q160" s="156"/>
      <c r="S160" s="156"/>
      <c r="U160" s="157"/>
      <c r="V160" s="157"/>
      <c r="W160" s="157"/>
    </row>
    <row r="161" spans="3:23" s="155" customFormat="1">
      <c r="C161" s="156"/>
      <c r="D161" s="156"/>
      <c r="E161" s="156"/>
      <c r="F161" s="156"/>
      <c r="G161" s="156"/>
      <c r="H161" s="156"/>
      <c r="I161" s="156"/>
      <c r="J161" s="156"/>
      <c r="L161" s="156"/>
      <c r="M161" s="156"/>
      <c r="N161" s="170"/>
      <c r="O161" s="156"/>
      <c r="Q161" s="156"/>
      <c r="S161" s="156"/>
      <c r="U161" s="157"/>
      <c r="V161" s="157"/>
      <c r="W161" s="157"/>
    </row>
    <row r="162" spans="3:23" s="155" customFormat="1">
      <c r="C162" s="156"/>
      <c r="D162" s="156"/>
      <c r="E162" s="156"/>
      <c r="F162" s="156"/>
      <c r="G162" s="156"/>
      <c r="H162" s="156"/>
      <c r="I162" s="156"/>
      <c r="J162" s="156"/>
      <c r="L162" s="156"/>
      <c r="M162" s="156"/>
      <c r="N162" s="170"/>
      <c r="O162" s="156"/>
      <c r="Q162" s="156"/>
      <c r="S162" s="156"/>
      <c r="U162" s="157"/>
      <c r="V162" s="157"/>
      <c r="W162" s="157"/>
    </row>
    <row r="163" spans="3:23" s="155" customFormat="1">
      <c r="C163" s="156"/>
      <c r="D163" s="156"/>
      <c r="E163" s="156"/>
      <c r="F163" s="156"/>
      <c r="G163" s="156"/>
      <c r="H163" s="156"/>
      <c r="I163" s="156"/>
      <c r="J163" s="156"/>
      <c r="L163" s="156"/>
      <c r="M163" s="156"/>
      <c r="N163" s="170"/>
      <c r="O163" s="156"/>
      <c r="Q163" s="156"/>
      <c r="S163" s="156"/>
      <c r="U163" s="157"/>
      <c r="V163" s="157"/>
      <c r="W163" s="157"/>
    </row>
    <row r="164" spans="3:23" s="155" customFormat="1">
      <c r="C164" s="156"/>
      <c r="D164" s="156"/>
      <c r="E164" s="156"/>
      <c r="F164" s="156"/>
      <c r="G164" s="156"/>
      <c r="H164" s="156"/>
      <c r="I164" s="156"/>
      <c r="J164" s="156"/>
      <c r="L164" s="156"/>
      <c r="M164" s="156"/>
      <c r="N164" s="170"/>
      <c r="O164" s="156"/>
      <c r="Q164" s="156"/>
      <c r="S164" s="156"/>
      <c r="U164" s="157"/>
      <c r="V164" s="157"/>
      <c r="W164" s="157"/>
    </row>
    <row r="165" spans="3:23" s="155" customFormat="1">
      <c r="C165" s="156"/>
      <c r="D165" s="156"/>
      <c r="E165" s="156"/>
      <c r="F165" s="156"/>
      <c r="G165" s="156"/>
      <c r="H165" s="156"/>
      <c r="I165" s="156"/>
      <c r="J165" s="156"/>
      <c r="L165" s="156"/>
      <c r="M165" s="156"/>
      <c r="N165" s="170"/>
      <c r="O165" s="156"/>
      <c r="Q165" s="156"/>
      <c r="S165" s="156"/>
      <c r="U165" s="157"/>
      <c r="V165" s="157"/>
      <c r="W165" s="157"/>
    </row>
    <row r="166" spans="3:23" s="155" customFormat="1">
      <c r="C166" s="156"/>
      <c r="D166" s="156"/>
      <c r="E166" s="156"/>
      <c r="F166" s="156"/>
      <c r="G166" s="156"/>
      <c r="H166" s="156"/>
      <c r="I166" s="156"/>
      <c r="J166" s="156"/>
      <c r="L166" s="156"/>
      <c r="M166" s="156"/>
      <c r="N166" s="170"/>
      <c r="O166" s="156"/>
      <c r="Q166" s="156"/>
      <c r="S166" s="156"/>
      <c r="U166" s="157"/>
      <c r="V166" s="157"/>
      <c r="W166" s="157"/>
    </row>
    <row r="167" spans="3:23" s="155" customFormat="1">
      <c r="C167" s="156"/>
      <c r="D167" s="156"/>
      <c r="E167" s="156"/>
      <c r="F167" s="156"/>
      <c r="G167" s="156"/>
      <c r="H167" s="156"/>
      <c r="I167" s="156"/>
      <c r="J167" s="156"/>
      <c r="L167" s="156"/>
      <c r="M167" s="156"/>
      <c r="N167" s="170"/>
      <c r="O167" s="156"/>
      <c r="Q167" s="156"/>
      <c r="S167" s="156"/>
      <c r="U167" s="157"/>
      <c r="V167" s="157"/>
      <c r="W167" s="157"/>
    </row>
    <row r="168" spans="3:23" s="155" customFormat="1">
      <c r="C168" s="156"/>
      <c r="D168" s="156"/>
      <c r="E168" s="156"/>
      <c r="F168" s="156"/>
      <c r="G168" s="156"/>
      <c r="H168" s="156"/>
      <c r="I168" s="156"/>
      <c r="J168" s="156"/>
      <c r="L168" s="156"/>
      <c r="M168" s="156"/>
      <c r="N168" s="170"/>
      <c r="O168" s="156"/>
      <c r="Q168" s="156"/>
      <c r="S168" s="156"/>
      <c r="U168" s="157"/>
      <c r="V168" s="157"/>
      <c r="W168" s="157"/>
    </row>
    <row r="169" spans="3:23" s="155" customFormat="1">
      <c r="C169" s="156"/>
      <c r="D169" s="156"/>
      <c r="E169" s="156"/>
      <c r="F169" s="156"/>
      <c r="G169" s="156"/>
      <c r="H169" s="156"/>
      <c r="I169" s="156"/>
      <c r="J169" s="156"/>
      <c r="L169" s="156"/>
      <c r="M169" s="156"/>
      <c r="N169" s="170"/>
      <c r="O169" s="156"/>
      <c r="Q169" s="156"/>
      <c r="S169" s="156"/>
      <c r="U169" s="157"/>
      <c r="V169" s="157"/>
      <c r="W169" s="157"/>
    </row>
    <row r="170" spans="3:23" s="155" customFormat="1">
      <c r="C170" s="156"/>
      <c r="D170" s="156"/>
      <c r="E170" s="156"/>
      <c r="F170" s="156"/>
      <c r="G170" s="156"/>
      <c r="H170" s="156"/>
      <c r="I170" s="156"/>
      <c r="J170" s="156"/>
      <c r="L170" s="156"/>
      <c r="M170" s="156"/>
      <c r="N170" s="170"/>
      <c r="O170" s="156"/>
      <c r="Q170" s="156"/>
      <c r="S170" s="156"/>
      <c r="U170" s="157"/>
      <c r="V170" s="157"/>
      <c r="W170" s="157"/>
    </row>
    <row r="171" spans="3:23" s="155" customFormat="1">
      <c r="C171" s="156"/>
      <c r="D171" s="156"/>
      <c r="E171" s="156"/>
      <c r="F171" s="156"/>
      <c r="G171" s="156"/>
      <c r="H171" s="156"/>
      <c r="I171" s="156"/>
      <c r="J171" s="156"/>
      <c r="L171" s="156"/>
      <c r="M171" s="156"/>
      <c r="N171" s="170"/>
      <c r="O171" s="156"/>
      <c r="Q171" s="156"/>
      <c r="S171" s="156"/>
      <c r="U171" s="157"/>
      <c r="V171" s="157"/>
      <c r="W171" s="157"/>
    </row>
    <row r="172" spans="3:23" s="155" customFormat="1">
      <c r="C172" s="156"/>
      <c r="D172" s="156"/>
      <c r="E172" s="156"/>
      <c r="F172" s="156"/>
      <c r="G172" s="156"/>
      <c r="H172" s="156"/>
      <c r="I172" s="156"/>
      <c r="J172" s="156"/>
      <c r="L172" s="156"/>
      <c r="M172" s="156"/>
      <c r="N172" s="170"/>
      <c r="O172" s="156"/>
      <c r="Q172" s="156"/>
      <c r="S172" s="156"/>
      <c r="U172" s="157"/>
      <c r="V172" s="157"/>
      <c r="W172" s="157"/>
    </row>
    <row r="173" spans="3:23" s="155" customFormat="1">
      <c r="C173" s="156"/>
      <c r="D173" s="156"/>
      <c r="E173" s="156"/>
      <c r="F173" s="156"/>
      <c r="G173" s="156"/>
      <c r="H173" s="156"/>
      <c r="I173" s="156"/>
      <c r="J173" s="156"/>
      <c r="L173" s="156"/>
      <c r="M173" s="156"/>
      <c r="N173" s="170"/>
      <c r="O173" s="156"/>
      <c r="Q173" s="156"/>
      <c r="S173" s="156"/>
      <c r="U173" s="157"/>
      <c r="V173" s="157"/>
      <c r="W173" s="157"/>
    </row>
    <row r="174" spans="3:23" s="155" customFormat="1">
      <c r="C174" s="156"/>
      <c r="D174" s="156"/>
      <c r="E174" s="156"/>
      <c r="F174" s="156"/>
      <c r="G174" s="156"/>
      <c r="H174" s="156"/>
      <c r="I174" s="156"/>
      <c r="J174" s="156"/>
      <c r="L174" s="156"/>
      <c r="M174" s="156"/>
      <c r="N174" s="170"/>
      <c r="O174" s="156"/>
      <c r="Q174" s="156"/>
      <c r="S174" s="156"/>
      <c r="U174" s="157"/>
      <c r="V174" s="157"/>
      <c r="W174" s="157"/>
    </row>
    <row r="175" spans="3:23" s="155" customFormat="1">
      <c r="C175" s="156"/>
      <c r="D175" s="156"/>
      <c r="E175" s="156"/>
      <c r="F175" s="156"/>
      <c r="G175" s="156"/>
      <c r="H175" s="156"/>
      <c r="I175" s="156"/>
      <c r="J175" s="156"/>
      <c r="L175" s="156"/>
      <c r="M175" s="156"/>
      <c r="N175" s="170"/>
      <c r="O175" s="156"/>
      <c r="Q175" s="156"/>
      <c r="S175" s="156"/>
      <c r="U175" s="157"/>
      <c r="V175" s="157"/>
      <c r="W175" s="157"/>
    </row>
    <row r="176" spans="3:23" s="155" customFormat="1">
      <c r="C176" s="156"/>
      <c r="D176" s="156"/>
      <c r="E176" s="156"/>
      <c r="F176" s="156"/>
      <c r="G176" s="156"/>
      <c r="H176" s="156"/>
      <c r="I176" s="156"/>
      <c r="J176" s="156"/>
      <c r="L176" s="156"/>
      <c r="M176" s="156"/>
      <c r="N176" s="170"/>
      <c r="O176" s="156"/>
      <c r="Q176" s="156"/>
      <c r="S176" s="156"/>
      <c r="U176" s="157"/>
      <c r="V176" s="157"/>
      <c r="W176" s="157"/>
    </row>
    <row r="177" spans="3:23" s="155" customFormat="1">
      <c r="C177" s="156"/>
      <c r="D177" s="156"/>
      <c r="E177" s="156"/>
      <c r="F177" s="156"/>
      <c r="G177" s="156"/>
      <c r="H177" s="156"/>
      <c r="I177" s="156"/>
      <c r="J177" s="156"/>
      <c r="L177" s="156"/>
      <c r="M177" s="156"/>
      <c r="N177" s="170"/>
      <c r="O177" s="156"/>
      <c r="Q177" s="156"/>
      <c r="S177" s="156"/>
      <c r="U177" s="157"/>
      <c r="V177" s="157"/>
      <c r="W177" s="157"/>
    </row>
    <row r="178" spans="3:23" s="155" customFormat="1">
      <c r="C178" s="156"/>
      <c r="D178" s="156"/>
      <c r="E178" s="156"/>
      <c r="F178" s="156"/>
      <c r="G178" s="156"/>
      <c r="H178" s="156"/>
      <c r="I178" s="156"/>
      <c r="J178" s="156"/>
      <c r="L178" s="156"/>
      <c r="M178" s="156"/>
      <c r="N178" s="170"/>
      <c r="O178" s="156"/>
      <c r="Q178" s="156"/>
      <c r="S178" s="156"/>
      <c r="U178" s="157"/>
      <c r="V178" s="157"/>
      <c r="W178" s="157"/>
    </row>
    <row r="179" spans="3:23" s="155" customFormat="1">
      <c r="C179" s="156"/>
      <c r="D179" s="156"/>
      <c r="E179" s="156"/>
      <c r="F179" s="156"/>
      <c r="G179" s="156"/>
      <c r="H179" s="156"/>
      <c r="I179" s="156"/>
      <c r="J179" s="156"/>
      <c r="L179" s="156"/>
      <c r="M179" s="156"/>
      <c r="N179" s="170"/>
      <c r="O179" s="156"/>
      <c r="Q179" s="156"/>
      <c r="S179" s="156"/>
      <c r="U179" s="157"/>
      <c r="V179" s="157"/>
      <c r="W179" s="157"/>
    </row>
    <row r="180" spans="3:23" s="155" customFormat="1">
      <c r="C180" s="156"/>
      <c r="D180" s="156"/>
      <c r="E180" s="156"/>
      <c r="F180" s="156"/>
      <c r="G180" s="156"/>
      <c r="H180" s="156"/>
      <c r="I180" s="156"/>
      <c r="J180" s="156"/>
      <c r="L180" s="156"/>
      <c r="M180" s="156"/>
      <c r="N180" s="170"/>
      <c r="O180" s="156"/>
      <c r="Q180" s="156"/>
      <c r="S180" s="156"/>
      <c r="U180" s="157"/>
      <c r="V180" s="157"/>
      <c r="W180" s="157"/>
    </row>
    <row r="181" spans="3:23" s="155" customFormat="1">
      <c r="C181" s="156"/>
      <c r="D181" s="156"/>
      <c r="E181" s="156"/>
      <c r="F181" s="156"/>
      <c r="G181" s="156"/>
      <c r="H181" s="156"/>
      <c r="I181" s="156"/>
      <c r="J181" s="156"/>
      <c r="L181" s="156"/>
      <c r="M181" s="156"/>
      <c r="N181" s="170"/>
      <c r="O181" s="156"/>
      <c r="Q181" s="156"/>
      <c r="S181" s="156"/>
      <c r="U181" s="157"/>
      <c r="V181" s="157"/>
      <c r="W181" s="157"/>
    </row>
    <row r="182" spans="3:23" s="155" customFormat="1">
      <c r="C182" s="156"/>
      <c r="D182" s="156"/>
      <c r="E182" s="156"/>
      <c r="F182" s="156"/>
      <c r="G182" s="156"/>
      <c r="H182" s="156"/>
      <c r="I182" s="156"/>
      <c r="J182" s="156"/>
      <c r="L182" s="156"/>
      <c r="M182" s="156"/>
      <c r="N182" s="170"/>
      <c r="O182" s="156"/>
      <c r="Q182" s="156"/>
      <c r="S182" s="156"/>
      <c r="U182" s="157"/>
      <c r="V182" s="157"/>
      <c r="W182" s="157"/>
    </row>
    <row r="183" spans="3:23" s="155" customFormat="1">
      <c r="C183" s="156"/>
      <c r="D183" s="156"/>
      <c r="E183" s="156"/>
      <c r="F183" s="156"/>
      <c r="G183" s="156"/>
      <c r="H183" s="156"/>
      <c r="I183" s="156"/>
      <c r="J183" s="156"/>
      <c r="L183" s="156"/>
      <c r="M183" s="156"/>
      <c r="N183" s="170"/>
      <c r="O183" s="156"/>
      <c r="Q183" s="156"/>
      <c r="S183" s="156"/>
      <c r="U183" s="157"/>
      <c r="V183" s="157"/>
      <c r="W183" s="157"/>
    </row>
    <row r="184" spans="3:23" s="155" customFormat="1">
      <c r="C184" s="156"/>
      <c r="D184" s="156"/>
      <c r="E184" s="156"/>
      <c r="F184" s="156"/>
      <c r="G184" s="156"/>
      <c r="H184" s="156"/>
      <c r="I184" s="156"/>
      <c r="J184" s="156"/>
      <c r="L184" s="156"/>
      <c r="M184" s="156"/>
      <c r="N184" s="170"/>
      <c r="O184" s="156"/>
      <c r="Q184" s="156"/>
      <c r="S184" s="156"/>
      <c r="U184" s="157"/>
      <c r="V184" s="157"/>
      <c r="W184" s="157"/>
    </row>
    <row r="185" spans="3:23" s="155" customFormat="1">
      <c r="C185" s="156"/>
      <c r="D185" s="156"/>
      <c r="E185" s="156"/>
      <c r="F185" s="156"/>
      <c r="G185" s="156"/>
      <c r="H185" s="156"/>
      <c r="I185" s="156"/>
      <c r="J185" s="156"/>
      <c r="L185" s="156"/>
      <c r="M185" s="156"/>
      <c r="N185" s="170"/>
      <c r="O185" s="156"/>
      <c r="Q185" s="156"/>
      <c r="S185" s="156"/>
      <c r="U185" s="157"/>
      <c r="V185" s="157"/>
      <c r="W185" s="157"/>
    </row>
    <row r="186" spans="3:23" s="155" customFormat="1">
      <c r="C186" s="156"/>
      <c r="D186" s="156"/>
      <c r="E186" s="156"/>
      <c r="F186" s="156"/>
      <c r="G186" s="156"/>
      <c r="H186" s="156"/>
      <c r="I186" s="156"/>
      <c r="J186" s="156"/>
      <c r="L186" s="156"/>
      <c r="M186" s="156"/>
      <c r="N186" s="170"/>
      <c r="O186" s="156"/>
      <c r="Q186" s="156"/>
      <c r="S186" s="156"/>
      <c r="U186" s="157"/>
      <c r="V186" s="157"/>
      <c r="W186" s="157"/>
    </row>
    <row r="187" spans="3:23" s="155" customFormat="1">
      <c r="C187" s="156"/>
      <c r="D187" s="156"/>
      <c r="E187" s="156"/>
      <c r="F187" s="156"/>
      <c r="G187" s="156"/>
      <c r="H187" s="156"/>
      <c r="I187" s="156"/>
      <c r="J187" s="156"/>
      <c r="L187" s="156"/>
      <c r="M187" s="156"/>
      <c r="N187" s="170"/>
      <c r="O187" s="156"/>
      <c r="Q187" s="156"/>
      <c r="S187" s="156"/>
      <c r="U187" s="157"/>
      <c r="V187" s="157"/>
      <c r="W187" s="157"/>
    </row>
    <row r="188" spans="3:23" s="155" customFormat="1">
      <c r="C188" s="156"/>
      <c r="D188" s="156"/>
      <c r="E188" s="156"/>
      <c r="F188" s="156"/>
      <c r="G188" s="156"/>
      <c r="H188" s="156"/>
      <c r="I188" s="156"/>
      <c r="J188" s="156"/>
      <c r="L188" s="156"/>
      <c r="M188" s="156"/>
      <c r="N188" s="170"/>
      <c r="O188" s="156"/>
      <c r="Q188" s="156"/>
      <c r="S188" s="156"/>
      <c r="U188" s="157"/>
      <c r="V188" s="157"/>
      <c r="W188" s="157"/>
    </row>
    <row r="189" spans="3:23" s="155" customFormat="1">
      <c r="C189" s="156"/>
      <c r="D189" s="156"/>
      <c r="E189" s="156"/>
      <c r="F189" s="156"/>
      <c r="G189" s="156"/>
      <c r="H189" s="156"/>
      <c r="I189" s="156"/>
      <c r="J189" s="156"/>
      <c r="L189" s="156"/>
      <c r="M189" s="156"/>
      <c r="N189" s="170"/>
      <c r="O189" s="156"/>
      <c r="Q189" s="156"/>
      <c r="S189" s="156"/>
      <c r="U189" s="157"/>
      <c r="V189" s="157"/>
      <c r="W189" s="157"/>
    </row>
    <row r="190" spans="3:23" s="155" customFormat="1">
      <c r="C190" s="156"/>
      <c r="D190" s="156"/>
      <c r="E190" s="156"/>
      <c r="F190" s="156"/>
      <c r="G190" s="156"/>
      <c r="H190" s="156"/>
      <c r="I190" s="156"/>
      <c r="J190" s="156"/>
      <c r="L190" s="156"/>
      <c r="M190" s="156"/>
      <c r="N190" s="170"/>
      <c r="O190" s="156"/>
      <c r="Q190" s="156"/>
      <c r="S190" s="156"/>
      <c r="U190" s="157"/>
      <c r="V190" s="157"/>
      <c r="W190" s="157"/>
    </row>
    <row r="191" spans="3:23" s="155" customFormat="1">
      <c r="C191" s="156"/>
      <c r="D191" s="156"/>
      <c r="E191" s="156"/>
      <c r="F191" s="156"/>
      <c r="G191" s="156"/>
      <c r="H191" s="156"/>
      <c r="I191" s="156"/>
      <c r="J191" s="156"/>
      <c r="L191" s="156"/>
      <c r="M191" s="156"/>
      <c r="N191" s="170"/>
      <c r="O191" s="156"/>
      <c r="Q191" s="156"/>
      <c r="S191" s="156"/>
      <c r="U191" s="157"/>
      <c r="V191" s="157"/>
      <c r="W191" s="157"/>
    </row>
    <row r="192" spans="3:23" s="155" customFormat="1">
      <c r="C192" s="156"/>
      <c r="D192" s="156"/>
      <c r="E192" s="156"/>
      <c r="F192" s="156"/>
      <c r="G192" s="156"/>
      <c r="H192" s="156"/>
      <c r="I192" s="156"/>
      <c r="J192" s="156"/>
      <c r="L192" s="156"/>
      <c r="M192" s="156"/>
      <c r="N192" s="170"/>
      <c r="O192" s="156"/>
      <c r="Q192" s="156"/>
      <c r="S192" s="156"/>
      <c r="U192" s="157"/>
      <c r="V192" s="157"/>
      <c r="W192" s="157"/>
    </row>
    <row r="193" spans="3:23" s="155" customFormat="1">
      <c r="C193" s="156"/>
      <c r="D193" s="156"/>
      <c r="E193" s="156"/>
      <c r="F193" s="156"/>
      <c r="G193" s="156"/>
      <c r="H193" s="156"/>
      <c r="I193" s="156"/>
      <c r="J193" s="156"/>
      <c r="L193" s="156"/>
      <c r="M193" s="156"/>
      <c r="N193" s="170"/>
      <c r="O193" s="156"/>
      <c r="Q193" s="156"/>
      <c r="S193" s="156"/>
      <c r="U193" s="157"/>
      <c r="V193" s="157"/>
      <c r="W193" s="157"/>
    </row>
    <row r="194" spans="3:23" s="155" customFormat="1">
      <c r="C194" s="156"/>
      <c r="D194" s="156"/>
      <c r="E194" s="156"/>
      <c r="F194" s="156"/>
      <c r="G194" s="156"/>
      <c r="H194" s="156"/>
      <c r="I194" s="156"/>
      <c r="J194" s="156"/>
      <c r="L194" s="156"/>
      <c r="M194" s="156"/>
      <c r="N194" s="170"/>
      <c r="O194" s="156"/>
      <c r="Q194" s="156"/>
      <c r="S194" s="156"/>
      <c r="U194" s="157"/>
      <c r="V194" s="157"/>
      <c r="W194" s="157"/>
    </row>
    <row r="195" spans="3:23" s="155" customFormat="1">
      <c r="C195" s="156"/>
      <c r="D195" s="156"/>
      <c r="E195" s="156"/>
      <c r="F195" s="156"/>
      <c r="G195" s="156"/>
      <c r="H195" s="156"/>
      <c r="I195" s="156"/>
      <c r="J195" s="156"/>
      <c r="L195" s="156"/>
      <c r="M195" s="156"/>
      <c r="N195" s="170"/>
      <c r="O195" s="156"/>
      <c r="Q195" s="156"/>
      <c r="S195" s="156"/>
      <c r="U195" s="157"/>
      <c r="V195" s="157"/>
      <c r="W195" s="157"/>
    </row>
    <row r="196" spans="3:23" s="155" customFormat="1">
      <c r="C196" s="156"/>
      <c r="D196" s="156"/>
      <c r="E196" s="156"/>
      <c r="F196" s="156"/>
      <c r="G196" s="156"/>
      <c r="H196" s="156"/>
      <c r="I196" s="156"/>
      <c r="J196" s="156"/>
      <c r="L196" s="156"/>
      <c r="M196" s="156"/>
      <c r="N196" s="170"/>
      <c r="O196" s="156"/>
      <c r="Q196" s="156"/>
      <c r="S196" s="156"/>
      <c r="U196" s="157"/>
      <c r="V196" s="157"/>
      <c r="W196" s="157"/>
    </row>
    <row r="197" spans="3:23" s="155" customFormat="1">
      <c r="C197" s="156"/>
      <c r="D197" s="156"/>
      <c r="E197" s="156"/>
      <c r="F197" s="156"/>
      <c r="G197" s="156"/>
      <c r="H197" s="156"/>
      <c r="I197" s="156"/>
      <c r="J197" s="156"/>
      <c r="L197" s="156"/>
      <c r="M197" s="156"/>
      <c r="N197" s="170"/>
      <c r="O197" s="156"/>
      <c r="Q197" s="156"/>
      <c r="S197" s="156"/>
      <c r="U197" s="157"/>
      <c r="V197" s="157"/>
      <c r="W197" s="157"/>
    </row>
    <row r="198" spans="3:23" s="155" customFormat="1">
      <c r="C198" s="156"/>
      <c r="D198" s="156"/>
      <c r="E198" s="156"/>
      <c r="F198" s="156"/>
      <c r="G198" s="156"/>
      <c r="H198" s="156"/>
      <c r="I198" s="156"/>
      <c r="J198" s="156"/>
      <c r="L198" s="156"/>
      <c r="M198" s="156"/>
      <c r="N198" s="170"/>
      <c r="O198" s="156"/>
      <c r="Q198" s="156"/>
      <c r="S198" s="156"/>
      <c r="U198" s="157"/>
      <c r="V198" s="157"/>
      <c r="W198" s="157"/>
    </row>
    <row r="199" spans="3:23" s="155" customFormat="1">
      <c r="C199" s="156"/>
      <c r="D199" s="156"/>
      <c r="E199" s="156"/>
      <c r="F199" s="156"/>
      <c r="G199" s="156"/>
      <c r="H199" s="156"/>
      <c r="I199" s="156"/>
      <c r="J199" s="156"/>
      <c r="L199" s="156"/>
      <c r="M199" s="156"/>
      <c r="N199" s="170"/>
      <c r="O199" s="156"/>
      <c r="Q199" s="156"/>
      <c r="S199" s="156"/>
      <c r="U199" s="157"/>
      <c r="V199" s="157"/>
      <c r="W199" s="157"/>
    </row>
    <row r="200" spans="3:23" s="155" customFormat="1">
      <c r="C200" s="156"/>
      <c r="D200" s="156"/>
      <c r="E200" s="156"/>
      <c r="F200" s="156"/>
      <c r="G200" s="156"/>
      <c r="H200" s="156"/>
      <c r="I200" s="156"/>
      <c r="J200" s="156"/>
      <c r="L200" s="156"/>
      <c r="M200" s="156"/>
      <c r="N200" s="170"/>
      <c r="O200" s="156"/>
      <c r="Q200" s="156"/>
      <c r="S200" s="156"/>
      <c r="U200" s="157"/>
      <c r="V200" s="157"/>
      <c r="W200" s="157"/>
    </row>
    <row r="201" spans="3:23" s="155" customFormat="1">
      <c r="C201" s="156"/>
      <c r="D201" s="156"/>
      <c r="E201" s="156"/>
      <c r="F201" s="156"/>
      <c r="G201" s="156"/>
      <c r="H201" s="156"/>
      <c r="I201" s="156"/>
      <c r="J201" s="156"/>
      <c r="L201" s="156"/>
      <c r="M201" s="156"/>
      <c r="N201" s="170"/>
      <c r="O201" s="156"/>
      <c r="Q201" s="156"/>
      <c r="S201" s="156"/>
      <c r="U201" s="157"/>
      <c r="V201" s="157"/>
      <c r="W201" s="157"/>
    </row>
    <row r="202" spans="3:23" s="155" customFormat="1">
      <c r="C202" s="156"/>
      <c r="D202" s="156"/>
      <c r="E202" s="156"/>
      <c r="F202" s="156"/>
      <c r="G202" s="156"/>
      <c r="H202" s="156"/>
      <c r="I202" s="156"/>
      <c r="J202" s="156"/>
      <c r="L202" s="156"/>
      <c r="M202" s="156"/>
      <c r="N202" s="170"/>
      <c r="O202" s="156"/>
      <c r="Q202" s="156"/>
      <c r="S202" s="156"/>
      <c r="U202" s="157"/>
      <c r="V202" s="157"/>
      <c r="W202" s="157"/>
    </row>
    <row r="203" spans="3:23" s="155" customFormat="1">
      <c r="C203" s="156"/>
      <c r="D203" s="156"/>
      <c r="E203" s="156"/>
      <c r="F203" s="156"/>
      <c r="G203" s="156"/>
      <c r="H203" s="156"/>
      <c r="I203" s="156"/>
      <c r="J203" s="156"/>
      <c r="L203" s="156"/>
      <c r="M203" s="156"/>
      <c r="N203" s="170"/>
      <c r="O203" s="156"/>
      <c r="Q203" s="156"/>
      <c r="S203" s="156"/>
      <c r="U203" s="157"/>
      <c r="V203" s="157"/>
      <c r="W203" s="157"/>
    </row>
    <row r="204" spans="3:23" s="155" customFormat="1">
      <c r="C204" s="156"/>
      <c r="D204" s="156"/>
      <c r="E204" s="156"/>
      <c r="F204" s="156"/>
      <c r="G204" s="156"/>
      <c r="H204" s="156"/>
      <c r="I204" s="156"/>
      <c r="J204" s="156"/>
      <c r="L204" s="156"/>
      <c r="M204" s="156"/>
      <c r="N204" s="170"/>
      <c r="O204" s="156"/>
      <c r="Q204" s="156"/>
      <c r="S204" s="156"/>
      <c r="U204" s="157"/>
      <c r="V204" s="157"/>
      <c r="W204" s="157"/>
    </row>
    <row r="205" spans="3:23" s="155" customFormat="1">
      <c r="C205" s="156"/>
      <c r="D205" s="156"/>
      <c r="E205" s="156"/>
      <c r="F205" s="156"/>
      <c r="G205" s="156"/>
      <c r="H205" s="156"/>
      <c r="I205" s="156"/>
      <c r="J205" s="156"/>
      <c r="L205" s="156"/>
      <c r="M205" s="156"/>
      <c r="N205" s="170"/>
      <c r="O205" s="156"/>
      <c r="Q205" s="156"/>
      <c r="S205" s="156"/>
      <c r="U205" s="157"/>
      <c r="V205" s="157"/>
      <c r="W205" s="157"/>
    </row>
    <row r="206" spans="3:23" s="155" customFormat="1">
      <c r="C206" s="156"/>
      <c r="D206" s="156"/>
      <c r="E206" s="156"/>
      <c r="F206" s="156"/>
      <c r="G206" s="156"/>
      <c r="H206" s="156"/>
      <c r="I206" s="156"/>
      <c r="J206" s="156"/>
      <c r="L206" s="156"/>
      <c r="M206" s="156"/>
      <c r="N206" s="170"/>
      <c r="O206" s="156"/>
      <c r="Q206" s="156"/>
      <c r="S206" s="156"/>
      <c r="U206" s="157"/>
      <c r="V206" s="157"/>
      <c r="W206" s="157"/>
    </row>
    <row r="207" spans="3:23" s="155" customFormat="1">
      <c r="C207" s="156"/>
      <c r="D207" s="156"/>
      <c r="E207" s="156"/>
      <c r="F207" s="156"/>
      <c r="G207" s="156"/>
      <c r="H207" s="156"/>
      <c r="I207" s="156"/>
      <c r="J207" s="156"/>
      <c r="L207" s="156"/>
      <c r="M207" s="156"/>
      <c r="N207" s="170"/>
      <c r="O207" s="156"/>
      <c r="Q207" s="156"/>
      <c r="S207" s="156"/>
      <c r="U207" s="157"/>
      <c r="V207" s="157"/>
      <c r="W207" s="157"/>
    </row>
    <row r="208" spans="3:23" s="155" customFormat="1">
      <c r="C208" s="156"/>
      <c r="D208" s="156"/>
      <c r="E208" s="156"/>
      <c r="F208" s="156"/>
      <c r="G208" s="156"/>
      <c r="H208" s="156"/>
      <c r="I208" s="156"/>
      <c r="J208" s="156"/>
      <c r="L208" s="156"/>
      <c r="M208" s="156"/>
      <c r="N208" s="170"/>
      <c r="O208" s="156"/>
      <c r="Q208" s="156"/>
      <c r="S208" s="156"/>
      <c r="U208" s="157"/>
      <c r="V208" s="157"/>
      <c r="W208" s="157"/>
    </row>
    <row r="209" spans="3:23" s="155" customFormat="1">
      <c r="C209" s="156"/>
      <c r="D209" s="156"/>
      <c r="E209" s="156"/>
      <c r="F209" s="156"/>
      <c r="G209" s="156"/>
      <c r="H209" s="156"/>
      <c r="I209" s="156"/>
      <c r="J209" s="156"/>
      <c r="L209" s="156"/>
      <c r="M209" s="156"/>
      <c r="N209" s="170"/>
      <c r="O209" s="156"/>
      <c r="Q209" s="156"/>
      <c r="S209" s="156"/>
      <c r="U209" s="157"/>
      <c r="V209" s="157"/>
      <c r="W209" s="157"/>
    </row>
    <row r="210" spans="3:23" s="155" customFormat="1">
      <c r="C210" s="156"/>
      <c r="D210" s="156"/>
      <c r="E210" s="156"/>
      <c r="F210" s="156"/>
      <c r="G210" s="156"/>
      <c r="H210" s="156"/>
      <c r="I210" s="156"/>
      <c r="J210" s="156"/>
      <c r="L210" s="156"/>
      <c r="M210" s="156"/>
      <c r="N210" s="170"/>
      <c r="O210" s="156"/>
      <c r="Q210" s="156"/>
      <c r="S210" s="156"/>
      <c r="U210" s="157"/>
      <c r="V210" s="157"/>
      <c r="W210" s="157"/>
    </row>
    <row r="211" spans="3:23" s="155" customFormat="1">
      <c r="C211" s="156"/>
      <c r="D211" s="156"/>
      <c r="E211" s="156"/>
      <c r="F211" s="156"/>
      <c r="G211" s="156"/>
      <c r="H211" s="156"/>
      <c r="I211" s="156"/>
      <c r="J211" s="156"/>
      <c r="L211" s="156"/>
      <c r="M211" s="156"/>
      <c r="N211" s="170"/>
      <c r="O211" s="156"/>
      <c r="Q211" s="156"/>
      <c r="S211" s="156"/>
      <c r="U211" s="157"/>
      <c r="V211" s="157"/>
      <c r="W211" s="157"/>
    </row>
    <row r="212" spans="3:23" s="155" customFormat="1">
      <c r="C212" s="156"/>
      <c r="D212" s="156"/>
      <c r="E212" s="156"/>
      <c r="F212" s="156"/>
      <c r="G212" s="156"/>
      <c r="H212" s="156"/>
      <c r="I212" s="156"/>
      <c r="J212" s="156"/>
      <c r="L212" s="156"/>
      <c r="M212" s="156"/>
      <c r="N212" s="170"/>
      <c r="O212" s="156"/>
      <c r="Q212" s="156"/>
      <c r="S212" s="156"/>
      <c r="U212" s="157"/>
      <c r="V212" s="157"/>
      <c r="W212" s="157"/>
    </row>
    <row r="213" spans="3:23" s="155" customFormat="1">
      <c r="C213" s="156"/>
      <c r="D213" s="156"/>
      <c r="E213" s="156"/>
      <c r="F213" s="156"/>
      <c r="G213" s="156"/>
      <c r="H213" s="156"/>
      <c r="I213" s="156"/>
      <c r="J213" s="156"/>
      <c r="L213" s="156"/>
      <c r="M213" s="156"/>
      <c r="N213" s="170"/>
      <c r="O213" s="156"/>
      <c r="Q213" s="156"/>
      <c r="S213" s="156"/>
      <c r="U213" s="157"/>
      <c r="V213" s="157"/>
      <c r="W213" s="157"/>
    </row>
    <row r="214" spans="3:23" s="155" customFormat="1">
      <c r="C214" s="156"/>
      <c r="D214" s="156"/>
      <c r="E214" s="156"/>
      <c r="F214" s="156"/>
      <c r="G214" s="156"/>
      <c r="H214" s="156"/>
      <c r="I214" s="156"/>
      <c r="J214" s="156"/>
      <c r="L214" s="156"/>
      <c r="M214" s="156"/>
      <c r="N214" s="170"/>
      <c r="O214" s="156"/>
      <c r="Q214" s="156"/>
      <c r="S214" s="156"/>
      <c r="U214" s="157"/>
      <c r="V214" s="157"/>
      <c r="W214" s="157"/>
    </row>
    <row r="215" spans="3:23" s="155" customFormat="1">
      <c r="C215" s="156"/>
      <c r="D215" s="156"/>
      <c r="E215" s="156"/>
      <c r="F215" s="156"/>
      <c r="G215" s="156"/>
      <c r="H215" s="156"/>
      <c r="I215" s="156"/>
      <c r="J215" s="156"/>
      <c r="L215" s="156"/>
      <c r="M215" s="156"/>
      <c r="N215" s="170"/>
      <c r="O215" s="156"/>
      <c r="Q215" s="156"/>
      <c r="S215" s="156"/>
      <c r="U215" s="157"/>
      <c r="V215" s="157"/>
      <c r="W215" s="157"/>
    </row>
    <row r="216" spans="3:23" s="155" customFormat="1">
      <c r="C216" s="156"/>
      <c r="D216" s="156"/>
      <c r="E216" s="156"/>
      <c r="F216" s="156"/>
      <c r="G216" s="156"/>
      <c r="H216" s="156"/>
      <c r="I216" s="156"/>
      <c r="J216" s="156"/>
      <c r="L216" s="156"/>
      <c r="M216" s="156"/>
      <c r="N216" s="170"/>
      <c r="O216" s="156"/>
      <c r="Q216" s="156"/>
      <c r="S216" s="156"/>
      <c r="U216" s="157"/>
      <c r="V216" s="157"/>
      <c r="W216" s="157"/>
    </row>
    <row r="217" spans="3:23" s="155" customFormat="1">
      <c r="C217" s="156"/>
      <c r="D217" s="156"/>
      <c r="E217" s="156"/>
      <c r="F217" s="156"/>
      <c r="G217" s="156"/>
      <c r="H217" s="156"/>
      <c r="I217" s="156"/>
      <c r="J217" s="156"/>
      <c r="L217" s="156"/>
      <c r="M217" s="156"/>
      <c r="N217" s="170"/>
      <c r="O217" s="156"/>
      <c r="Q217" s="156"/>
      <c r="S217" s="156"/>
      <c r="U217" s="157"/>
      <c r="V217" s="157"/>
      <c r="W217" s="157"/>
    </row>
    <row r="218" spans="3:23" s="155" customFormat="1">
      <c r="C218" s="156"/>
      <c r="D218" s="156"/>
      <c r="E218" s="156"/>
      <c r="F218" s="156"/>
      <c r="G218" s="156"/>
      <c r="H218" s="156"/>
      <c r="I218" s="156"/>
      <c r="J218" s="156"/>
      <c r="L218" s="156"/>
      <c r="M218" s="156"/>
      <c r="N218" s="170"/>
      <c r="O218" s="156"/>
      <c r="Q218" s="156"/>
      <c r="S218" s="156"/>
      <c r="U218" s="157"/>
      <c r="V218" s="157"/>
      <c r="W218" s="157"/>
    </row>
    <row r="219" spans="3:23" s="155" customFormat="1">
      <c r="C219" s="156"/>
      <c r="D219" s="156"/>
      <c r="E219" s="156"/>
      <c r="F219" s="156"/>
      <c r="G219" s="156"/>
      <c r="H219" s="156"/>
      <c r="I219" s="156"/>
      <c r="J219" s="156"/>
      <c r="L219" s="156"/>
      <c r="M219" s="156"/>
      <c r="N219" s="170"/>
      <c r="O219" s="156"/>
      <c r="Q219" s="156"/>
      <c r="S219" s="156"/>
      <c r="U219" s="157"/>
      <c r="V219" s="157"/>
      <c r="W219" s="157"/>
    </row>
    <row r="220" spans="3:23" s="155" customFormat="1">
      <c r="C220" s="156"/>
      <c r="D220" s="156"/>
      <c r="E220" s="156"/>
      <c r="F220" s="156"/>
      <c r="G220" s="156"/>
      <c r="H220" s="156"/>
      <c r="I220" s="156"/>
      <c r="J220" s="156"/>
      <c r="L220" s="156"/>
      <c r="M220" s="156"/>
      <c r="N220" s="170"/>
      <c r="O220" s="156"/>
      <c r="Q220" s="156"/>
      <c r="S220" s="156"/>
      <c r="U220" s="157"/>
      <c r="V220" s="157"/>
      <c r="W220" s="157"/>
    </row>
    <row r="221" spans="3:23" s="155" customFormat="1">
      <c r="C221" s="156"/>
      <c r="D221" s="156"/>
      <c r="E221" s="156"/>
      <c r="F221" s="156"/>
      <c r="G221" s="156"/>
      <c r="H221" s="156"/>
      <c r="I221" s="156"/>
      <c r="J221" s="156"/>
      <c r="L221" s="156"/>
      <c r="M221" s="156"/>
      <c r="N221" s="170"/>
      <c r="O221" s="156"/>
      <c r="Q221" s="156"/>
      <c r="S221" s="156"/>
      <c r="U221" s="157"/>
      <c r="V221" s="157"/>
      <c r="W221" s="157"/>
    </row>
    <row r="222" spans="3:23" s="155" customFormat="1">
      <c r="C222" s="156"/>
      <c r="D222" s="156"/>
      <c r="E222" s="156"/>
      <c r="F222" s="156"/>
      <c r="G222" s="156"/>
      <c r="H222" s="156"/>
      <c r="I222" s="156"/>
      <c r="J222" s="156"/>
      <c r="L222" s="156"/>
      <c r="M222" s="156"/>
      <c r="N222" s="170"/>
      <c r="O222" s="156"/>
      <c r="Q222" s="156"/>
      <c r="S222" s="156"/>
      <c r="U222" s="157"/>
      <c r="V222" s="157"/>
      <c r="W222" s="157"/>
    </row>
    <row r="223" spans="3:23" s="155" customFormat="1">
      <c r="C223" s="156"/>
      <c r="D223" s="156"/>
      <c r="E223" s="156"/>
      <c r="F223" s="156"/>
      <c r="G223" s="156"/>
      <c r="H223" s="156"/>
      <c r="I223" s="156"/>
      <c r="J223" s="156"/>
      <c r="L223" s="156"/>
      <c r="M223" s="156"/>
      <c r="N223" s="170"/>
      <c r="O223" s="156"/>
      <c r="Q223" s="156"/>
      <c r="S223" s="156"/>
      <c r="U223" s="157"/>
      <c r="V223" s="157"/>
      <c r="W223" s="157"/>
    </row>
    <row r="224" spans="3:23" s="155" customFormat="1">
      <c r="C224" s="156"/>
      <c r="D224" s="156"/>
      <c r="E224" s="156"/>
      <c r="F224" s="156"/>
      <c r="G224" s="156"/>
      <c r="H224" s="156"/>
      <c r="I224" s="156"/>
      <c r="J224" s="156"/>
      <c r="L224" s="156"/>
      <c r="M224" s="156"/>
      <c r="N224" s="170"/>
      <c r="O224" s="156"/>
      <c r="Q224" s="156"/>
      <c r="S224" s="156"/>
      <c r="U224" s="157"/>
      <c r="V224" s="157"/>
      <c r="W224" s="157"/>
    </row>
    <row r="225" spans="3:23" s="155" customFormat="1">
      <c r="C225" s="156"/>
      <c r="D225" s="156"/>
      <c r="E225" s="156"/>
      <c r="F225" s="156"/>
      <c r="G225" s="156"/>
      <c r="H225" s="156"/>
      <c r="I225" s="156"/>
      <c r="J225" s="156"/>
      <c r="L225" s="156"/>
      <c r="M225" s="156"/>
      <c r="N225" s="170"/>
      <c r="O225" s="156"/>
      <c r="Q225" s="156"/>
      <c r="S225" s="156"/>
      <c r="U225" s="157"/>
      <c r="V225" s="157"/>
      <c r="W225" s="157"/>
    </row>
    <row r="226" spans="3:23" s="155" customFormat="1">
      <c r="C226" s="156"/>
      <c r="D226" s="156"/>
      <c r="E226" s="156"/>
      <c r="F226" s="156"/>
      <c r="G226" s="156"/>
      <c r="H226" s="156"/>
      <c r="I226" s="156"/>
      <c r="J226" s="156"/>
      <c r="L226" s="156"/>
      <c r="M226" s="156"/>
      <c r="N226" s="170"/>
      <c r="O226" s="156"/>
      <c r="Q226" s="156"/>
      <c r="S226" s="156"/>
      <c r="U226" s="157"/>
      <c r="V226" s="157"/>
      <c r="W226" s="157"/>
    </row>
    <row r="227" spans="3:23" s="155" customFormat="1">
      <c r="C227" s="156"/>
      <c r="D227" s="156"/>
      <c r="E227" s="156"/>
      <c r="F227" s="156"/>
      <c r="G227" s="156"/>
      <c r="H227" s="156"/>
      <c r="I227" s="156"/>
      <c r="J227" s="156"/>
      <c r="L227" s="156"/>
      <c r="M227" s="156"/>
      <c r="N227" s="170"/>
      <c r="O227" s="156"/>
      <c r="Q227" s="156"/>
      <c r="S227" s="156"/>
      <c r="U227" s="157"/>
      <c r="V227" s="157"/>
      <c r="W227" s="157"/>
    </row>
    <row r="228" spans="3:23" s="155" customFormat="1">
      <c r="C228" s="156"/>
      <c r="D228" s="156"/>
      <c r="E228" s="156"/>
      <c r="F228" s="156"/>
      <c r="G228" s="156"/>
      <c r="H228" s="156"/>
      <c r="I228" s="156"/>
      <c r="J228" s="156"/>
      <c r="L228" s="156"/>
      <c r="M228" s="156"/>
      <c r="N228" s="170"/>
      <c r="O228" s="156"/>
      <c r="Q228" s="156"/>
      <c r="S228" s="156"/>
      <c r="U228" s="157"/>
      <c r="V228" s="157"/>
      <c r="W228" s="157"/>
    </row>
    <row r="229" spans="3:23" s="155" customFormat="1">
      <c r="C229" s="156"/>
      <c r="D229" s="156"/>
      <c r="E229" s="156"/>
      <c r="F229" s="156"/>
      <c r="G229" s="156"/>
      <c r="H229" s="156"/>
      <c r="I229" s="156"/>
      <c r="J229" s="156"/>
      <c r="L229" s="156"/>
      <c r="M229" s="156"/>
      <c r="N229" s="170"/>
      <c r="O229" s="156"/>
      <c r="Q229" s="156"/>
      <c r="S229" s="156"/>
      <c r="U229" s="157"/>
      <c r="V229" s="157"/>
      <c r="W229" s="157"/>
    </row>
    <row r="230" spans="3:23" s="155" customFormat="1">
      <c r="C230" s="156"/>
      <c r="D230" s="156"/>
      <c r="E230" s="156"/>
      <c r="F230" s="156"/>
      <c r="G230" s="156"/>
      <c r="H230" s="156"/>
      <c r="I230" s="156"/>
      <c r="J230" s="156"/>
      <c r="L230" s="156"/>
      <c r="M230" s="156"/>
      <c r="N230" s="170"/>
      <c r="O230" s="156"/>
      <c r="Q230" s="156"/>
      <c r="S230" s="156"/>
      <c r="U230" s="157"/>
      <c r="V230" s="157"/>
      <c r="W230" s="157"/>
    </row>
    <row r="231" spans="3:23" s="155" customFormat="1">
      <c r="C231" s="156"/>
      <c r="D231" s="156"/>
      <c r="E231" s="156"/>
      <c r="F231" s="156"/>
      <c r="G231" s="156"/>
      <c r="H231" s="156"/>
      <c r="I231" s="156"/>
      <c r="J231" s="156"/>
      <c r="L231" s="156"/>
      <c r="M231" s="156"/>
      <c r="N231" s="170"/>
      <c r="O231" s="156"/>
      <c r="Q231" s="156"/>
      <c r="S231" s="156"/>
      <c r="U231" s="157"/>
      <c r="V231" s="157"/>
      <c r="W231" s="157"/>
    </row>
    <row r="232" spans="3:23" s="155" customFormat="1">
      <c r="C232" s="156"/>
      <c r="D232" s="156"/>
      <c r="E232" s="156"/>
      <c r="F232" s="156"/>
      <c r="G232" s="156"/>
      <c r="H232" s="156"/>
      <c r="I232" s="156"/>
      <c r="J232" s="156"/>
      <c r="L232" s="156"/>
      <c r="M232" s="156"/>
      <c r="N232" s="170"/>
      <c r="O232" s="156"/>
      <c r="Q232" s="156"/>
      <c r="S232" s="156"/>
      <c r="U232" s="157"/>
      <c r="V232" s="157"/>
      <c r="W232" s="157"/>
    </row>
    <row r="233" spans="3:23" s="155" customFormat="1">
      <c r="C233" s="156"/>
      <c r="D233" s="156"/>
      <c r="E233" s="156"/>
      <c r="F233" s="156"/>
      <c r="G233" s="156"/>
      <c r="H233" s="156"/>
      <c r="I233" s="156"/>
      <c r="J233" s="156"/>
      <c r="L233" s="156"/>
      <c r="M233" s="156"/>
      <c r="N233" s="170"/>
      <c r="O233" s="156"/>
      <c r="Q233" s="156"/>
      <c r="S233" s="156"/>
      <c r="U233" s="157"/>
      <c r="V233" s="157"/>
      <c r="W233" s="157"/>
    </row>
    <row r="234" spans="3:23" s="155" customFormat="1">
      <c r="C234" s="156"/>
      <c r="D234" s="156"/>
      <c r="E234" s="156"/>
      <c r="F234" s="156"/>
      <c r="G234" s="156"/>
      <c r="H234" s="156"/>
      <c r="I234" s="156"/>
      <c r="J234" s="156"/>
      <c r="L234" s="156"/>
      <c r="M234" s="156"/>
      <c r="N234" s="170"/>
      <c r="O234" s="156"/>
      <c r="Q234" s="156"/>
      <c r="S234" s="156"/>
      <c r="U234" s="157"/>
      <c r="V234" s="157"/>
      <c r="W234" s="157"/>
    </row>
    <row r="235" spans="3:23" s="155" customFormat="1">
      <c r="C235" s="156"/>
      <c r="D235" s="156"/>
      <c r="E235" s="156"/>
      <c r="F235" s="156"/>
      <c r="G235" s="156"/>
      <c r="H235" s="156"/>
      <c r="I235" s="156"/>
      <c r="J235" s="156"/>
      <c r="L235" s="156"/>
      <c r="M235" s="156"/>
      <c r="N235" s="170"/>
      <c r="O235" s="156"/>
      <c r="Q235" s="156"/>
      <c r="S235" s="156"/>
      <c r="U235" s="157"/>
      <c r="V235" s="157"/>
      <c r="W235" s="157"/>
    </row>
    <row r="236" spans="3:23" s="155" customFormat="1">
      <c r="C236" s="156"/>
      <c r="D236" s="156"/>
      <c r="E236" s="156"/>
      <c r="F236" s="156"/>
      <c r="G236" s="156"/>
      <c r="H236" s="156"/>
      <c r="I236" s="156"/>
      <c r="J236" s="156"/>
      <c r="L236" s="156"/>
      <c r="M236" s="156"/>
      <c r="N236" s="170"/>
      <c r="O236" s="156"/>
      <c r="Q236" s="156"/>
      <c r="S236" s="156"/>
      <c r="U236" s="157"/>
      <c r="V236" s="157"/>
      <c r="W236" s="157"/>
    </row>
    <row r="237" spans="3:23" s="155" customFormat="1">
      <c r="C237" s="156"/>
      <c r="D237" s="156"/>
      <c r="E237" s="156"/>
      <c r="F237" s="156"/>
      <c r="G237" s="156"/>
      <c r="H237" s="156"/>
      <c r="I237" s="156"/>
      <c r="J237" s="156"/>
      <c r="L237" s="156"/>
      <c r="M237" s="156"/>
      <c r="N237" s="170"/>
      <c r="O237" s="156"/>
      <c r="Q237" s="156"/>
      <c r="S237" s="156"/>
      <c r="U237" s="157"/>
      <c r="V237" s="157"/>
      <c r="W237" s="157"/>
    </row>
    <row r="238" spans="3:23" s="155" customFormat="1">
      <c r="C238" s="156"/>
      <c r="D238" s="156"/>
      <c r="E238" s="156"/>
      <c r="F238" s="156"/>
      <c r="G238" s="156"/>
      <c r="H238" s="156"/>
      <c r="I238" s="156"/>
      <c r="J238" s="156"/>
      <c r="L238" s="156"/>
      <c r="M238" s="156"/>
      <c r="N238" s="170"/>
      <c r="O238" s="156"/>
      <c r="Q238" s="156"/>
      <c r="S238" s="156"/>
      <c r="U238" s="157"/>
      <c r="V238" s="157"/>
      <c r="W238" s="157"/>
    </row>
    <row r="239" spans="3:23" s="155" customFormat="1">
      <c r="C239" s="156"/>
      <c r="D239" s="156"/>
      <c r="E239" s="156"/>
      <c r="F239" s="156"/>
      <c r="G239" s="156"/>
      <c r="H239" s="156"/>
      <c r="I239" s="156"/>
      <c r="J239" s="156"/>
      <c r="L239" s="156"/>
      <c r="M239" s="156"/>
      <c r="N239" s="170"/>
      <c r="O239" s="156"/>
      <c r="Q239" s="156"/>
      <c r="S239" s="156"/>
      <c r="U239" s="157"/>
      <c r="V239" s="157"/>
      <c r="W239" s="157"/>
    </row>
    <row r="240" spans="3:23" s="155" customFormat="1">
      <c r="C240" s="156"/>
      <c r="D240" s="156"/>
      <c r="E240" s="156"/>
      <c r="F240" s="156"/>
      <c r="G240" s="156"/>
      <c r="H240" s="156"/>
      <c r="I240" s="156"/>
      <c r="J240" s="156"/>
      <c r="L240" s="156"/>
      <c r="M240" s="156"/>
      <c r="N240" s="170"/>
      <c r="O240" s="156"/>
      <c r="Q240" s="156"/>
      <c r="S240" s="156"/>
      <c r="U240" s="157"/>
      <c r="V240" s="157"/>
      <c r="W240" s="157"/>
    </row>
    <row r="241" spans="3:23" s="155" customFormat="1">
      <c r="C241" s="156"/>
      <c r="D241" s="156"/>
      <c r="E241" s="156"/>
      <c r="F241" s="156"/>
      <c r="G241" s="156"/>
      <c r="H241" s="156"/>
      <c r="I241" s="156"/>
      <c r="J241" s="156"/>
      <c r="L241" s="156"/>
      <c r="M241" s="156"/>
      <c r="N241" s="170"/>
      <c r="O241" s="156"/>
      <c r="Q241" s="156"/>
      <c r="S241" s="156"/>
      <c r="U241" s="157"/>
      <c r="V241" s="157"/>
      <c r="W241" s="157"/>
    </row>
    <row r="242" spans="3:23" s="155" customFormat="1">
      <c r="C242" s="156"/>
      <c r="D242" s="156"/>
      <c r="E242" s="156"/>
      <c r="F242" s="156"/>
      <c r="G242" s="156"/>
      <c r="H242" s="156"/>
      <c r="I242" s="156"/>
      <c r="J242" s="156"/>
      <c r="L242" s="156"/>
      <c r="M242" s="156"/>
      <c r="N242" s="170"/>
      <c r="O242" s="156"/>
      <c r="Q242" s="156"/>
      <c r="S242" s="156"/>
      <c r="U242" s="157"/>
      <c r="V242" s="157"/>
      <c r="W242" s="157"/>
    </row>
    <row r="243" spans="3:23" s="155" customFormat="1">
      <c r="C243" s="156"/>
      <c r="D243" s="156"/>
      <c r="E243" s="156"/>
      <c r="F243" s="156"/>
      <c r="G243" s="156"/>
      <c r="H243" s="156"/>
      <c r="I243" s="156"/>
      <c r="J243" s="156"/>
      <c r="L243" s="156"/>
      <c r="M243" s="156"/>
      <c r="N243" s="170"/>
      <c r="O243" s="156"/>
      <c r="Q243" s="156"/>
      <c r="S243" s="156"/>
      <c r="U243" s="157"/>
      <c r="V243" s="157"/>
      <c r="W243" s="157"/>
    </row>
    <row r="244" spans="3:23" s="155" customFormat="1">
      <c r="C244" s="156"/>
      <c r="D244" s="156"/>
      <c r="E244" s="156"/>
      <c r="F244" s="156"/>
      <c r="G244" s="156"/>
      <c r="H244" s="156"/>
      <c r="I244" s="156"/>
      <c r="J244" s="156"/>
      <c r="L244" s="156"/>
      <c r="M244" s="156"/>
      <c r="N244" s="170"/>
      <c r="O244" s="156"/>
      <c r="Q244" s="156"/>
      <c r="S244" s="156"/>
      <c r="U244" s="157"/>
      <c r="V244" s="157"/>
      <c r="W244" s="157"/>
    </row>
    <row r="245" spans="3:23" s="155" customFormat="1">
      <c r="C245" s="156"/>
      <c r="D245" s="156"/>
      <c r="E245" s="156"/>
      <c r="F245" s="156"/>
      <c r="G245" s="156"/>
      <c r="H245" s="156"/>
      <c r="I245" s="156"/>
      <c r="J245" s="156"/>
      <c r="L245" s="156"/>
      <c r="M245" s="156"/>
      <c r="N245" s="170"/>
      <c r="O245" s="156"/>
      <c r="Q245" s="156"/>
      <c r="S245" s="156"/>
      <c r="U245" s="157"/>
      <c r="V245" s="157"/>
      <c r="W245" s="157"/>
    </row>
    <row r="246" spans="3:23" s="155" customFormat="1">
      <c r="C246" s="156"/>
      <c r="D246" s="156"/>
      <c r="E246" s="156"/>
      <c r="F246" s="156"/>
      <c r="G246" s="156"/>
      <c r="H246" s="156"/>
      <c r="I246" s="156"/>
      <c r="J246" s="156"/>
      <c r="L246" s="156"/>
      <c r="M246" s="156"/>
      <c r="N246" s="170"/>
      <c r="O246" s="156"/>
      <c r="Q246" s="156"/>
      <c r="S246" s="156"/>
      <c r="U246" s="157"/>
      <c r="V246" s="157"/>
      <c r="W246" s="157"/>
    </row>
    <row r="247" spans="3:23" s="155" customFormat="1">
      <c r="C247" s="156"/>
      <c r="D247" s="156"/>
      <c r="E247" s="156"/>
      <c r="F247" s="156"/>
      <c r="G247" s="156"/>
      <c r="H247" s="156"/>
      <c r="I247" s="156"/>
      <c r="J247" s="156"/>
      <c r="L247" s="156"/>
      <c r="M247" s="156"/>
      <c r="N247" s="170"/>
      <c r="O247" s="156"/>
      <c r="Q247" s="156"/>
      <c r="S247" s="156"/>
      <c r="U247" s="157"/>
      <c r="V247" s="157"/>
      <c r="W247" s="157"/>
    </row>
    <row r="248" spans="3:23" s="155" customFormat="1">
      <c r="C248" s="156"/>
      <c r="D248" s="156"/>
      <c r="E248" s="156"/>
      <c r="F248" s="156"/>
      <c r="G248" s="156"/>
      <c r="H248" s="156"/>
      <c r="I248" s="156"/>
      <c r="J248" s="156"/>
      <c r="L248" s="156"/>
      <c r="M248" s="156"/>
      <c r="N248" s="170"/>
      <c r="O248" s="156"/>
      <c r="Q248" s="156"/>
      <c r="S248" s="156"/>
      <c r="U248" s="157"/>
      <c r="V248" s="157"/>
      <c r="W248" s="157"/>
    </row>
    <row r="249" spans="3:23" s="155" customFormat="1">
      <c r="C249" s="156"/>
      <c r="D249" s="156"/>
      <c r="E249" s="156"/>
      <c r="F249" s="156"/>
      <c r="G249" s="156"/>
      <c r="H249" s="156"/>
      <c r="I249" s="156"/>
      <c r="J249" s="156"/>
      <c r="L249" s="156"/>
      <c r="M249" s="156"/>
      <c r="N249" s="170"/>
      <c r="O249" s="156"/>
      <c r="Q249" s="156"/>
      <c r="S249" s="156"/>
      <c r="U249" s="157"/>
      <c r="V249" s="157"/>
      <c r="W249" s="157"/>
    </row>
    <row r="250" spans="3:23" s="155" customFormat="1">
      <c r="C250" s="156"/>
      <c r="D250" s="156"/>
      <c r="E250" s="156"/>
      <c r="F250" s="156"/>
      <c r="G250" s="156"/>
      <c r="H250" s="156"/>
      <c r="I250" s="156"/>
      <c r="J250" s="156"/>
      <c r="L250" s="156"/>
      <c r="M250" s="156"/>
      <c r="N250" s="170"/>
      <c r="O250" s="156"/>
      <c r="Q250" s="156"/>
      <c r="S250" s="156"/>
      <c r="U250" s="157"/>
      <c r="V250" s="157"/>
      <c r="W250" s="157"/>
    </row>
    <row r="251" spans="3:23" s="155" customFormat="1">
      <c r="C251" s="156"/>
      <c r="D251" s="156"/>
      <c r="E251" s="156"/>
      <c r="F251" s="156"/>
      <c r="G251" s="156"/>
      <c r="H251" s="156"/>
      <c r="I251" s="156"/>
      <c r="J251" s="156"/>
      <c r="L251" s="156"/>
      <c r="M251" s="156"/>
      <c r="N251" s="170"/>
      <c r="O251" s="156"/>
      <c r="Q251" s="156"/>
      <c r="S251" s="156"/>
      <c r="U251" s="157"/>
      <c r="V251" s="157"/>
      <c r="W251" s="157"/>
    </row>
    <row r="252" spans="3:23" s="155" customFormat="1">
      <c r="C252" s="156"/>
      <c r="D252" s="156"/>
      <c r="E252" s="156"/>
      <c r="F252" s="156"/>
      <c r="G252" s="156"/>
      <c r="H252" s="156"/>
      <c r="I252" s="156"/>
      <c r="J252" s="156"/>
      <c r="L252" s="156"/>
      <c r="M252" s="156"/>
      <c r="N252" s="170"/>
      <c r="O252" s="156"/>
      <c r="Q252" s="156"/>
      <c r="S252" s="156"/>
      <c r="U252" s="157"/>
      <c r="V252" s="157"/>
      <c r="W252" s="157"/>
    </row>
    <row r="253" spans="3:23" s="155" customFormat="1">
      <c r="C253" s="156"/>
      <c r="D253" s="156"/>
      <c r="E253" s="156"/>
      <c r="F253" s="156"/>
      <c r="G253" s="156"/>
      <c r="H253" s="156"/>
      <c r="I253" s="156"/>
      <c r="J253" s="156"/>
      <c r="L253" s="156"/>
      <c r="M253" s="156"/>
      <c r="N253" s="170"/>
      <c r="O253" s="156"/>
      <c r="Q253" s="156"/>
      <c r="S253" s="156"/>
      <c r="U253" s="157"/>
      <c r="V253" s="157"/>
      <c r="W253" s="157"/>
    </row>
    <row r="254" spans="3:23" s="155" customFormat="1">
      <c r="C254" s="156"/>
      <c r="D254" s="156"/>
      <c r="E254" s="156"/>
      <c r="F254" s="156"/>
      <c r="G254" s="156"/>
      <c r="H254" s="156"/>
      <c r="I254" s="156"/>
      <c r="J254" s="156"/>
      <c r="L254" s="156"/>
      <c r="M254" s="156"/>
      <c r="N254" s="170"/>
      <c r="O254" s="156"/>
      <c r="Q254" s="156"/>
      <c r="S254" s="156"/>
      <c r="U254" s="157"/>
      <c r="V254" s="157"/>
      <c r="W254" s="157"/>
    </row>
    <row r="255" spans="3:23" s="155" customFormat="1">
      <c r="C255" s="156"/>
      <c r="D255" s="156"/>
      <c r="E255" s="156"/>
      <c r="F255" s="156"/>
      <c r="G255" s="156"/>
      <c r="H255" s="156"/>
      <c r="I255" s="156"/>
      <c r="J255" s="156"/>
      <c r="L255" s="156"/>
      <c r="M255" s="156"/>
      <c r="N255" s="170"/>
      <c r="O255" s="156"/>
      <c r="Q255" s="156"/>
      <c r="S255" s="156"/>
      <c r="U255" s="157"/>
      <c r="V255" s="157"/>
      <c r="W255" s="157"/>
    </row>
    <row r="256" spans="3:23" s="155" customFormat="1">
      <c r="C256" s="156"/>
      <c r="D256" s="156"/>
      <c r="E256" s="156"/>
      <c r="F256" s="156"/>
      <c r="G256" s="156"/>
      <c r="H256" s="156"/>
      <c r="I256" s="156"/>
      <c r="J256" s="156"/>
      <c r="L256" s="156"/>
      <c r="M256" s="156"/>
      <c r="N256" s="170"/>
      <c r="O256" s="156"/>
      <c r="Q256" s="156"/>
      <c r="S256" s="156"/>
      <c r="U256" s="157"/>
      <c r="V256" s="157"/>
      <c r="W256" s="157"/>
    </row>
    <row r="257" spans="3:23" s="155" customFormat="1">
      <c r="C257" s="156"/>
      <c r="D257" s="156"/>
      <c r="E257" s="156"/>
      <c r="F257" s="156"/>
      <c r="G257" s="156"/>
      <c r="H257" s="156"/>
      <c r="I257" s="156"/>
      <c r="J257" s="156"/>
      <c r="L257" s="156"/>
      <c r="M257" s="156"/>
      <c r="N257" s="170"/>
      <c r="O257" s="156"/>
      <c r="Q257" s="156"/>
      <c r="S257" s="156"/>
      <c r="U257" s="157"/>
      <c r="V257" s="157"/>
      <c r="W257" s="157"/>
    </row>
    <row r="258" spans="3:23" s="155" customFormat="1">
      <c r="C258" s="156"/>
      <c r="D258" s="156"/>
      <c r="E258" s="156"/>
      <c r="F258" s="156"/>
      <c r="G258" s="156"/>
      <c r="H258" s="156"/>
      <c r="I258" s="156"/>
      <c r="J258" s="156"/>
      <c r="L258" s="156"/>
      <c r="M258" s="156"/>
      <c r="N258" s="170"/>
      <c r="O258" s="156"/>
      <c r="Q258" s="156"/>
      <c r="S258" s="156"/>
      <c r="U258" s="157"/>
      <c r="V258" s="157"/>
      <c r="W258" s="157"/>
    </row>
    <row r="259" spans="3:23" s="155" customFormat="1">
      <c r="C259" s="156"/>
      <c r="D259" s="156"/>
      <c r="E259" s="156"/>
      <c r="F259" s="156"/>
      <c r="G259" s="156"/>
      <c r="H259" s="156"/>
      <c r="I259" s="156"/>
      <c r="J259" s="156"/>
      <c r="L259" s="156"/>
      <c r="M259" s="156"/>
      <c r="N259" s="170"/>
      <c r="O259" s="156"/>
      <c r="Q259" s="156"/>
      <c r="S259" s="156"/>
      <c r="U259" s="157"/>
      <c r="V259" s="157"/>
      <c r="W259" s="157"/>
    </row>
    <row r="260" spans="3:23" s="155" customFormat="1">
      <c r="C260" s="156"/>
      <c r="D260" s="156"/>
      <c r="E260" s="156"/>
      <c r="F260" s="156"/>
      <c r="G260" s="156"/>
      <c r="H260" s="156"/>
      <c r="I260" s="156"/>
      <c r="J260" s="156"/>
      <c r="L260" s="156"/>
      <c r="M260" s="156"/>
      <c r="N260" s="170"/>
      <c r="O260" s="156"/>
      <c r="Q260" s="156"/>
      <c r="S260" s="156"/>
      <c r="U260" s="157"/>
      <c r="V260" s="157"/>
      <c r="W260" s="157"/>
    </row>
    <row r="261" spans="3:23" s="155" customFormat="1">
      <c r="C261" s="156"/>
      <c r="D261" s="156"/>
      <c r="E261" s="156"/>
      <c r="F261" s="156"/>
      <c r="G261" s="156"/>
      <c r="H261" s="156"/>
      <c r="I261" s="156"/>
      <c r="J261" s="156"/>
      <c r="L261" s="156"/>
      <c r="M261" s="156"/>
      <c r="N261" s="170"/>
      <c r="O261" s="156"/>
      <c r="Q261" s="156"/>
      <c r="S261" s="156"/>
      <c r="U261" s="157"/>
      <c r="V261" s="157"/>
      <c r="W261" s="157"/>
    </row>
    <row r="262" spans="3:23" s="155" customFormat="1">
      <c r="C262" s="156"/>
      <c r="D262" s="156"/>
      <c r="E262" s="156"/>
      <c r="F262" s="156"/>
      <c r="G262" s="156"/>
      <c r="H262" s="156"/>
      <c r="I262" s="156"/>
      <c r="J262" s="156"/>
      <c r="L262" s="156"/>
      <c r="M262" s="156"/>
      <c r="N262" s="170"/>
      <c r="O262" s="156"/>
      <c r="Q262" s="156"/>
      <c r="S262" s="156"/>
      <c r="U262" s="157"/>
      <c r="V262" s="157"/>
      <c r="W262" s="157"/>
    </row>
    <row r="263" spans="3:23" s="155" customFormat="1">
      <c r="C263" s="156"/>
      <c r="D263" s="156"/>
      <c r="E263" s="156"/>
      <c r="F263" s="156"/>
      <c r="G263" s="156"/>
      <c r="H263" s="156"/>
      <c r="I263" s="156"/>
      <c r="J263" s="156"/>
      <c r="L263" s="156"/>
      <c r="M263" s="156"/>
      <c r="N263" s="170"/>
      <c r="O263" s="156"/>
      <c r="Q263" s="156"/>
      <c r="S263" s="156"/>
      <c r="U263" s="157"/>
      <c r="V263" s="157"/>
      <c r="W263" s="157"/>
    </row>
    <row r="264" spans="3:23" s="155" customFormat="1">
      <c r="C264" s="156"/>
      <c r="D264" s="156"/>
      <c r="E264" s="156"/>
      <c r="F264" s="156"/>
      <c r="G264" s="156"/>
      <c r="H264" s="156"/>
      <c r="I264" s="156"/>
      <c r="J264" s="156"/>
      <c r="L264" s="156"/>
      <c r="M264" s="156"/>
      <c r="N264" s="170"/>
      <c r="O264" s="156"/>
      <c r="Q264" s="156"/>
      <c r="S264" s="156"/>
      <c r="U264" s="157"/>
      <c r="V264" s="157"/>
      <c r="W264" s="157"/>
    </row>
    <row r="265" spans="3:23" s="155" customFormat="1">
      <c r="C265" s="156"/>
      <c r="D265" s="156"/>
      <c r="E265" s="156"/>
      <c r="F265" s="156"/>
      <c r="G265" s="156"/>
      <c r="H265" s="156"/>
      <c r="I265" s="156"/>
      <c r="J265" s="156"/>
      <c r="L265" s="156"/>
      <c r="M265" s="156"/>
      <c r="N265" s="170"/>
      <c r="O265" s="156"/>
      <c r="Q265" s="156"/>
      <c r="S265" s="156"/>
      <c r="U265" s="157"/>
      <c r="V265" s="157"/>
      <c r="W265" s="157"/>
    </row>
    <row r="266" spans="3:23" s="155" customFormat="1">
      <c r="C266" s="156"/>
      <c r="D266" s="156"/>
      <c r="E266" s="156"/>
      <c r="F266" s="156"/>
      <c r="G266" s="156"/>
      <c r="H266" s="156"/>
      <c r="I266" s="156"/>
      <c r="J266" s="156"/>
      <c r="L266" s="156"/>
      <c r="M266" s="156"/>
      <c r="N266" s="170"/>
      <c r="O266" s="156"/>
      <c r="Q266" s="156"/>
      <c r="S266" s="156"/>
      <c r="U266" s="157"/>
      <c r="V266" s="157"/>
      <c r="W266" s="157"/>
    </row>
    <row r="267" spans="3:23" s="155" customFormat="1">
      <c r="C267" s="156"/>
      <c r="D267" s="156"/>
      <c r="E267" s="156"/>
      <c r="F267" s="156"/>
      <c r="G267" s="156"/>
      <c r="H267" s="156"/>
      <c r="I267" s="156"/>
      <c r="J267" s="156"/>
      <c r="L267" s="156"/>
      <c r="M267" s="156"/>
      <c r="N267" s="170"/>
      <c r="O267" s="156"/>
      <c r="Q267" s="156"/>
      <c r="S267" s="156"/>
      <c r="U267" s="157"/>
      <c r="V267" s="157"/>
      <c r="W267" s="157"/>
    </row>
    <row r="268" spans="3:23" s="155" customFormat="1">
      <c r="C268" s="156"/>
      <c r="D268" s="156"/>
      <c r="E268" s="156"/>
      <c r="F268" s="156"/>
      <c r="G268" s="156"/>
      <c r="H268" s="156"/>
      <c r="I268" s="156"/>
      <c r="J268" s="156"/>
      <c r="L268" s="156"/>
      <c r="M268" s="156"/>
      <c r="N268" s="170"/>
      <c r="O268" s="156"/>
      <c r="Q268" s="156"/>
      <c r="S268" s="156"/>
      <c r="U268" s="157"/>
      <c r="V268" s="157"/>
      <c r="W268" s="157"/>
    </row>
    <row r="269" spans="3:23" s="155" customFormat="1">
      <c r="C269" s="156"/>
      <c r="D269" s="156"/>
      <c r="E269" s="156"/>
      <c r="F269" s="156"/>
      <c r="G269" s="156"/>
      <c r="H269" s="156"/>
      <c r="I269" s="156"/>
      <c r="J269" s="156"/>
      <c r="L269" s="156"/>
      <c r="M269" s="156"/>
      <c r="N269" s="170"/>
      <c r="O269" s="156"/>
      <c r="Q269" s="156"/>
      <c r="S269" s="156"/>
      <c r="U269" s="157"/>
      <c r="V269" s="157"/>
      <c r="W269" s="157"/>
    </row>
    <row r="270" spans="3:23" s="155" customFormat="1">
      <c r="C270" s="156"/>
      <c r="D270" s="156"/>
      <c r="E270" s="156"/>
      <c r="F270" s="156"/>
      <c r="G270" s="156"/>
      <c r="H270" s="156"/>
      <c r="I270" s="156"/>
      <c r="J270" s="156"/>
      <c r="L270" s="156"/>
      <c r="M270" s="156"/>
      <c r="N270" s="170"/>
      <c r="O270" s="156"/>
      <c r="Q270" s="156"/>
      <c r="S270" s="156"/>
      <c r="U270" s="157"/>
      <c r="V270" s="157"/>
      <c r="W270" s="157"/>
    </row>
    <row r="271" spans="3:23" s="155" customFormat="1">
      <c r="C271" s="156"/>
      <c r="D271" s="156"/>
      <c r="E271" s="156"/>
      <c r="F271" s="156"/>
      <c r="G271" s="156"/>
      <c r="H271" s="156"/>
      <c r="I271" s="156"/>
      <c r="J271" s="156"/>
      <c r="L271" s="156"/>
      <c r="M271" s="156"/>
      <c r="N271" s="170"/>
      <c r="O271" s="156"/>
      <c r="Q271" s="156"/>
      <c r="S271" s="156"/>
      <c r="U271" s="157"/>
      <c r="V271" s="157"/>
      <c r="W271" s="157"/>
    </row>
    <row r="272" spans="3:23" s="155" customFormat="1">
      <c r="C272" s="156"/>
      <c r="D272" s="156"/>
      <c r="E272" s="156"/>
      <c r="F272" s="156"/>
      <c r="G272" s="156"/>
      <c r="H272" s="156"/>
      <c r="I272" s="156"/>
      <c r="J272" s="156"/>
      <c r="L272" s="156"/>
      <c r="M272" s="156"/>
      <c r="N272" s="170"/>
      <c r="O272" s="156"/>
      <c r="Q272" s="156"/>
      <c r="S272" s="156"/>
      <c r="U272" s="157"/>
      <c r="V272" s="157"/>
      <c r="W272" s="157"/>
    </row>
    <row r="273" spans="3:23" s="155" customFormat="1">
      <c r="C273" s="156"/>
      <c r="D273" s="156"/>
      <c r="E273" s="156"/>
      <c r="F273" s="156"/>
      <c r="G273" s="156"/>
      <c r="H273" s="156"/>
      <c r="I273" s="156"/>
      <c r="J273" s="156"/>
      <c r="L273" s="156"/>
      <c r="M273" s="156"/>
      <c r="N273" s="170"/>
      <c r="O273" s="156"/>
      <c r="Q273" s="156"/>
      <c r="S273" s="156"/>
      <c r="U273" s="157"/>
      <c r="V273" s="157"/>
      <c r="W273" s="157"/>
    </row>
    <row r="274" spans="3:23" s="155" customFormat="1">
      <c r="C274" s="156"/>
      <c r="D274" s="156"/>
      <c r="E274" s="156"/>
      <c r="F274" s="156"/>
      <c r="G274" s="156"/>
      <c r="H274" s="156"/>
      <c r="I274" s="156"/>
      <c r="J274" s="156"/>
      <c r="L274" s="156"/>
      <c r="M274" s="156"/>
      <c r="N274" s="170"/>
      <c r="O274" s="156"/>
      <c r="Q274" s="156"/>
      <c r="S274" s="156"/>
      <c r="U274" s="157"/>
      <c r="V274" s="157"/>
      <c r="W274" s="157"/>
    </row>
    <row r="275" spans="3:23" s="155" customFormat="1">
      <c r="C275" s="156"/>
      <c r="D275" s="156"/>
      <c r="E275" s="156"/>
      <c r="F275" s="156"/>
      <c r="G275" s="156"/>
      <c r="H275" s="156"/>
      <c r="I275" s="156"/>
      <c r="J275" s="156"/>
      <c r="L275" s="156"/>
      <c r="M275" s="156"/>
      <c r="N275" s="170"/>
      <c r="O275" s="156"/>
      <c r="Q275" s="156"/>
      <c r="S275" s="156"/>
      <c r="U275" s="157"/>
      <c r="V275" s="157"/>
      <c r="W275" s="157"/>
    </row>
    <row r="276" spans="3:23" s="155" customFormat="1">
      <c r="C276" s="156"/>
      <c r="D276" s="156"/>
      <c r="E276" s="156"/>
      <c r="F276" s="156"/>
      <c r="G276" s="156"/>
      <c r="H276" s="156"/>
      <c r="I276" s="156"/>
      <c r="J276" s="156"/>
      <c r="L276" s="156"/>
      <c r="M276" s="156"/>
      <c r="N276" s="170"/>
      <c r="O276" s="156"/>
      <c r="Q276" s="156"/>
      <c r="S276" s="156"/>
      <c r="U276" s="157"/>
      <c r="V276" s="157"/>
      <c r="W276" s="157"/>
    </row>
    <row r="277" spans="3:23" s="155" customFormat="1">
      <c r="C277" s="156"/>
      <c r="D277" s="156"/>
      <c r="E277" s="156"/>
      <c r="F277" s="156"/>
      <c r="G277" s="156"/>
      <c r="H277" s="156"/>
      <c r="I277" s="156"/>
      <c r="J277" s="156"/>
      <c r="L277" s="156"/>
      <c r="M277" s="156"/>
      <c r="N277" s="170"/>
      <c r="O277" s="156"/>
      <c r="Q277" s="156"/>
      <c r="S277" s="156"/>
      <c r="U277" s="157"/>
      <c r="V277" s="157"/>
      <c r="W277" s="157"/>
    </row>
    <row r="278" spans="3:23" s="155" customFormat="1">
      <c r="C278" s="156"/>
      <c r="D278" s="156"/>
      <c r="E278" s="156"/>
      <c r="F278" s="156"/>
      <c r="G278" s="156"/>
      <c r="H278" s="156"/>
      <c r="I278" s="156"/>
      <c r="J278" s="156"/>
      <c r="L278" s="156"/>
      <c r="M278" s="156"/>
      <c r="N278" s="170"/>
      <c r="O278" s="156"/>
      <c r="Q278" s="156"/>
      <c r="S278" s="156"/>
      <c r="U278" s="157"/>
      <c r="V278" s="157"/>
      <c r="W278" s="157"/>
    </row>
    <row r="279" spans="3:23" s="155" customFormat="1">
      <c r="C279" s="156"/>
      <c r="D279" s="156"/>
      <c r="E279" s="156"/>
      <c r="F279" s="156"/>
      <c r="G279" s="156"/>
      <c r="H279" s="156"/>
      <c r="I279" s="156"/>
      <c r="J279" s="156"/>
      <c r="L279" s="156"/>
      <c r="M279" s="156"/>
      <c r="N279" s="170"/>
      <c r="O279" s="156"/>
      <c r="Q279" s="156"/>
      <c r="S279" s="156"/>
      <c r="U279" s="157"/>
      <c r="V279" s="157"/>
      <c r="W279" s="157"/>
    </row>
    <row r="280" spans="3:23" s="155" customFormat="1">
      <c r="C280" s="156"/>
      <c r="D280" s="156"/>
      <c r="E280" s="156"/>
      <c r="F280" s="156"/>
      <c r="G280" s="156"/>
      <c r="H280" s="156"/>
      <c r="I280" s="156"/>
      <c r="J280" s="156"/>
      <c r="L280" s="156"/>
      <c r="M280" s="156"/>
      <c r="N280" s="170"/>
      <c r="O280" s="156"/>
      <c r="Q280" s="156"/>
      <c r="S280" s="156"/>
      <c r="U280" s="157"/>
      <c r="V280" s="157"/>
      <c r="W280" s="157"/>
    </row>
    <row r="281" spans="3:23" s="155" customFormat="1">
      <c r="C281" s="156"/>
      <c r="D281" s="156"/>
      <c r="E281" s="156"/>
      <c r="F281" s="156"/>
      <c r="G281" s="156"/>
      <c r="H281" s="156"/>
      <c r="I281" s="156"/>
      <c r="J281" s="156"/>
      <c r="L281" s="156"/>
      <c r="M281" s="156"/>
      <c r="N281" s="170"/>
      <c r="O281" s="156"/>
      <c r="Q281" s="156"/>
      <c r="S281" s="156"/>
      <c r="U281" s="157"/>
      <c r="V281" s="157"/>
      <c r="W281" s="157"/>
    </row>
    <row r="282" spans="3:23" s="155" customFormat="1">
      <c r="C282" s="156"/>
      <c r="D282" s="156"/>
      <c r="E282" s="156"/>
      <c r="F282" s="156"/>
      <c r="G282" s="156"/>
      <c r="H282" s="156"/>
      <c r="I282" s="156"/>
      <c r="J282" s="156"/>
      <c r="L282" s="156"/>
      <c r="M282" s="156"/>
      <c r="N282" s="170"/>
      <c r="O282" s="156"/>
      <c r="Q282" s="156"/>
      <c r="S282" s="156"/>
      <c r="U282" s="157"/>
      <c r="V282" s="157"/>
      <c r="W282" s="157"/>
    </row>
    <row r="283" spans="3:23" s="155" customFormat="1">
      <c r="C283" s="156"/>
      <c r="D283" s="156"/>
      <c r="E283" s="156"/>
      <c r="F283" s="156"/>
      <c r="G283" s="156"/>
      <c r="H283" s="156"/>
      <c r="I283" s="156"/>
      <c r="J283" s="156"/>
      <c r="L283" s="156"/>
      <c r="M283" s="156"/>
      <c r="N283" s="170"/>
      <c r="O283" s="156"/>
      <c r="Q283" s="156"/>
      <c r="S283" s="156"/>
      <c r="U283" s="157"/>
      <c r="V283" s="157"/>
      <c r="W283" s="157"/>
    </row>
    <row r="284" spans="3:23" s="155" customFormat="1">
      <c r="C284" s="156"/>
      <c r="D284" s="156"/>
      <c r="E284" s="156"/>
      <c r="F284" s="156"/>
      <c r="G284" s="156"/>
      <c r="H284" s="156"/>
      <c r="I284" s="156"/>
      <c r="J284" s="156"/>
      <c r="L284" s="156"/>
      <c r="M284" s="156"/>
      <c r="N284" s="170"/>
      <c r="O284" s="156"/>
      <c r="Q284" s="156"/>
      <c r="S284" s="156"/>
      <c r="U284" s="157"/>
      <c r="V284" s="157"/>
      <c r="W284" s="157"/>
    </row>
    <row r="285" spans="3:23" s="155" customFormat="1">
      <c r="C285" s="156"/>
      <c r="D285" s="156"/>
      <c r="E285" s="156"/>
      <c r="F285" s="156"/>
      <c r="G285" s="156"/>
      <c r="H285" s="156"/>
      <c r="I285" s="156"/>
      <c r="J285" s="156"/>
      <c r="L285" s="156"/>
      <c r="M285" s="156"/>
      <c r="N285" s="170"/>
      <c r="O285" s="156"/>
      <c r="Q285" s="156"/>
      <c r="S285" s="156"/>
      <c r="U285" s="157"/>
      <c r="V285" s="157"/>
      <c r="W285" s="157"/>
    </row>
    <row r="286" spans="3:23" s="155" customFormat="1">
      <c r="C286" s="156"/>
      <c r="D286" s="156"/>
      <c r="E286" s="156"/>
      <c r="F286" s="156"/>
      <c r="G286" s="156"/>
      <c r="H286" s="156"/>
      <c r="I286" s="156"/>
      <c r="J286" s="156"/>
      <c r="L286" s="156"/>
      <c r="M286" s="156"/>
      <c r="N286" s="170"/>
      <c r="O286" s="156"/>
      <c r="Q286" s="156"/>
      <c r="S286" s="156"/>
      <c r="U286" s="157"/>
      <c r="V286" s="157"/>
      <c r="W286" s="157"/>
    </row>
    <row r="287" spans="3:23" s="155" customFormat="1">
      <c r="C287" s="156"/>
      <c r="D287" s="156"/>
      <c r="E287" s="156"/>
      <c r="F287" s="156"/>
      <c r="G287" s="156"/>
      <c r="H287" s="156"/>
      <c r="I287" s="156"/>
      <c r="J287" s="156"/>
      <c r="L287" s="156"/>
      <c r="M287" s="156"/>
      <c r="N287" s="170"/>
      <c r="O287" s="156"/>
      <c r="Q287" s="156"/>
      <c r="S287" s="156"/>
      <c r="U287" s="157"/>
      <c r="V287" s="157"/>
      <c r="W287" s="157"/>
    </row>
    <row r="288" spans="3:23" s="155" customFormat="1">
      <c r="C288" s="156"/>
      <c r="D288" s="156"/>
      <c r="E288" s="156"/>
      <c r="F288" s="156"/>
      <c r="G288" s="156"/>
      <c r="H288" s="156"/>
      <c r="I288" s="156"/>
      <c r="J288" s="156"/>
      <c r="L288" s="156"/>
      <c r="M288" s="156"/>
      <c r="N288" s="170"/>
      <c r="O288" s="156"/>
      <c r="Q288" s="156"/>
      <c r="S288" s="156"/>
      <c r="U288" s="157"/>
      <c r="V288" s="157"/>
      <c r="W288" s="157"/>
    </row>
    <row r="289" spans="3:23" s="155" customFormat="1">
      <c r="C289" s="156"/>
      <c r="D289" s="156"/>
      <c r="E289" s="156"/>
      <c r="F289" s="156"/>
      <c r="G289" s="156"/>
      <c r="H289" s="156"/>
      <c r="I289" s="156"/>
      <c r="J289" s="156"/>
      <c r="L289" s="156"/>
      <c r="M289" s="156"/>
      <c r="N289" s="170"/>
      <c r="O289" s="156"/>
      <c r="Q289" s="156"/>
      <c r="S289" s="156"/>
      <c r="U289" s="157"/>
      <c r="V289" s="157"/>
      <c r="W289" s="157"/>
    </row>
    <row r="290" spans="3:23" s="155" customFormat="1">
      <c r="C290" s="156"/>
      <c r="D290" s="156"/>
      <c r="E290" s="156"/>
      <c r="F290" s="156"/>
      <c r="G290" s="156"/>
      <c r="H290" s="156"/>
      <c r="I290" s="156"/>
      <c r="J290" s="156"/>
      <c r="L290" s="156"/>
      <c r="M290" s="156"/>
      <c r="N290" s="170"/>
      <c r="O290" s="156"/>
      <c r="Q290" s="156"/>
      <c r="S290" s="156"/>
      <c r="U290" s="157"/>
      <c r="V290" s="157"/>
      <c r="W290" s="157"/>
    </row>
    <row r="291" spans="3:23" s="155" customFormat="1">
      <c r="C291" s="156"/>
      <c r="D291" s="156"/>
      <c r="E291" s="156"/>
      <c r="F291" s="156"/>
      <c r="G291" s="156"/>
      <c r="H291" s="156"/>
      <c r="I291" s="156"/>
      <c r="J291" s="156"/>
      <c r="L291" s="156"/>
      <c r="M291" s="156"/>
      <c r="N291" s="170"/>
      <c r="O291" s="156"/>
      <c r="Q291" s="156"/>
      <c r="S291" s="156"/>
      <c r="U291" s="157"/>
      <c r="V291" s="157"/>
      <c r="W291" s="157"/>
    </row>
    <row r="292" spans="3:23" s="155" customFormat="1">
      <c r="C292" s="156"/>
      <c r="D292" s="156"/>
      <c r="E292" s="156"/>
      <c r="F292" s="156"/>
      <c r="G292" s="156"/>
      <c r="H292" s="156"/>
      <c r="I292" s="156"/>
      <c r="J292" s="156"/>
      <c r="L292" s="156"/>
      <c r="M292" s="156"/>
      <c r="N292" s="170"/>
      <c r="O292" s="156"/>
      <c r="Q292" s="156"/>
      <c r="S292" s="156"/>
      <c r="U292" s="157"/>
      <c r="V292" s="157"/>
      <c r="W292" s="157"/>
    </row>
    <row r="293" spans="3:23" s="155" customFormat="1">
      <c r="C293" s="156"/>
      <c r="D293" s="156"/>
      <c r="E293" s="156"/>
      <c r="F293" s="156"/>
      <c r="G293" s="156"/>
      <c r="H293" s="156"/>
      <c r="I293" s="156"/>
      <c r="J293" s="156"/>
      <c r="L293" s="156"/>
      <c r="M293" s="156"/>
      <c r="N293" s="170"/>
      <c r="O293" s="156"/>
      <c r="Q293" s="156"/>
      <c r="S293" s="156"/>
      <c r="U293" s="157"/>
      <c r="V293" s="157"/>
      <c r="W293" s="157"/>
    </row>
    <row r="294" spans="3:23" s="155" customFormat="1">
      <c r="C294" s="156"/>
      <c r="D294" s="156"/>
      <c r="E294" s="156"/>
      <c r="F294" s="156"/>
      <c r="G294" s="156"/>
      <c r="H294" s="156"/>
      <c r="I294" s="156"/>
      <c r="J294" s="156"/>
      <c r="L294" s="156"/>
      <c r="M294" s="156"/>
      <c r="N294" s="170"/>
      <c r="O294" s="156"/>
      <c r="Q294" s="156"/>
      <c r="S294" s="156"/>
      <c r="U294" s="157"/>
      <c r="V294" s="157"/>
      <c r="W294" s="157"/>
    </row>
    <row r="295" spans="3:23" s="155" customFormat="1">
      <c r="C295" s="156"/>
      <c r="D295" s="156"/>
      <c r="E295" s="156"/>
      <c r="F295" s="156"/>
      <c r="G295" s="156"/>
      <c r="H295" s="156"/>
      <c r="I295" s="156"/>
      <c r="J295" s="156"/>
      <c r="L295" s="156"/>
      <c r="M295" s="156"/>
      <c r="N295" s="170"/>
      <c r="O295" s="156"/>
      <c r="Q295" s="156"/>
      <c r="S295" s="156"/>
      <c r="U295" s="157"/>
      <c r="V295" s="157"/>
      <c r="W295" s="157"/>
    </row>
    <row r="296" spans="3:23" s="155" customFormat="1">
      <c r="C296" s="156"/>
      <c r="D296" s="156"/>
      <c r="E296" s="156"/>
      <c r="F296" s="156"/>
      <c r="G296" s="156"/>
      <c r="H296" s="156"/>
      <c r="I296" s="156"/>
      <c r="J296" s="156"/>
      <c r="L296" s="156"/>
      <c r="M296" s="156"/>
      <c r="N296" s="170"/>
      <c r="O296" s="156"/>
      <c r="Q296" s="156"/>
      <c r="S296" s="156"/>
      <c r="U296" s="157"/>
      <c r="V296" s="157"/>
      <c r="W296" s="157"/>
    </row>
    <row r="297" spans="3:23" s="155" customFormat="1">
      <c r="C297" s="156"/>
      <c r="D297" s="156"/>
      <c r="E297" s="156"/>
      <c r="F297" s="156"/>
      <c r="G297" s="156"/>
      <c r="H297" s="156"/>
      <c r="I297" s="156"/>
      <c r="J297" s="156"/>
      <c r="L297" s="156"/>
      <c r="M297" s="156"/>
      <c r="N297" s="170"/>
      <c r="O297" s="156"/>
      <c r="Q297" s="156"/>
      <c r="S297" s="156"/>
      <c r="U297" s="157"/>
      <c r="V297" s="157"/>
      <c r="W297" s="157"/>
    </row>
    <row r="298" spans="3:23" s="155" customFormat="1">
      <c r="C298" s="156"/>
      <c r="D298" s="156"/>
      <c r="E298" s="156"/>
      <c r="F298" s="156"/>
      <c r="G298" s="156"/>
      <c r="H298" s="156"/>
      <c r="I298" s="156"/>
      <c r="J298" s="156"/>
      <c r="L298" s="156"/>
      <c r="M298" s="156"/>
      <c r="N298" s="170"/>
      <c r="O298" s="156"/>
      <c r="Q298" s="156"/>
      <c r="S298" s="156"/>
      <c r="U298" s="157"/>
      <c r="V298" s="157"/>
      <c r="W298" s="157"/>
    </row>
    <row r="299" spans="3:23" s="155" customFormat="1">
      <c r="C299" s="156"/>
      <c r="D299" s="156"/>
      <c r="E299" s="156"/>
      <c r="F299" s="156"/>
      <c r="G299" s="156"/>
      <c r="H299" s="156"/>
      <c r="I299" s="156"/>
      <c r="J299" s="156"/>
      <c r="L299" s="156"/>
      <c r="M299" s="156"/>
      <c r="N299" s="170"/>
      <c r="O299" s="156"/>
      <c r="Q299" s="156"/>
      <c r="S299" s="156"/>
      <c r="U299" s="157"/>
      <c r="V299" s="157"/>
      <c r="W299" s="157"/>
    </row>
    <row r="300" spans="3:23" s="155" customFormat="1">
      <c r="C300" s="156"/>
      <c r="D300" s="156"/>
      <c r="E300" s="156"/>
      <c r="F300" s="156"/>
      <c r="G300" s="156"/>
      <c r="H300" s="156"/>
      <c r="I300" s="156"/>
      <c r="J300" s="156"/>
      <c r="L300" s="156"/>
      <c r="M300" s="156"/>
      <c r="N300" s="170"/>
      <c r="O300" s="156"/>
      <c r="Q300" s="156"/>
      <c r="S300" s="156"/>
      <c r="U300" s="157"/>
      <c r="V300" s="157"/>
      <c r="W300" s="157"/>
    </row>
    <row r="301" spans="3:23" s="155" customFormat="1">
      <c r="C301" s="156"/>
      <c r="D301" s="156"/>
      <c r="E301" s="156"/>
      <c r="F301" s="156"/>
      <c r="G301" s="156"/>
      <c r="H301" s="156"/>
      <c r="I301" s="156"/>
      <c r="J301" s="156"/>
      <c r="L301" s="156"/>
      <c r="M301" s="156"/>
      <c r="N301" s="170"/>
      <c r="O301" s="156"/>
      <c r="Q301" s="156"/>
      <c r="S301" s="156"/>
      <c r="U301" s="157"/>
      <c r="V301" s="157"/>
      <c r="W301" s="157"/>
    </row>
    <row r="302" spans="3:23" s="155" customFormat="1">
      <c r="C302" s="156"/>
      <c r="D302" s="156"/>
      <c r="E302" s="156"/>
      <c r="F302" s="156"/>
      <c r="G302" s="156"/>
      <c r="H302" s="156"/>
      <c r="I302" s="156"/>
      <c r="J302" s="156"/>
      <c r="L302" s="156"/>
      <c r="M302" s="156"/>
      <c r="N302" s="170"/>
      <c r="O302" s="156"/>
      <c r="Q302" s="156"/>
      <c r="S302" s="156"/>
      <c r="U302" s="157"/>
      <c r="V302" s="157"/>
      <c r="W302" s="157"/>
    </row>
    <row r="303" spans="3:23" s="155" customFormat="1">
      <c r="C303" s="156"/>
      <c r="D303" s="156"/>
      <c r="E303" s="156"/>
      <c r="F303" s="156"/>
      <c r="G303" s="156"/>
      <c r="H303" s="156"/>
      <c r="I303" s="156"/>
      <c r="J303" s="156"/>
      <c r="L303" s="156"/>
      <c r="M303" s="156"/>
      <c r="N303" s="170"/>
      <c r="O303" s="156"/>
      <c r="Q303" s="156"/>
      <c r="S303" s="156"/>
      <c r="U303" s="157"/>
      <c r="V303" s="157"/>
      <c r="W303" s="157"/>
    </row>
    <row r="304" spans="3:23" s="155" customFormat="1">
      <c r="C304" s="156"/>
      <c r="D304" s="156"/>
      <c r="E304" s="156"/>
      <c r="F304" s="156"/>
      <c r="G304" s="156"/>
      <c r="H304" s="156"/>
      <c r="I304" s="156"/>
      <c r="J304" s="156"/>
      <c r="L304" s="156"/>
      <c r="M304" s="156"/>
      <c r="N304" s="170"/>
      <c r="O304" s="156"/>
      <c r="Q304" s="156"/>
      <c r="S304" s="156"/>
      <c r="U304" s="157"/>
      <c r="V304" s="157"/>
      <c r="W304" s="157"/>
    </row>
    <row r="305" spans="3:23" s="155" customFormat="1">
      <c r="C305" s="156"/>
      <c r="D305" s="156"/>
      <c r="E305" s="156"/>
      <c r="F305" s="156"/>
      <c r="G305" s="156"/>
      <c r="H305" s="156"/>
      <c r="I305" s="156"/>
      <c r="J305" s="156"/>
      <c r="L305" s="156"/>
      <c r="M305" s="156"/>
      <c r="N305" s="170"/>
      <c r="O305" s="156"/>
      <c r="Q305" s="156"/>
      <c r="S305" s="156"/>
      <c r="U305" s="157"/>
      <c r="V305" s="157"/>
      <c r="W305" s="157"/>
    </row>
    <row r="306" spans="3:23" s="155" customFormat="1">
      <c r="C306" s="156"/>
      <c r="D306" s="156"/>
      <c r="E306" s="156"/>
      <c r="F306" s="156"/>
      <c r="G306" s="156"/>
      <c r="H306" s="156"/>
      <c r="I306" s="156"/>
      <c r="J306" s="156"/>
      <c r="L306" s="156"/>
      <c r="M306" s="156"/>
      <c r="N306" s="170"/>
      <c r="O306" s="156"/>
      <c r="Q306" s="156"/>
      <c r="S306" s="156"/>
      <c r="U306" s="157"/>
      <c r="V306" s="157"/>
      <c r="W306" s="157"/>
    </row>
    <row r="307" spans="3:23" s="155" customFormat="1">
      <c r="C307" s="156"/>
      <c r="D307" s="156"/>
      <c r="E307" s="156"/>
      <c r="F307" s="156"/>
      <c r="G307" s="156"/>
      <c r="H307" s="156"/>
      <c r="I307" s="156"/>
      <c r="J307" s="156"/>
      <c r="L307" s="156"/>
      <c r="M307" s="156"/>
      <c r="N307" s="170"/>
      <c r="O307" s="156"/>
      <c r="Q307" s="156"/>
      <c r="S307" s="156"/>
      <c r="U307" s="157"/>
      <c r="V307" s="157"/>
      <c r="W307" s="157"/>
    </row>
    <row r="308" spans="3:23" s="155" customFormat="1">
      <c r="C308" s="156"/>
      <c r="D308" s="156"/>
      <c r="E308" s="156"/>
      <c r="F308" s="156"/>
      <c r="G308" s="156"/>
      <c r="H308" s="156"/>
      <c r="I308" s="156"/>
      <c r="J308" s="156"/>
      <c r="L308" s="156"/>
      <c r="M308" s="156"/>
      <c r="N308" s="170"/>
      <c r="O308" s="156"/>
      <c r="Q308" s="156"/>
      <c r="S308" s="156"/>
      <c r="U308" s="157"/>
      <c r="V308" s="157"/>
      <c r="W308" s="157"/>
    </row>
    <row r="309" spans="3:23" s="155" customFormat="1">
      <c r="C309" s="156"/>
      <c r="D309" s="156"/>
      <c r="E309" s="156"/>
      <c r="F309" s="156"/>
      <c r="G309" s="156"/>
      <c r="H309" s="156"/>
      <c r="I309" s="156"/>
      <c r="J309" s="156"/>
      <c r="L309" s="156"/>
      <c r="M309" s="156"/>
      <c r="N309" s="170"/>
      <c r="O309" s="156"/>
      <c r="Q309" s="156"/>
      <c r="S309" s="156"/>
      <c r="U309" s="157"/>
      <c r="V309" s="157"/>
      <c r="W309" s="157"/>
    </row>
    <row r="310" spans="3:23" s="155" customFormat="1">
      <c r="C310" s="156"/>
      <c r="D310" s="156"/>
      <c r="E310" s="156"/>
      <c r="F310" s="156"/>
      <c r="G310" s="156"/>
      <c r="H310" s="156"/>
      <c r="I310" s="156"/>
      <c r="J310" s="156"/>
      <c r="L310" s="156"/>
      <c r="M310" s="156"/>
      <c r="N310" s="170"/>
      <c r="O310" s="156"/>
      <c r="Q310" s="156"/>
      <c r="S310" s="156"/>
      <c r="U310" s="157"/>
      <c r="V310" s="157"/>
      <c r="W310" s="157"/>
    </row>
    <row r="311" spans="3:23" s="155" customFormat="1">
      <c r="C311" s="156"/>
      <c r="D311" s="156"/>
      <c r="E311" s="156"/>
      <c r="F311" s="156"/>
      <c r="G311" s="156"/>
      <c r="H311" s="156"/>
      <c r="I311" s="156"/>
      <c r="J311" s="156"/>
      <c r="L311" s="156"/>
      <c r="M311" s="156"/>
      <c r="N311" s="170"/>
      <c r="O311" s="156"/>
      <c r="Q311" s="156"/>
      <c r="S311" s="156"/>
      <c r="U311" s="157"/>
      <c r="V311" s="157"/>
      <c r="W311" s="157"/>
    </row>
    <row r="312" spans="3:23" s="155" customFormat="1">
      <c r="C312" s="156"/>
      <c r="D312" s="156"/>
      <c r="E312" s="156"/>
      <c r="F312" s="156"/>
      <c r="G312" s="156"/>
      <c r="H312" s="156"/>
      <c r="I312" s="156"/>
      <c r="J312" s="156"/>
      <c r="L312" s="156"/>
      <c r="M312" s="156"/>
      <c r="N312" s="170"/>
      <c r="O312" s="156"/>
      <c r="Q312" s="156"/>
      <c r="S312" s="156"/>
      <c r="U312" s="157"/>
      <c r="V312" s="157"/>
      <c r="W312" s="157"/>
    </row>
    <row r="313" spans="3:23" s="155" customFormat="1">
      <c r="C313" s="156"/>
      <c r="D313" s="156"/>
      <c r="E313" s="156"/>
      <c r="F313" s="156"/>
      <c r="G313" s="156"/>
      <c r="H313" s="156"/>
      <c r="I313" s="156"/>
      <c r="J313" s="156"/>
      <c r="L313" s="156"/>
      <c r="M313" s="156"/>
      <c r="N313" s="170"/>
      <c r="O313" s="156"/>
      <c r="Q313" s="156"/>
      <c r="S313" s="156"/>
      <c r="U313" s="157"/>
      <c r="V313" s="157"/>
      <c r="W313" s="157"/>
    </row>
    <row r="314" spans="3:23" s="155" customFormat="1">
      <c r="C314" s="156"/>
      <c r="D314" s="156"/>
      <c r="E314" s="156"/>
      <c r="F314" s="156"/>
      <c r="G314" s="156"/>
      <c r="H314" s="156"/>
      <c r="I314" s="156"/>
      <c r="J314" s="156"/>
      <c r="L314" s="156"/>
      <c r="M314" s="156"/>
      <c r="N314" s="170"/>
      <c r="O314" s="156"/>
      <c r="Q314" s="156"/>
      <c r="S314" s="156"/>
      <c r="U314" s="157"/>
      <c r="V314" s="157"/>
      <c r="W314" s="157"/>
    </row>
    <row r="315" spans="3:23" s="155" customFormat="1">
      <c r="C315" s="156"/>
      <c r="D315" s="156"/>
      <c r="E315" s="156"/>
      <c r="F315" s="156"/>
      <c r="G315" s="156"/>
      <c r="H315" s="156"/>
      <c r="I315" s="156"/>
      <c r="J315" s="156"/>
      <c r="L315" s="156"/>
      <c r="M315" s="156"/>
      <c r="N315" s="170"/>
      <c r="O315" s="156"/>
      <c r="Q315" s="156"/>
      <c r="S315" s="156"/>
      <c r="U315" s="157"/>
      <c r="V315" s="157"/>
      <c r="W315" s="157"/>
    </row>
    <row r="316" spans="3:23" s="155" customFormat="1">
      <c r="C316" s="156"/>
      <c r="D316" s="156"/>
      <c r="E316" s="156"/>
      <c r="F316" s="156"/>
      <c r="G316" s="156"/>
      <c r="H316" s="156"/>
      <c r="I316" s="156"/>
      <c r="J316" s="156"/>
      <c r="L316" s="156"/>
      <c r="M316" s="156"/>
      <c r="N316" s="170"/>
      <c r="O316" s="156"/>
      <c r="Q316" s="156"/>
      <c r="S316" s="156"/>
      <c r="U316" s="157"/>
      <c r="V316" s="157"/>
      <c r="W316" s="157"/>
    </row>
    <row r="317" spans="3:23" s="155" customFormat="1">
      <c r="C317" s="156"/>
      <c r="D317" s="156"/>
      <c r="E317" s="156"/>
      <c r="F317" s="156"/>
      <c r="G317" s="156"/>
      <c r="H317" s="156"/>
      <c r="I317" s="156"/>
      <c r="J317" s="156"/>
      <c r="L317" s="156"/>
      <c r="M317" s="156"/>
      <c r="N317" s="170"/>
      <c r="O317" s="156"/>
      <c r="Q317" s="156"/>
      <c r="S317" s="156"/>
      <c r="U317" s="157"/>
      <c r="V317" s="157"/>
      <c r="W317" s="157"/>
    </row>
    <row r="318" spans="3:23" s="155" customFormat="1">
      <c r="C318" s="156"/>
      <c r="D318" s="156"/>
      <c r="E318" s="156"/>
      <c r="F318" s="156"/>
      <c r="G318" s="156"/>
      <c r="H318" s="156"/>
      <c r="I318" s="156"/>
      <c r="J318" s="156"/>
      <c r="L318" s="156"/>
      <c r="M318" s="156"/>
      <c r="N318" s="170"/>
      <c r="O318" s="156"/>
      <c r="Q318" s="156"/>
      <c r="S318" s="156"/>
      <c r="U318" s="157"/>
      <c r="V318" s="157"/>
      <c r="W318" s="157"/>
    </row>
    <row r="319" spans="3:23" s="155" customFormat="1">
      <c r="C319" s="156"/>
      <c r="D319" s="156"/>
      <c r="E319" s="156"/>
      <c r="F319" s="156"/>
      <c r="G319" s="156"/>
      <c r="H319" s="156"/>
      <c r="I319" s="156"/>
      <c r="J319" s="156"/>
      <c r="L319" s="156"/>
      <c r="M319" s="156"/>
      <c r="N319" s="170"/>
      <c r="O319" s="156"/>
      <c r="Q319" s="156"/>
      <c r="S319" s="156"/>
      <c r="U319" s="157"/>
      <c r="V319" s="157"/>
      <c r="W319" s="157"/>
    </row>
    <row r="320" spans="3:23" s="155" customFormat="1">
      <c r="C320" s="156"/>
      <c r="D320" s="156"/>
      <c r="E320" s="156"/>
      <c r="F320" s="156"/>
      <c r="G320" s="156"/>
      <c r="H320" s="156"/>
      <c r="I320" s="156"/>
      <c r="J320" s="156"/>
      <c r="L320" s="156"/>
      <c r="M320" s="156"/>
      <c r="N320" s="170"/>
      <c r="O320" s="156"/>
      <c r="Q320" s="156"/>
      <c r="S320" s="156"/>
      <c r="U320" s="157"/>
      <c r="V320" s="157"/>
      <c r="W320" s="157"/>
    </row>
    <row r="321" spans="3:23" s="155" customFormat="1">
      <c r="C321" s="156"/>
      <c r="D321" s="156"/>
      <c r="E321" s="156"/>
      <c r="F321" s="156"/>
      <c r="G321" s="156"/>
      <c r="H321" s="156"/>
      <c r="I321" s="156"/>
      <c r="J321" s="156"/>
      <c r="L321" s="156"/>
      <c r="M321" s="156"/>
      <c r="N321" s="170"/>
      <c r="O321" s="156"/>
      <c r="Q321" s="156"/>
      <c r="S321" s="156"/>
      <c r="U321" s="157"/>
      <c r="V321" s="157"/>
      <c r="W321" s="157"/>
    </row>
    <row r="322" spans="3:23" s="155" customFormat="1">
      <c r="C322" s="156"/>
      <c r="D322" s="156"/>
      <c r="E322" s="156"/>
      <c r="F322" s="156"/>
      <c r="G322" s="156"/>
      <c r="H322" s="156"/>
      <c r="I322" s="156"/>
      <c r="J322" s="156"/>
      <c r="L322" s="156"/>
      <c r="M322" s="156"/>
      <c r="N322" s="170"/>
      <c r="O322" s="156"/>
      <c r="Q322" s="156"/>
      <c r="S322" s="156"/>
      <c r="U322" s="157"/>
      <c r="V322" s="157"/>
      <c r="W322" s="157"/>
    </row>
    <row r="323" spans="3:23" s="155" customFormat="1">
      <c r="C323" s="156"/>
      <c r="D323" s="156"/>
      <c r="E323" s="156"/>
      <c r="F323" s="156"/>
      <c r="G323" s="156"/>
      <c r="H323" s="156"/>
      <c r="I323" s="156"/>
      <c r="J323" s="156"/>
      <c r="L323" s="156"/>
      <c r="M323" s="156"/>
      <c r="N323" s="170"/>
      <c r="O323" s="156"/>
      <c r="Q323" s="156"/>
      <c r="S323" s="156"/>
      <c r="U323" s="157"/>
      <c r="V323" s="157"/>
      <c r="W323" s="157"/>
    </row>
    <row r="324" spans="3:23" s="155" customFormat="1">
      <c r="C324" s="156"/>
      <c r="D324" s="156"/>
      <c r="E324" s="156"/>
      <c r="F324" s="156"/>
      <c r="G324" s="156"/>
      <c r="H324" s="156"/>
      <c r="I324" s="156"/>
      <c r="J324" s="156"/>
      <c r="L324" s="156"/>
      <c r="M324" s="156"/>
      <c r="N324" s="170"/>
      <c r="O324" s="156"/>
      <c r="Q324" s="156"/>
      <c r="S324" s="156"/>
      <c r="U324" s="157"/>
      <c r="V324" s="157"/>
      <c r="W324" s="157"/>
    </row>
    <row r="325" spans="3:23" s="155" customFormat="1">
      <c r="C325" s="156"/>
      <c r="D325" s="156"/>
      <c r="E325" s="156"/>
      <c r="F325" s="156"/>
      <c r="G325" s="156"/>
      <c r="H325" s="156"/>
      <c r="I325" s="156"/>
      <c r="J325" s="156"/>
      <c r="L325" s="156"/>
      <c r="M325" s="156"/>
      <c r="N325" s="170"/>
      <c r="O325" s="156"/>
      <c r="Q325" s="156"/>
      <c r="S325" s="156"/>
      <c r="U325" s="157"/>
      <c r="V325" s="157"/>
      <c r="W325" s="157"/>
    </row>
    <row r="326" spans="3:23" s="155" customFormat="1">
      <c r="C326" s="156"/>
      <c r="D326" s="156"/>
      <c r="E326" s="156"/>
      <c r="F326" s="156"/>
      <c r="G326" s="156"/>
      <c r="H326" s="156"/>
      <c r="I326" s="156"/>
      <c r="J326" s="156"/>
      <c r="L326" s="156"/>
      <c r="M326" s="156"/>
      <c r="N326" s="170"/>
      <c r="O326" s="156"/>
      <c r="Q326" s="156"/>
      <c r="S326" s="156"/>
      <c r="U326" s="157"/>
      <c r="V326" s="157"/>
      <c r="W326" s="157"/>
    </row>
    <row r="327" spans="3:23" s="155" customFormat="1">
      <c r="C327" s="156"/>
      <c r="D327" s="156"/>
      <c r="E327" s="156"/>
      <c r="F327" s="156"/>
      <c r="G327" s="156"/>
      <c r="H327" s="156"/>
      <c r="I327" s="156"/>
      <c r="J327" s="156"/>
      <c r="L327" s="156"/>
      <c r="M327" s="156"/>
      <c r="N327" s="170"/>
      <c r="O327" s="156"/>
      <c r="Q327" s="156"/>
      <c r="S327" s="156"/>
      <c r="U327" s="157"/>
      <c r="V327" s="157"/>
      <c r="W327" s="157"/>
    </row>
    <row r="328" spans="3:23" s="155" customFormat="1">
      <c r="C328" s="156"/>
      <c r="D328" s="156"/>
      <c r="E328" s="156"/>
      <c r="F328" s="156"/>
      <c r="G328" s="156"/>
      <c r="H328" s="156"/>
      <c r="I328" s="156"/>
      <c r="J328" s="156"/>
      <c r="L328" s="156"/>
      <c r="M328" s="156"/>
      <c r="N328" s="170"/>
      <c r="O328" s="156"/>
      <c r="Q328" s="156"/>
      <c r="S328" s="156"/>
      <c r="U328" s="157"/>
      <c r="V328" s="157"/>
      <c r="W328" s="157"/>
    </row>
    <row r="329" spans="3:23" s="155" customFormat="1">
      <c r="C329" s="156"/>
      <c r="D329" s="156"/>
      <c r="E329" s="156"/>
      <c r="F329" s="156"/>
      <c r="G329" s="156"/>
      <c r="H329" s="156"/>
      <c r="I329" s="156"/>
      <c r="J329" s="156"/>
      <c r="L329" s="156"/>
      <c r="M329" s="156"/>
      <c r="N329" s="170"/>
      <c r="O329" s="156"/>
      <c r="Q329" s="156"/>
      <c r="S329" s="156"/>
      <c r="U329" s="157"/>
      <c r="V329" s="157"/>
      <c r="W329" s="157"/>
    </row>
    <row r="330" spans="3:23" s="155" customFormat="1">
      <c r="C330" s="156"/>
      <c r="D330" s="156"/>
      <c r="E330" s="156"/>
      <c r="F330" s="156"/>
      <c r="G330" s="156"/>
      <c r="H330" s="156"/>
      <c r="I330" s="156"/>
      <c r="J330" s="156"/>
      <c r="L330" s="156"/>
      <c r="M330" s="156"/>
      <c r="N330" s="170"/>
      <c r="O330" s="156"/>
      <c r="Q330" s="156"/>
      <c r="S330" s="156"/>
      <c r="U330" s="157"/>
      <c r="V330" s="157"/>
      <c r="W330" s="157"/>
    </row>
    <row r="331" spans="3:23" s="155" customFormat="1">
      <c r="C331" s="156"/>
      <c r="D331" s="156"/>
      <c r="E331" s="156"/>
      <c r="F331" s="156"/>
      <c r="G331" s="156"/>
      <c r="H331" s="156"/>
      <c r="I331" s="156"/>
      <c r="J331" s="156"/>
      <c r="L331" s="156"/>
      <c r="M331" s="156"/>
      <c r="N331" s="170"/>
      <c r="O331" s="156"/>
      <c r="Q331" s="156"/>
      <c r="S331" s="156"/>
      <c r="U331" s="157"/>
      <c r="V331" s="157"/>
      <c r="W331" s="157"/>
    </row>
    <row r="332" spans="3:23" s="155" customFormat="1">
      <c r="C332" s="156"/>
      <c r="D332" s="156"/>
      <c r="E332" s="156"/>
      <c r="F332" s="156"/>
      <c r="G332" s="156"/>
      <c r="H332" s="156"/>
      <c r="I332" s="156"/>
      <c r="J332" s="156"/>
      <c r="L332" s="156"/>
      <c r="M332" s="156"/>
      <c r="N332" s="170"/>
      <c r="O332" s="156"/>
      <c r="Q332" s="156"/>
      <c r="S332" s="156"/>
      <c r="U332" s="157"/>
      <c r="V332" s="157"/>
      <c r="W332" s="157"/>
    </row>
    <row r="333" spans="3:23" s="155" customFormat="1">
      <c r="C333" s="156"/>
      <c r="D333" s="156"/>
      <c r="E333" s="156"/>
      <c r="F333" s="156"/>
      <c r="G333" s="156"/>
      <c r="H333" s="156"/>
      <c r="I333" s="156"/>
      <c r="J333" s="156"/>
      <c r="L333" s="156"/>
      <c r="M333" s="156"/>
      <c r="N333" s="170"/>
      <c r="O333" s="156"/>
      <c r="Q333" s="156"/>
      <c r="S333" s="156"/>
      <c r="U333" s="157"/>
      <c r="V333" s="157"/>
      <c r="W333" s="157"/>
    </row>
    <row r="334" spans="3:23" s="155" customFormat="1">
      <c r="C334" s="156"/>
      <c r="D334" s="156"/>
      <c r="E334" s="156"/>
      <c r="F334" s="156"/>
      <c r="G334" s="156"/>
      <c r="H334" s="156"/>
      <c r="I334" s="156"/>
      <c r="J334" s="156"/>
      <c r="L334" s="156"/>
      <c r="M334" s="156"/>
      <c r="N334" s="170"/>
      <c r="O334" s="156"/>
      <c r="Q334" s="156"/>
      <c r="S334" s="156"/>
      <c r="U334" s="157"/>
      <c r="V334" s="157"/>
      <c r="W334" s="157"/>
    </row>
    <row r="335" spans="3:23" s="155" customFormat="1">
      <c r="C335" s="156"/>
      <c r="D335" s="156"/>
      <c r="E335" s="156"/>
      <c r="F335" s="156"/>
      <c r="G335" s="156"/>
      <c r="H335" s="156"/>
      <c r="I335" s="156"/>
      <c r="J335" s="156"/>
      <c r="L335" s="156"/>
      <c r="M335" s="156"/>
      <c r="N335" s="170"/>
      <c r="O335" s="156"/>
      <c r="Q335" s="156"/>
      <c r="S335" s="156"/>
      <c r="U335" s="157"/>
      <c r="V335" s="157"/>
      <c r="W335" s="157"/>
    </row>
    <row r="336" spans="3:23" s="155" customFormat="1">
      <c r="C336" s="156"/>
      <c r="D336" s="156"/>
      <c r="E336" s="156"/>
      <c r="F336" s="156"/>
      <c r="G336" s="156"/>
      <c r="H336" s="156"/>
      <c r="I336" s="156"/>
      <c r="J336" s="156"/>
      <c r="L336" s="156"/>
      <c r="M336" s="156"/>
      <c r="N336" s="170"/>
      <c r="O336" s="156"/>
      <c r="Q336" s="156"/>
      <c r="S336" s="156"/>
      <c r="U336" s="157"/>
      <c r="V336" s="157"/>
      <c r="W336" s="157"/>
    </row>
    <row r="337" spans="3:23" s="155" customFormat="1">
      <c r="C337" s="156"/>
      <c r="D337" s="156"/>
      <c r="E337" s="156"/>
      <c r="F337" s="156"/>
      <c r="G337" s="156"/>
      <c r="H337" s="156"/>
      <c r="I337" s="156"/>
      <c r="J337" s="156"/>
      <c r="L337" s="156"/>
      <c r="M337" s="156"/>
      <c r="N337" s="170"/>
      <c r="O337" s="156"/>
      <c r="Q337" s="156"/>
      <c r="S337" s="156"/>
      <c r="U337" s="157"/>
      <c r="V337" s="157"/>
      <c r="W337" s="157"/>
    </row>
    <row r="338" spans="3:23" s="155" customFormat="1">
      <c r="C338" s="156"/>
      <c r="D338" s="156"/>
      <c r="E338" s="156"/>
      <c r="F338" s="156"/>
      <c r="G338" s="156"/>
      <c r="H338" s="156"/>
      <c r="I338" s="156"/>
      <c r="J338" s="156"/>
      <c r="L338" s="156"/>
      <c r="M338" s="156"/>
      <c r="N338" s="170"/>
      <c r="O338" s="156"/>
      <c r="Q338" s="156"/>
      <c r="S338" s="156"/>
      <c r="U338" s="157"/>
      <c r="V338" s="157"/>
      <c r="W338" s="157"/>
    </row>
    <row r="339" spans="3:23" s="155" customFormat="1">
      <c r="C339" s="156"/>
      <c r="D339" s="156"/>
      <c r="E339" s="156"/>
      <c r="F339" s="156"/>
      <c r="G339" s="156"/>
      <c r="H339" s="156"/>
      <c r="I339" s="156"/>
      <c r="J339" s="156"/>
      <c r="L339" s="156"/>
      <c r="M339" s="156"/>
      <c r="N339" s="170"/>
      <c r="O339" s="156"/>
      <c r="Q339" s="156"/>
      <c r="S339" s="156"/>
      <c r="U339" s="157"/>
      <c r="V339" s="157"/>
      <c r="W339" s="157"/>
    </row>
    <row r="340" spans="3:23" s="155" customFormat="1">
      <c r="C340" s="156"/>
      <c r="D340" s="156"/>
      <c r="E340" s="156"/>
      <c r="F340" s="156"/>
      <c r="G340" s="156"/>
      <c r="H340" s="156"/>
      <c r="I340" s="156"/>
      <c r="J340" s="156"/>
      <c r="L340" s="156"/>
      <c r="M340" s="156"/>
      <c r="N340" s="170"/>
      <c r="O340" s="156"/>
      <c r="Q340" s="156"/>
      <c r="S340" s="156"/>
      <c r="U340" s="157"/>
      <c r="V340" s="157"/>
      <c r="W340" s="157"/>
    </row>
    <row r="341" spans="3:23" s="155" customFormat="1">
      <c r="C341" s="156"/>
      <c r="D341" s="156"/>
      <c r="E341" s="156"/>
      <c r="F341" s="156"/>
      <c r="G341" s="156"/>
      <c r="H341" s="156"/>
      <c r="I341" s="156"/>
      <c r="J341" s="156"/>
      <c r="L341" s="156"/>
      <c r="M341" s="156"/>
      <c r="N341" s="170"/>
      <c r="O341" s="156"/>
      <c r="Q341" s="156"/>
      <c r="S341" s="156"/>
      <c r="U341" s="157"/>
      <c r="V341" s="157"/>
      <c r="W341" s="157"/>
    </row>
    <row r="342" spans="3:23" s="155" customFormat="1">
      <c r="C342" s="156"/>
      <c r="D342" s="156"/>
      <c r="E342" s="156"/>
      <c r="F342" s="156"/>
      <c r="G342" s="156"/>
      <c r="H342" s="156"/>
      <c r="I342" s="156"/>
      <c r="J342" s="156"/>
      <c r="L342" s="156"/>
      <c r="M342" s="156"/>
      <c r="N342" s="170"/>
      <c r="O342" s="156"/>
      <c r="Q342" s="156"/>
      <c r="S342" s="156"/>
      <c r="U342" s="157"/>
      <c r="V342" s="157"/>
      <c r="W342" s="157"/>
    </row>
    <row r="343" spans="3:23" s="155" customFormat="1">
      <c r="C343" s="156"/>
      <c r="D343" s="156"/>
      <c r="E343" s="156"/>
      <c r="F343" s="156"/>
      <c r="G343" s="156"/>
      <c r="H343" s="156"/>
      <c r="I343" s="156"/>
      <c r="J343" s="156"/>
      <c r="L343" s="156"/>
      <c r="M343" s="156"/>
      <c r="N343" s="170"/>
      <c r="O343" s="156"/>
      <c r="Q343" s="156"/>
      <c r="S343" s="156"/>
      <c r="U343" s="157"/>
      <c r="V343" s="157"/>
      <c r="W343" s="157"/>
    </row>
    <row r="344" spans="3:23" s="155" customFormat="1">
      <c r="C344" s="156"/>
      <c r="D344" s="156"/>
      <c r="E344" s="156"/>
      <c r="F344" s="156"/>
      <c r="G344" s="156"/>
      <c r="H344" s="156"/>
      <c r="I344" s="156"/>
      <c r="J344" s="156"/>
      <c r="L344" s="156"/>
      <c r="M344" s="156"/>
      <c r="N344" s="170"/>
      <c r="O344" s="156"/>
      <c r="Q344" s="156"/>
      <c r="S344" s="156"/>
      <c r="U344" s="157"/>
      <c r="V344" s="157"/>
      <c r="W344" s="157"/>
    </row>
    <row r="345" spans="3:23" s="155" customFormat="1">
      <c r="C345" s="156"/>
      <c r="D345" s="156"/>
      <c r="E345" s="156"/>
      <c r="F345" s="156"/>
      <c r="G345" s="156"/>
      <c r="H345" s="156"/>
      <c r="I345" s="156"/>
      <c r="J345" s="156"/>
      <c r="L345" s="156"/>
      <c r="M345" s="156"/>
      <c r="N345" s="170"/>
      <c r="O345" s="156"/>
      <c r="Q345" s="156"/>
      <c r="S345" s="156"/>
      <c r="U345" s="157"/>
      <c r="V345" s="157"/>
      <c r="W345" s="157"/>
    </row>
    <row r="346" spans="3:23" s="155" customFormat="1">
      <c r="C346" s="156"/>
      <c r="D346" s="156"/>
      <c r="E346" s="156"/>
      <c r="F346" s="156"/>
      <c r="G346" s="156"/>
      <c r="H346" s="156"/>
      <c r="I346" s="156"/>
      <c r="J346" s="156"/>
      <c r="L346" s="156"/>
      <c r="M346" s="156"/>
      <c r="N346" s="170"/>
      <c r="O346" s="156"/>
      <c r="Q346" s="156"/>
      <c r="S346" s="156"/>
      <c r="U346" s="157"/>
      <c r="V346" s="157"/>
      <c r="W346" s="157"/>
    </row>
    <row r="347" spans="3:23" s="155" customFormat="1">
      <c r="C347" s="156"/>
      <c r="D347" s="156"/>
      <c r="E347" s="156"/>
      <c r="F347" s="156"/>
      <c r="G347" s="156"/>
      <c r="H347" s="156"/>
      <c r="I347" s="156"/>
      <c r="J347" s="156"/>
      <c r="L347" s="156"/>
      <c r="M347" s="156"/>
      <c r="N347" s="170"/>
      <c r="O347" s="156"/>
      <c r="Q347" s="156"/>
      <c r="S347" s="156"/>
      <c r="U347" s="157"/>
      <c r="V347" s="157"/>
      <c r="W347" s="157"/>
    </row>
    <row r="348" spans="3:23" s="155" customFormat="1">
      <c r="C348" s="156"/>
      <c r="D348" s="156"/>
      <c r="E348" s="156"/>
      <c r="F348" s="156"/>
      <c r="G348" s="156"/>
      <c r="H348" s="156"/>
      <c r="I348" s="156"/>
      <c r="J348" s="156"/>
      <c r="L348" s="156"/>
      <c r="M348" s="156"/>
      <c r="N348" s="170"/>
      <c r="O348" s="156"/>
      <c r="Q348" s="156"/>
      <c r="S348" s="156"/>
      <c r="U348" s="157"/>
      <c r="V348" s="157"/>
      <c r="W348" s="157"/>
    </row>
    <row r="349" spans="3:23" s="155" customFormat="1">
      <c r="C349" s="156"/>
      <c r="D349" s="156"/>
      <c r="E349" s="156"/>
      <c r="F349" s="156"/>
      <c r="G349" s="156"/>
      <c r="H349" s="156"/>
      <c r="I349" s="156"/>
      <c r="J349" s="156"/>
      <c r="L349" s="156"/>
      <c r="M349" s="156"/>
      <c r="N349" s="170"/>
      <c r="O349" s="156"/>
      <c r="Q349" s="156"/>
      <c r="S349" s="156"/>
      <c r="U349" s="157"/>
      <c r="V349" s="157"/>
      <c r="W349" s="157"/>
    </row>
    <row r="350" spans="3:23" s="155" customFormat="1">
      <c r="C350" s="156"/>
      <c r="D350" s="156"/>
      <c r="E350" s="156"/>
      <c r="F350" s="156"/>
      <c r="G350" s="156"/>
      <c r="H350" s="156"/>
      <c r="I350" s="156"/>
      <c r="J350" s="156"/>
      <c r="L350" s="156"/>
      <c r="M350" s="156"/>
      <c r="N350" s="170"/>
      <c r="O350" s="156"/>
      <c r="Q350" s="156"/>
      <c r="S350" s="156"/>
      <c r="U350" s="157"/>
      <c r="V350" s="157"/>
      <c r="W350" s="157"/>
    </row>
    <row r="351" spans="3:23" s="155" customFormat="1">
      <c r="C351" s="156"/>
      <c r="D351" s="156"/>
      <c r="E351" s="156"/>
      <c r="F351" s="156"/>
      <c r="G351" s="156"/>
      <c r="H351" s="156"/>
      <c r="I351" s="156"/>
      <c r="J351" s="156"/>
      <c r="L351" s="156"/>
      <c r="M351" s="156"/>
      <c r="N351" s="170"/>
      <c r="O351" s="156"/>
      <c r="Q351" s="156"/>
      <c r="S351" s="156"/>
      <c r="U351" s="157"/>
      <c r="V351" s="157"/>
      <c r="W351" s="157"/>
    </row>
    <row r="352" spans="3:23" s="155" customFormat="1">
      <c r="C352" s="156"/>
      <c r="D352" s="156"/>
      <c r="E352" s="156"/>
      <c r="F352" s="156"/>
      <c r="G352" s="156"/>
      <c r="H352" s="156"/>
      <c r="I352" s="156"/>
      <c r="J352" s="156"/>
      <c r="L352" s="156"/>
      <c r="M352" s="156"/>
      <c r="N352" s="170"/>
      <c r="O352" s="156"/>
      <c r="Q352" s="156"/>
      <c r="S352" s="156"/>
      <c r="U352" s="157"/>
      <c r="V352" s="157"/>
      <c r="W352" s="157"/>
    </row>
    <row r="353" spans="3:23" s="155" customFormat="1">
      <c r="C353" s="156"/>
      <c r="D353" s="156"/>
      <c r="E353" s="156"/>
      <c r="F353" s="156"/>
      <c r="G353" s="156"/>
      <c r="H353" s="156"/>
      <c r="I353" s="156"/>
      <c r="J353" s="156"/>
      <c r="L353" s="156"/>
      <c r="M353" s="156"/>
      <c r="N353" s="170"/>
      <c r="O353" s="156"/>
      <c r="Q353" s="156"/>
      <c r="S353" s="156"/>
      <c r="U353" s="157"/>
      <c r="V353" s="157"/>
      <c r="W353" s="157"/>
    </row>
    <row r="354" spans="3:23" s="155" customFormat="1">
      <c r="C354" s="156"/>
      <c r="D354" s="156"/>
      <c r="E354" s="156"/>
      <c r="F354" s="156"/>
      <c r="G354" s="156"/>
      <c r="H354" s="156"/>
      <c r="I354" s="156"/>
      <c r="J354" s="156"/>
      <c r="L354" s="156"/>
      <c r="M354" s="156"/>
      <c r="N354" s="170"/>
      <c r="O354" s="156"/>
      <c r="Q354" s="156"/>
      <c r="S354" s="156"/>
      <c r="U354" s="157"/>
      <c r="V354" s="157"/>
      <c r="W354" s="157"/>
    </row>
    <row r="355" spans="3:23" s="155" customFormat="1">
      <c r="C355" s="156"/>
      <c r="D355" s="156"/>
      <c r="E355" s="156"/>
      <c r="F355" s="156"/>
      <c r="G355" s="156"/>
      <c r="H355" s="156"/>
      <c r="I355" s="156"/>
      <c r="J355" s="156"/>
      <c r="L355" s="156"/>
      <c r="M355" s="156"/>
      <c r="N355" s="170"/>
      <c r="O355" s="156"/>
      <c r="Q355" s="156"/>
      <c r="S355" s="156"/>
      <c r="U355" s="157"/>
      <c r="V355" s="157"/>
      <c r="W355" s="157"/>
    </row>
    <row r="356" spans="3:23" s="155" customFormat="1">
      <c r="C356" s="156"/>
      <c r="D356" s="156"/>
      <c r="E356" s="156"/>
      <c r="F356" s="156"/>
      <c r="G356" s="156"/>
      <c r="H356" s="156"/>
      <c r="I356" s="156"/>
      <c r="J356" s="156"/>
      <c r="L356" s="156"/>
      <c r="M356" s="156"/>
      <c r="N356" s="170"/>
      <c r="O356" s="156"/>
      <c r="Q356" s="156"/>
      <c r="S356" s="156"/>
      <c r="U356" s="157"/>
      <c r="V356" s="157"/>
      <c r="W356" s="157"/>
    </row>
    <row r="357" spans="3:23" s="155" customFormat="1">
      <c r="C357" s="156"/>
      <c r="D357" s="156"/>
      <c r="E357" s="156"/>
      <c r="F357" s="156"/>
      <c r="G357" s="156"/>
      <c r="H357" s="156"/>
      <c r="I357" s="156"/>
      <c r="J357" s="156"/>
      <c r="L357" s="156"/>
      <c r="M357" s="156"/>
      <c r="N357" s="170"/>
      <c r="O357" s="156"/>
      <c r="Q357" s="156"/>
      <c r="S357" s="156"/>
      <c r="U357" s="157"/>
      <c r="V357" s="157"/>
      <c r="W357" s="157"/>
    </row>
    <row r="358" spans="3:23" s="155" customFormat="1">
      <c r="C358" s="156"/>
      <c r="D358" s="156"/>
      <c r="E358" s="156"/>
      <c r="F358" s="156"/>
      <c r="G358" s="156"/>
      <c r="H358" s="156"/>
      <c r="I358" s="156"/>
      <c r="J358" s="156"/>
      <c r="L358" s="156"/>
      <c r="M358" s="156"/>
      <c r="N358" s="170"/>
      <c r="O358" s="156"/>
      <c r="Q358" s="156"/>
      <c r="S358" s="156"/>
      <c r="U358" s="157"/>
      <c r="V358" s="157"/>
      <c r="W358" s="157"/>
    </row>
    <row r="359" spans="3:23" s="155" customFormat="1">
      <c r="C359" s="156"/>
      <c r="D359" s="156"/>
      <c r="E359" s="156"/>
      <c r="F359" s="156"/>
      <c r="G359" s="156"/>
      <c r="H359" s="156"/>
      <c r="I359" s="156"/>
      <c r="J359" s="156"/>
      <c r="L359" s="156"/>
      <c r="M359" s="156"/>
      <c r="N359" s="170"/>
      <c r="O359" s="156"/>
      <c r="Q359" s="156"/>
      <c r="S359" s="156"/>
      <c r="U359" s="157"/>
      <c r="V359" s="157"/>
      <c r="W359" s="157"/>
    </row>
    <row r="360" spans="3:23" s="155" customFormat="1">
      <c r="C360" s="156"/>
      <c r="D360" s="156"/>
      <c r="E360" s="156"/>
      <c r="F360" s="156"/>
      <c r="G360" s="156"/>
      <c r="H360" s="156"/>
      <c r="I360" s="156"/>
      <c r="J360" s="156"/>
      <c r="L360" s="156"/>
      <c r="M360" s="156"/>
      <c r="N360" s="170"/>
      <c r="O360" s="156"/>
      <c r="Q360" s="156"/>
      <c r="S360" s="156"/>
      <c r="U360" s="157"/>
      <c r="V360" s="157"/>
      <c r="W360" s="157"/>
    </row>
    <row r="361" spans="3:23" s="155" customFormat="1">
      <c r="C361" s="156"/>
      <c r="D361" s="156"/>
      <c r="E361" s="156"/>
      <c r="F361" s="156"/>
      <c r="G361" s="156"/>
      <c r="H361" s="156"/>
      <c r="I361" s="156"/>
      <c r="J361" s="156"/>
      <c r="L361" s="156"/>
      <c r="M361" s="156"/>
      <c r="N361" s="170"/>
      <c r="O361" s="156"/>
      <c r="Q361" s="156"/>
      <c r="S361" s="156"/>
      <c r="U361" s="157"/>
      <c r="V361" s="157"/>
      <c r="W361" s="157"/>
    </row>
    <row r="362" spans="3:23" s="155" customFormat="1">
      <c r="C362" s="156"/>
      <c r="D362" s="156"/>
      <c r="E362" s="156"/>
      <c r="F362" s="156"/>
      <c r="G362" s="156"/>
      <c r="H362" s="156"/>
      <c r="I362" s="156"/>
      <c r="J362" s="156"/>
      <c r="L362" s="156"/>
      <c r="M362" s="156"/>
      <c r="N362" s="170"/>
      <c r="O362" s="156"/>
      <c r="Q362" s="156"/>
      <c r="S362" s="156"/>
      <c r="U362" s="157"/>
      <c r="V362" s="157"/>
      <c r="W362" s="157"/>
    </row>
    <row r="363" spans="3:23" s="155" customFormat="1">
      <c r="C363" s="156"/>
      <c r="D363" s="156"/>
      <c r="E363" s="156"/>
      <c r="F363" s="156"/>
      <c r="G363" s="156"/>
      <c r="H363" s="156"/>
      <c r="I363" s="156"/>
      <c r="J363" s="156"/>
      <c r="L363" s="156"/>
      <c r="M363" s="156"/>
      <c r="N363" s="170"/>
      <c r="O363" s="156"/>
      <c r="Q363" s="156"/>
      <c r="S363" s="156"/>
      <c r="U363" s="157"/>
      <c r="V363" s="157"/>
      <c r="W363" s="157"/>
    </row>
    <row r="364" spans="3:23" s="155" customFormat="1">
      <c r="C364" s="156"/>
      <c r="D364" s="156"/>
      <c r="E364" s="156"/>
      <c r="F364" s="156"/>
      <c r="G364" s="156"/>
      <c r="H364" s="156"/>
      <c r="I364" s="156"/>
      <c r="J364" s="156"/>
      <c r="L364" s="156"/>
      <c r="M364" s="156"/>
      <c r="N364" s="170"/>
      <c r="O364" s="156"/>
      <c r="Q364" s="156"/>
      <c r="S364" s="156"/>
      <c r="U364" s="157"/>
      <c r="V364" s="157"/>
      <c r="W364" s="157"/>
    </row>
    <row r="365" spans="3:23" s="155" customFormat="1">
      <c r="C365" s="156"/>
      <c r="D365" s="156"/>
      <c r="E365" s="156"/>
      <c r="F365" s="156"/>
      <c r="G365" s="156"/>
      <c r="H365" s="156"/>
      <c r="I365" s="156"/>
      <c r="J365" s="156"/>
      <c r="L365" s="156"/>
      <c r="M365" s="156"/>
      <c r="N365" s="170"/>
      <c r="O365" s="156"/>
      <c r="Q365" s="156"/>
      <c r="S365" s="156"/>
      <c r="U365" s="157"/>
      <c r="V365" s="157"/>
      <c r="W365" s="157"/>
    </row>
    <row r="366" spans="3:23" s="155" customFormat="1">
      <c r="C366" s="156"/>
      <c r="D366" s="156"/>
      <c r="E366" s="156"/>
      <c r="F366" s="156"/>
      <c r="G366" s="156"/>
      <c r="H366" s="156"/>
      <c r="I366" s="156"/>
      <c r="J366" s="156"/>
      <c r="L366" s="156"/>
      <c r="M366" s="156"/>
      <c r="N366" s="170"/>
      <c r="O366" s="156"/>
      <c r="Q366" s="156"/>
      <c r="S366" s="156"/>
      <c r="U366" s="157"/>
      <c r="V366" s="157"/>
      <c r="W366" s="157"/>
    </row>
    <row r="367" spans="3:23" s="155" customFormat="1">
      <c r="C367" s="156"/>
      <c r="D367" s="156"/>
      <c r="E367" s="156"/>
      <c r="F367" s="156"/>
      <c r="G367" s="156"/>
      <c r="H367" s="156"/>
      <c r="I367" s="156"/>
      <c r="J367" s="156"/>
      <c r="L367" s="156"/>
      <c r="M367" s="156"/>
      <c r="N367" s="170"/>
      <c r="O367" s="156"/>
      <c r="Q367" s="156"/>
      <c r="S367" s="156"/>
      <c r="U367" s="157"/>
      <c r="V367" s="157"/>
      <c r="W367" s="157"/>
    </row>
    <row r="368" spans="3:23" s="155" customFormat="1">
      <c r="C368" s="156"/>
      <c r="D368" s="156"/>
      <c r="E368" s="156"/>
      <c r="F368" s="156"/>
      <c r="G368" s="156"/>
      <c r="H368" s="156"/>
      <c r="I368" s="156"/>
      <c r="J368" s="156"/>
      <c r="L368" s="156"/>
      <c r="M368" s="156"/>
      <c r="N368" s="170"/>
      <c r="O368" s="156"/>
      <c r="Q368" s="156"/>
      <c r="S368" s="156"/>
      <c r="U368" s="157"/>
      <c r="V368" s="157"/>
      <c r="W368" s="157"/>
    </row>
    <row r="369" spans="3:23" s="155" customFormat="1">
      <c r="C369" s="156"/>
      <c r="D369" s="156"/>
      <c r="E369" s="156"/>
      <c r="F369" s="156"/>
      <c r="G369" s="156"/>
      <c r="H369" s="156"/>
      <c r="I369" s="156"/>
      <c r="J369" s="156"/>
      <c r="L369" s="156"/>
      <c r="M369" s="156"/>
      <c r="N369" s="170"/>
      <c r="O369" s="156"/>
      <c r="Q369" s="156"/>
      <c r="S369" s="156"/>
      <c r="U369" s="157"/>
      <c r="V369" s="157"/>
      <c r="W369" s="157"/>
    </row>
    <row r="370" spans="3:23" s="155" customFormat="1">
      <c r="C370" s="156"/>
      <c r="D370" s="156"/>
      <c r="E370" s="156"/>
      <c r="F370" s="156"/>
      <c r="G370" s="156"/>
      <c r="H370" s="156"/>
      <c r="I370" s="156"/>
      <c r="J370" s="156"/>
      <c r="L370" s="156"/>
      <c r="M370" s="156"/>
      <c r="N370" s="170"/>
      <c r="O370" s="156"/>
      <c r="Q370" s="156"/>
      <c r="S370" s="156"/>
      <c r="U370" s="157"/>
      <c r="V370" s="157"/>
      <c r="W370" s="157"/>
    </row>
    <row r="371" spans="3:23" s="155" customFormat="1">
      <c r="C371" s="156"/>
      <c r="D371" s="156"/>
      <c r="E371" s="156"/>
      <c r="F371" s="156"/>
      <c r="G371" s="156"/>
      <c r="H371" s="156"/>
      <c r="I371" s="156"/>
      <c r="J371" s="156"/>
      <c r="L371" s="156"/>
      <c r="M371" s="156"/>
      <c r="N371" s="170"/>
      <c r="O371" s="156"/>
      <c r="Q371" s="156"/>
      <c r="S371" s="156"/>
      <c r="U371" s="157"/>
      <c r="V371" s="157"/>
      <c r="W371" s="157"/>
    </row>
    <row r="372" spans="3:23" s="155" customFormat="1">
      <c r="C372" s="156"/>
      <c r="D372" s="156"/>
      <c r="E372" s="156"/>
      <c r="F372" s="156"/>
      <c r="G372" s="156"/>
      <c r="H372" s="156"/>
      <c r="I372" s="156"/>
      <c r="J372" s="156"/>
      <c r="L372" s="156"/>
      <c r="M372" s="156"/>
      <c r="N372" s="170"/>
      <c r="O372" s="156"/>
      <c r="Q372" s="156"/>
      <c r="S372" s="156"/>
      <c r="U372" s="157"/>
      <c r="V372" s="157"/>
      <c r="W372" s="157"/>
    </row>
    <row r="373" spans="3:23" s="155" customFormat="1">
      <c r="C373" s="156"/>
      <c r="D373" s="156"/>
      <c r="E373" s="156"/>
      <c r="F373" s="156"/>
      <c r="G373" s="156"/>
      <c r="H373" s="156"/>
      <c r="I373" s="156"/>
      <c r="J373" s="156"/>
      <c r="L373" s="156"/>
      <c r="M373" s="156"/>
      <c r="N373" s="170"/>
      <c r="O373" s="156"/>
      <c r="Q373" s="156"/>
      <c r="S373" s="156"/>
      <c r="U373" s="157"/>
      <c r="V373" s="157"/>
      <c r="W373" s="157"/>
    </row>
    <row r="374" spans="3:23" s="155" customFormat="1">
      <c r="C374" s="156"/>
      <c r="D374" s="156"/>
      <c r="E374" s="156"/>
      <c r="F374" s="156"/>
      <c r="G374" s="156"/>
      <c r="H374" s="156"/>
      <c r="I374" s="156"/>
      <c r="J374" s="156"/>
      <c r="L374" s="156"/>
      <c r="M374" s="156"/>
      <c r="N374" s="170"/>
      <c r="O374" s="156"/>
      <c r="Q374" s="156"/>
      <c r="S374" s="156"/>
      <c r="U374" s="157"/>
      <c r="V374" s="157"/>
      <c r="W374" s="157"/>
    </row>
    <row r="375" spans="3:23" s="155" customFormat="1">
      <c r="C375" s="156"/>
      <c r="D375" s="156"/>
      <c r="E375" s="156"/>
      <c r="F375" s="156"/>
      <c r="G375" s="156"/>
      <c r="H375" s="156"/>
      <c r="I375" s="156"/>
      <c r="J375" s="156"/>
      <c r="L375" s="156"/>
      <c r="M375" s="156"/>
      <c r="N375" s="170"/>
      <c r="O375" s="156"/>
      <c r="Q375" s="156"/>
      <c r="S375" s="156"/>
      <c r="U375" s="157"/>
      <c r="V375" s="157"/>
      <c r="W375" s="157"/>
    </row>
    <row r="376" spans="3:23" s="155" customFormat="1">
      <c r="C376" s="156"/>
      <c r="D376" s="156"/>
      <c r="E376" s="156"/>
      <c r="F376" s="156"/>
      <c r="G376" s="156"/>
      <c r="H376" s="156"/>
      <c r="I376" s="156"/>
      <c r="J376" s="156"/>
      <c r="L376" s="156"/>
      <c r="M376" s="156"/>
      <c r="N376" s="170"/>
      <c r="O376" s="156"/>
      <c r="Q376" s="156"/>
      <c r="S376" s="156"/>
      <c r="U376" s="157"/>
      <c r="V376" s="157"/>
      <c r="W376" s="157"/>
    </row>
    <row r="377" spans="3:23" s="155" customFormat="1">
      <c r="C377" s="156"/>
      <c r="D377" s="156"/>
      <c r="E377" s="156"/>
      <c r="F377" s="156"/>
      <c r="G377" s="156"/>
      <c r="H377" s="156"/>
      <c r="I377" s="156"/>
      <c r="J377" s="156"/>
      <c r="L377" s="156"/>
      <c r="M377" s="156"/>
      <c r="N377" s="170"/>
      <c r="O377" s="156"/>
      <c r="Q377" s="156"/>
      <c r="S377" s="156"/>
      <c r="U377" s="157"/>
      <c r="V377" s="157"/>
      <c r="W377" s="157"/>
    </row>
    <row r="378" spans="3:23" s="155" customFormat="1">
      <c r="C378" s="156"/>
      <c r="D378" s="156"/>
      <c r="E378" s="156"/>
      <c r="F378" s="156"/>
      <c r="G378" s="156"/>
      <c r="H378" s="156"/>
      <c r="I378" s="156"/>
      <c r="J378" s="156"/>
      <c r="L378" s="156"/>
      <c r="M378" s="156"/>
      <c r="N378" s="170"/>
      <c r="O378" s="156"/>
      <c r="Q378" s="156"/>
      <c r="S378" s="156"/>
      <c r="U378" s="157"/>
      <c r="V378" s="157"/>
      <c r="W378" s="157"/>
    </row>
    <row r="379" spans="3:23" s="155" customFormat="1">
      <c r="C379" s="156"/>
      <c r="D379" s="156"/>
      <c r="E379" s="156"/>
      <c r="F379" s="156"/>
      <c r="G379" s="156"/>
      <c r="H379" s="156"/>
      <c r="I379" s="156"/>
      <c r="J379" s="156"/>
      <c r="L379" s="156"/>
      <c r="M379" s="156"/>
      <c r="N379" s="170"/>
      <c r="O379" s="156"/>
      <c r="Q379" s="156"/>
      <c r="S379" s="156"/>
      <c r="U379" s="157"/>
      <c r="V379" s="157"/>
      <c r="W379" s="157"/>
    </row>
    <row r="380" spans="3:23" s="155" customFormat="1">
      <c r="C380" s="156"/>
      <c r="D380" s="156"/>
      <c r="E380" s="156"/>
      <c r="F380" s="156"/>
      <c r="G380" s="156"/>
      <c r="H380" s="156"/>
      <c r="I380" s="156"/>
      <c r="J380" s="156"/>
      <c r="L380" s="156"/>
      <c r="M380" s="156"/>
      <c r="N380" s="170"/>
      <c r="O380" s="156"/>
      <c r="Q380" s="156"/>
      <c r="S380" s="156"/>
      <c r="U380" s="157"/>
      <c r="V380" s="157"/>
      <c r="W380" s="157"/>
    </row>
    <row r="381" spans="3:23" s="155" customFormat="1">
      <c r="C381" s="156"/>
      <c r="D381" s="156"/>
      <c r="E381" s="156"/>
      <c r="F381" s="156"/>
      <c r="G381" s="156"/>
      <c r="H381" s="156"/>
      <c r="I381" s="156"/>
      <c r="J381" s="156"/>
      <c r="L381" s="156"/>
      <c r="M381" s="156"/>
      <c r="N381" s="170"/>
      <c r="O381" s="156"/>
      <c r="Q381" s="156"/>
      <c r="S381" s="156"/>
      <c r="U381" s="157"/>
      <c r="V381" s="157"/>
      <c r="W381" s="157"/>
    </row>
    <row r="382" spans="3:23" s="155" customFormat="1">
      <c r="C382" s="156"/>
      <c r="D382" s="156"/>
      <c r="E382" s="156"/>
      <c r="F382" s="156"/>
      <c r="G382" s="156"/>
      <c r="H382" s="156"/>
      <c r="I382" s="156"/>
      <c r="J382" s="156"/>
      <c r="L382" s="156"/>
      <c r="M382" s="156"/>
      <c r="N382" s="170"/>
      <c r="O382" s="156"/>
      <c r="Q382" s="156"/>
      <c r="S382" s="156"/>
      <c r="U382" s="157"/>
      <c r="V382" s="157"/>
      <c r="W382" s="157"/>
    </row>
    <row r="383" spans="3:23" s="155" customFormat="1">
      <c r="C383" s="156"/>
      <c r="D383" s="156"/>
      <c r="E383" s="156"/>
      <c r="F383" s="156"/>
      <c r="G383" s="156"/>
      <c r="H383" s="156"/>
      <c r="I383" s="156"/>
      <c r="J383" s="156"/>
      <c r="L383" s="156"/>
      <c r="M383" s="156"/>
      <c r="N383" s="170"/>
      <c r="O383" s="156"/>
      <c r="Q383" s="156"/>
      <c r="S383" s="156"/>
      <c r="U383" s="157"/>
      <c r="V383" s="157"/>
      <c r="W383" s="157"/>
    </row>
    <row r="384" spans="3:23" s="155" customFormat="1">
      <c r="C384" s="156"/>
      <c r="D384" s="156"/>
      <c r="E384" s="156"/>
      <c r="F384" s="156"/>
      <c r="G384" s="156"/>
      <c r="H384" s="156"/>
      <c r="I384" s="156"/>
      <c r="J384" s="156"/>
      <c r="L384" s="156"/>
      <c r="M384" s="156"/>
      <c r="N384" s="170"/>
      <c r="O384" s="156"/>
      <c r="Q384" s="156"/>
      <c r="S384" s="156"/>
      <c r="U384" s="157"/>
      <c r="V384" s="157"/>
      <c r="W384" s="157"/>
    </row>
    <row r="385" spans="3:23" s="155" customFormat="1">
      <c r="C385" s="156"/>
      <c r="D385" s="156"/>
      <c r="E385" s="156"/>
      <c r="F385" s="156"/>
      <c r="G385" s="156"/>
      <c r="H385" s="156"/>
      <c r="I385" s="156"/>
      <c r="J385" s="156"/>
      <c r="L385" s="156"/>
      <c r="M385" s="156"/>
      <c r="N385" s="170"/>
      <c r="O385" s="156"/>
      <c r="Q385" s="156"/>
      <c r="S385" s="156"/>
      <c r="U385" s="157"/>
      <c r="V385" s="157"/>
      <c r="W385" s="157"/>
    </row>
    <row r="386" spans="3:23" s="155" customFormat="1">
      <c r="C386" s="156"/>
      <c r="D386" s="156"/>
      <c r="E386" s="156"/>
      <c r="F386" s="156"/>
      <c r="G386" s="156"/>
      <c r="H386" s="156"/>
      <c r="I386" s="156"/>
      <c r="J386" s="156"/>
      <c r="L386" s="156"/>
      <c r="M386" s="156"/>
      <c r="N386" s="170"/>
      <c r="O386" s="156"/>
      <c r="Q386" s="156"/>
      <c r="S386" s="156"/>
      <c r="U386" s="157"/>
      <c r="V386" s="157"/>
      <c r="W386" s="157"/>
    </row>
    <row r="387" spans="3:23" s="155" customFormat="1">
      <c r="C387" s="156"/>
      <c r="D387" s="156"/>
      <c r="E387" s="156"/>
      <c r="F387" s="156"/>
      <c r="G387" s="156"/>
      <c r="H387" s="156"/>
      <c r="I387" s="156"/>
      <c r="J387" s="156"/>
      <c r="L387" s="156"/>
      <c r="M387" s="156"/>
      <c r="N387" s="170"/>
      <c r="O387" s="156"/>
      <c r="Q387" s="156"/>
      <c r="S387" s="156"/>
      <c r="U387" s="157"/>
      <c r="V387" s="157"/>
      <c r="W387" s="157"/>
    </row>
    <row r="388" spans="3:23" s="155" customFormat="1">
      <c r="C388" s="156"/>
      <c r="D388" s="156"/>
      <c r="E388" s="156"/>
      <c r="F388" s="156"/>
      <c r="G388" s="156"/>
      <c r="H388" s="156"/>
      <c r="I388" s="156"/>
      <c r="J388" s="156"/>
      <c r="L388" s="156"/>
      <c r="M388" s="156"/>
      <c r="N388" s="170"/>
      <c r="O388" s="156"/>
      <c r="Q388" s="156"/>
      <c r="S388" s="156"/>
      <c r="U388" s="157"/>
      <c r="V388" s="157"/>
      <c r="W388" s="157"/>
    </row>
    <row r="389" spans="3:23" s="155" customFormat="1">
      <c r="C389" s="156"/>
      <c r="D389" s="156"/>
      <c r="E389" s="156"/>
      <c r="F389" s="156"/>
      <c r="G389" s="156"/>
      <c r="H389" s="156"/>
      <c r="I389" s="156"/>
      <c r="J389" s="156"/>
      <c r="L389" s="156"/>
      <c r="M389" s="156"/>
      <c r="N389" s="170"/>
      <c r="O389" s="156"/>
      <c r="Q389" s="156"/>
      <c r="S389" s="156"/>
      <c r="U389" s="157"/>
      <c r="V389" s="157"/>
      <c r="W389" s="157"/>
    </row>
    <row r="390" spans="3:23" s="155" customFormat="1">
      <c r="C390" s="156"/>
      <c r="D390" s="156"/>
      <c r="E390" s="156"/>
      <c r="F390" s="156"/>
      <c r="G390" s="156"/>
      <c r="H390" s="156"/>
      <c r="I390" s="156"/>
      <c r="J390" s="156"/>
      <c r="L390" s="156"/>
      <c r="M390" s="156"/>
      <c r="N390" s="170"/>
      <c r="O390" s="156"/>
      <c r="Q390" s="156"/>
      <c r="S390" s="156"/>
      <c r="U390" s="157"/>
      <c r="V390" s="157"/>
      <c r="W390" s="157"/>
    </row>
    <row r="391" spans="3:23" s="155" customFormat="1">
      <c r="C391" s="156"/>
      <c r="D391" s="156"/>
      <c r="E391" s="156"/>
      <c r="F391" s="156"/>
      <c r="G391" s="156"/>
      <c r="H391" s="156"/>
      <c r="I391" s="156"/>
      <c r="J391" s="156"/>
      <c r="L391" s="156"/>
      <c r="M391" s="156"/>
      <c r="N391" s="170"/>
      <c r="O391" s="156"/>
      <c r="Q391" s="156"/>
      <c r="S391" s="156"/>
      <c r="U391" s="157"/>
      <c r="V391" s="157"/>
      <c r="W391" s="157"/>
    </row>
    <row r="392" spans="3:23" s="155" customFormat="1">
      <c r="C392" s="156"/>
      <c r="D392" s="156"/>
      <c r="E392" s="156"/>
      <c r="F392" s="156"/>
      <c r="G392" s="156"/>
      <c r="H392" s="156"/>
      <c r="I392" s="156"/>
      <c r="J392" s="156"/>
      <c r="L392" s="156"/>
      <c r="M392" s="156"/>
      <c r="N392" s="170"/>
      <c r="O392" s="156"/>
      <c r="Q392" s="156"/>
      <c r="S392" s="156"/>
      <c r="U392" s="157"/>
      <c r="V392" s="157"/>
      <c r="W392" s="157"/>
    </row>
    <row r="393" spans="3:23" s="155" customFormat="1">
      <c r="C393" s="156"/>
      <c r="D393" s="156"/>
      <c r="E393" s="156"/>
      <c r="F393" s="156"/>
      <c r="G393" s="156"/>
      <c r="H393" s="156"/>
      <c r="I393" s="156"/>
      <c r="J393" s="156"/>
      <c r="L393" s="156"/>
      <c r="M393" s="156"/>
      <c r="N393" s="170"/>
      <c r="O393" s="156"/>
      <c r="Q393" s="156"/>
      <c r="S393" s="156"/>
      <c r="U393" s="157"/>
      <c r="V393" s="157"/>
      <c r="W393" s="157"/>
    </row>
    <row r="394" spans="3:23" s="155" customFormat="1">
      <c r="C394" s="156"/>
      <c r="D394" s="156"/>
      <c r="E394" s="156"/>
      <c r="F394" s="156"/>
      <c r="G394" s="156"/>
      <c r="H394" s="156"/>
      <c r="I394" s="156"/>
      <c r="J394" s="156"/>
      <c r="L394" s="156"/>
      <c r="M394" s="156"/>
      <c r="N394" s="170"/>
      <c r="O394" s="156"/>
      <c r="Q394" s="156"/>
      <c r="S394" s="156"/>
      <c r="U394" s="157"/>
      <c r="V394" s="157"/>
      <c r="W394" s="157"/>
    </row>
    <row r="395" spans="3:23" s="155" customFormat="1">
      <c r="C395" s="156"/>
      <c r="D395" s="156"/>
      <c r="E395" s="156"/>
      <c r="F395" s="156"/>
      <c r="G395" s="156"/>
      <c r="H395" s="156"/>
      <c r="I395" s="156"/>
      <c r="J395" s="156"/>
      <c r="L395" s="156"/>
      <c r="M395" s="156"/>
      <c r="N395" s="170"/>
      <c r="O395" s="156"/>
      <c r="Q395" s="156"/>
      <c r="S395" s="156"/>
      <c r="U395" s="157"/>
      <c r="V395" s="157"/>
      <c r="W395" s="157"/>
    </row>
    <row r="396" spans="3:23" s="155" customFormat="1">
      <c r="C396" s="156"/>
      <c r="D396" s="156"/>
      <c r="E396" s="156"/>
      <c r="F396" s="156"/>
      <c r="G396" s="156"/>
      <c r="H396" s="156"/>
      <c r="I396" s="156"/>
      <c r="J396" s="156"/>
      <c r="L396" s="156"/>
      <c r="M396" s="156"/>
      <c r="N396" s="170"/>
      <c r="O396" s="156"/>
      <c r="Q396" s="156"/>
      <c r="S396" s="156"/>
      <c r="U396" s="157"/>
      <c r="V396" s="157"/>
      <c r="W396" s="157"/>
    </row>
    <row r="397" spans="3:23" s="155" customFormat="1">
      <c r="C397" s="156"/>
      <c r="D397" s="156"/>
      <c r="E397" s="156"/>
      <c r="F397" s="156"/>
      <c r="G397" s="156"/>
      <c r="H397" s="156"/>
      <c r="I397" s="156"/>
      <c r="J397" s="156"/>
      <c r="L397" s="156"/>
      <c r="M397" s="156"/>
      <c r="N397" s="170"/>
      <c r="O397" s="156"/>
      <c r="Q397" s="156"/>
      <c r="S397" s="156"/>
      <c r="U397" s="157"/>
      <c r="V397" s="157"/>
      <c r="W397" s="157"/>
    </row>
    <row r="398" spans="3:23" s="155" customFormat="1">
      <c r="C398" s="156"/>
      <c r="D398" s="156"/>
      <c r="E398" s="156"/>
      <c r="F398" s="156"/>
      <c r="G398" s="156"/>
      <c r="H398" s="156"/>
      <c r="I398" s="156"/>
      <c r="J398" s="156"/>
      <c r="L398" s="156"/>
      <c r="M398" s="156"/>
      <c r="N398" s="170"/>
      <c r="O398" s="156"/>
      <c r="Q398" s="156"/>
      <c r="S398" s="156"/>
      <c r="U398" s="157"/>
      <c r="V398" s="157"/>
      <c r="W398" s="157"/>
    </row>
    <row r="399" spans="3:23" s="155" customFormat="1">
      <c r="C399" s="156"/>
      <c r="D399" s="156"/>
      <c r="E399" s="156"/>
      <c r="F399" s="156"/>
      <c r="G399" s="156"/>
      <c r="H399" s="156"/>
      <c r="I399" s="156"/>
      <c r="J399" s="156"/>
      <c r="L399" s="156"/>
      <c r="M399" s="156"/>
      <c r="N399" s="170"/>
      <c r="O399" s="156"/>
      <c r="Q399" s="156"/>
      <c r="S399" s="156"/>
      <c r="U399" s="157"/>
      <c r="V399" s="157"/>
      <c r="W399" s="157"/>
    </row>
    <row r="400" spans="3:23" s="155" customFormat="1">
      <c r="C400" s="156"/>
      <c r="D400" s="156"/>
      <c r="E400" s="156"/>
      <c r="F400" s="156"/>
      <c r="G400" s="156"/>
      <c r="H400" s="156"/>
      <c r="I400" s="156"/>
      <c r="J400" s="156"/>
      <c r="L400" s="156"/>
      <c r="M400" s="156"/>
      <c r="N400" s="170"/>
      <c r="O400" s="156"/>
      <c r="Q400" s="156"/>
      <c r="S400" s="156"/>
      <c r="U400" s="157"/>
      <c r="V400" s="157"/>
      <c r="W400" s="157"/>
    </row>
    <row r="401" spans="3:23" s="155" customFormat="1">
      <c r="C401" s="156"/>
      <c r="D401" s="156"/>
      <c r="E401" s="156"/>
      <c r="F401" s="156"/>
      <c r="G401" s="156"/>
      <c r="H401" s="156"/>
      <c r="I401" s="156"/>
      <c r="J401" s="156"/>
      <c r="L401" s="156"/>
      <c r="M401" s="156"/>
      <c r="N401" s="170"/>
      <c r="O401" s="156"/>
      <c r="Q401" s="156"/>
      <c r="S401" s="156"/>
      <c r="U401" s="157"/>
      <c r="V401" s="157"/>
      <c r="W401" s="157"/>
    </row>
    <row r="402" spans="3:23" s="155" customFormat="1">
      <c r="C402" s="156"/>
      <c r="D402" s="156"/>
      <c r="E402" s="156"/>
      <c r="F402" s="156"/>
      <c r="G402" s="156"/>
      <c r="H402" s="156"/>
      <c r="I402" s="156"/>
      <c r="J402" s="156"/>
      <c r="L402" s="156"/>
      <c r="M402" s="156"/>
      <c r="N402" s="170"/>
      <c r="O402" s="156"/>
      <c r="Q402" s="156"/>
      <c r="S402" s="156"/>
      <c r="U402" s="157"/>
      <c r="V402" s="157"/>
      <c r="W402" s="157"/>
    </row>
    <row r="403" spans="3:23" s="155" customFormat="1">
      <c r="C403" s="156"/>
      <c r="D403" s="156"/>
      <c r="E403" s="156"/>
      <c r="F403" s="156"/>
      <c r="G403" s="156"/>
      <c r="H403" s="156"/>
      <c r="I403" s="156"/>
      <c r="J403" s="156"/>
      <c r="L403" s="156"/>
      <c r="M403" s="156"/>
      <c r="N403" s="170"/>
      <c r="O403" s="156"/>
      <c r="Q403" s="156"/>
      <c r="S403" s="156"/>
      <c r="U403" s="157"/>
      <c r="V403" s="157"/>
      <c r="W403" s="157"/>
    </row>
    <row r="404" spans="3:23" s="155" customFormat="1">
      <c r="C404" s="156"/>
      <c r="D404" s="156"/>
      <c r="E404" s="156"/>
      <c r="F404" s="156"/>
      <c r="G404" s="156"/>
      <c r="H404" s="156"/>
      <c r="I404" s="156"/>
      <c r="J404" s="156"/>
      <c r="L404" s="156"/>
      <c r="M404" s="156"/>
      <c r="N404" s="170"/>
      <c r="O404" s="156"/>
      <c r="Q404" s="156"/>
      <c r="S404" s="156"/>
      <c r="U404" s="157"/>
      <c r="V404" s="157"/>
      <c r="W404" s="157"/>
    </row>
    <row r="405" spans="3:23" s="155" customFormat="1">
      <c r="C405" s="156"/>
      <c r="D405" s="156"/>
      <c r="E405" s="156"/>
      <c r="F405" s="156"/>
      <c r="G405" s="156"/>
      <c r="H405" s="156"/>
      <c r="I405" s="156"/>
      <c r="J405" s="156"/>
      <c r="L405" s="156"/>
      <c r="M405" s="156"/>
      <c r="N405" s="170"/>
      <c r="O405" s="156"/>
      <c r="Q405" s="156"/>
      <c r="S405" s="156"/>
      <c r="U405" s="157"/>
      <c r="V405" s="157"/>
      <c r="W405" s="157"/>
    </row>
    <row r="406" spans="3:23" s="155" customFormat="1">
      <c r="C406" s="156"/>
      <c r="D406" s="156"/>
      <c r="E406" s="156"/>
      <c r="F406" s="156"/>
      <c r="G406" s="156"/>
      <c r="H406" s="156"/>
      <c r="I406" s="156"/>
      <c r="J406" s="156"/>
      <c r="L406" s="156"/>
      <c r="M406" s="156"/>
      <c r="N406" s="170"/>
      <c r="O406" s="156"/>
      <c r="Q406" s="156"/>
      <c r="S406" s="156"/>
      <c r="U406" s="157"/>
      <c r="V406" s="157"/>
      <c r="W406" s="157"/>
    </row>
    <row r="407" spans="3:23" s="155" customFormat="1">
      <c r="C407" s="156"/>
      <c r="D407" s="156"/>
      <c r="E407" s="156"/>
      <c r="F407" s="156"/>
      <c r="G407" s="156"/>
      <c r="H407" s="156"/>
      <c r="I407" s="156"/>
      <c r="J407" s="156"/>
      <c r="L407" s="156"/>
      <c r="M407" s="156"/>
      <c r="N407" s="170"/>
      <c r="O407" s="156"/>
      <c r="Q407" s="156"/>
      <c r="S407" s="156"/>
      <c r="U407" s="157"/>
      <c r="V407" s="157"/>
      <c r="W407" s="157"/>
    </row>
    <row r="408" spans="3:23" s="155" customFormat="1">
      <c r="C408" s="156"/>
      <c r="D408" s="156"/>
      <c r="E408" s="156"/>
      <c r="F408" s="156"/>
      <c r="G408" s="156"/>
      <c r="H408" s="156"/>
      <c r="I408" s="156"/>
      <c r="J408" s="156"/>
      <c r="L408" s="156"/>
      <c r="M408" s="156"/>
      <c r="N408" s="170"/>
      <c r="O408" s="156"/>
      <c r="Q408" s="156"/>
      <c r="S408" s="156"/>
      <c r="U408" s="157"/>
      <c r="V408" s="157"/>
      <c r="W408" s="157"/>
    </row>
    <row r="409" spans="3:23" s="155" customFormat="1">
      <c r="C409" s="156"/>
      <c r="D409" s="156"/>
      <c r="E409" s="156"/>
      <c r="F409" s="156"/>
      <c r="G409" s="156"/>
      <c r="H409" s="156"/>
      <c r="I409" s="156"/>
      <c r="J409" s="156"/>
      <c r="L409" s="156"/>
      <c r="M409" s="156"/>
      <c r="N409" s="170"/>
      <c r="O409" s="156"/>
      <c r="Q409" s="156"/>
      <c r="S409" s="156"/>
      <c r="U409" s="157"/>
      <c r="V409" s="157"/>
      <c r="W409" s="157"/>
    </row>
    <row r="410" spans="3:23" s="155" customFormat="1">
      <c r="C410" s="156"/>
      <c r="D410" s="156"/>
      <c r="E410" s="156"/>
      <c r="F410" s="156"/>
      <c r="G410" s="156"/>
      <c r="H410" s="156"/>
      <c r="I410" s="156"/>
      <c r="J410" s="156"/>
      <c r="L410" s="156"/>
      <c r="M410" s="156"/>
      <c r="N410" s="170"/>
      <c r="O410" s="156"/>
      <c r="Q410" s="156"/>
      <c r="S410" s="156"/>
      <c r="U410" s="157"/>
      <c r="V410" s="157"/>
      <c r="W410" s="157"/>
    </row>
    <row r="411" spans="3:23" s="155" customFormat="1">
      <c r="C411" s="156"/>
      <c r="D411" s="156"/>
      <c r="E411" s="156"/>
      <c r="F411" s="156"/>
      <c r="G411" s="156"/>
      <c r="H411" s="156"/>
      <c r="I411" s="156"/>
      <c r="J411" s="156"/>
      <c r="L411" s="156"/>
      <c r="M411" s="156"/>
      <c r="N411" s="170"/>
      <c r="O411" s="156"/>
      <c r="Q411" s="156"/>
      <c r="S411" s="156"/>
      <c r="U411" s="157"/>
      <c r="V411" s="157"/>
      <c r="W411" s="157"/>
    </row>
    <row r="412" spans="3:23" s="155" customFormat="1">
      <c r="C412" s="156"/>
      <c r="D412" s="156"/>
      <c r="E412" s="156"/>
      <c r="F412" s="156"/>
      <c r="G412" s="156"/>
      <c r="H412" s="156"/>
      <c r="I412" s="156"/>
      <c r="J412" s="156"/>
      <c r="L412" s="156"/>
      <c r="M412" s="156"/>
      <c r="N412" s="170"/>
      <c r="O412" s="156"/>
      <c r="Q412" s="156"/>
      <c r="S412" s="156"/>
      <c r="U412" s="157"/>
      <c r="V412" s="157"/>
      <c r="W412" s="157"/>
    </row>
    <row r="413" spans="3:23" s="155" customFormat="1">
      <c r="C413" s="156"/>
      <c r="D413" s="156"/>
      <c r="E413" s="156"/>
      <c r="F413" s="156"/>
      <c r="G413" s="156"/>
      <c r="H413" s="156"/>
      <c r="I413" s="156"/>
      <c r="J413" s="156"/>
      <c r="L413" s="156"/>
      <c r="M413" s="156"/>
      <c r="N413" s="170"/>
      <c r="O413" s="156"/>
      <c r="Q413" s="156"/>
      <c r="S413" s="156"/>
      <c r="U413" s="157"/>
      <c r="V413" s="157"/>
      <c r="W413" s="157"/>
    </row>
    <row r="414" spans="3:23" s="155" customFormat="1">
      <c r="C414" s="156"/>
      <c r="D414" s="156"/>
      <c r="E414" s="156"/>
      <c r="F414" s="156"/>
      <c r="G414" s="156"/>
      <c r="H414" s="156"/>
      <c r="I414" s="156"/>
      <c r="J414" s="156"/>
      <c r="L414" s="156"/>
      <c r="M414" s="156"/>
      <c r="N414" s="170"/>
      <c r="O414" s="156"/>
      <c r="Q414" s="156"/>
      <c r="S414" s="156"/>
      <c r="U414" s="157"/>
      <c r="V414" s="157"/>
      <c r="W414" s="157"/>
    </row>
    <row r="415" spans="3:23" s="155" customFormat="1">
      <c r="C415" s="156"/>
      <c r="D415" s="156"/>
      <c r="E415" s="156"/>
      <c r="F415" s="156"/>
      <c r="G415" s="156"/>
      <c r="H415" s="156"/>
      <c r="I415" s="156"/>
      <c r="J415" s="156"/>
      <c r="L415" s="156"/>
      <c r="M415" s="156"/>
      <c r="N415" s="170"/>
      <c r="O415" s="156"/>
      <c r="Q415" s="156"/>
      <c r="S415" s="156"/>
      <c r="U415" s="157"/>
      <c r="V415" s="157"/>
      <c r="W415" s="157"/>
    </row>
    <row r="416" spans="3:23" s="155" customFormat="1">
      <c r="C416" s="156"/>
      <c r="D416" s="156"/>
      <c r="E416" s="156"/>
      <c r="F416" s="156"/>
      <c r="G416" s="156"/>
      <c r="H416" s="156"/>
      <c r="I416" s="156"/>
      <c r="J416" s="156"/>
      <c r="L416" s="156"/>
      <c r="M416" s="156"/>
      <c r="N416" s="170"/>
      <c r="O416" s="156"/>
      <c r="Q416" s="156"/>
      <c r="S416" s="156"/>
      <c r="U416" s="157"/>
      <c r="V416" s="157"/>
      <c r="W416" s="157"/>
    </row>
    <row r="417" spans="3:23" s="155" customFormat="1">
      <c r="C417" s="156"/>
      <c r="D417" s="156"/>
      <c r="E417" s="156"/>
      <c r="F417" s="156"/>
      <c r="G417" s="156"/>
      <c r="H417" s="156"/>
      <c r="I417" s="156"/>
      <c r="J417" s="156"/>
      <c r="L417" s="156"/>
      <c r="M417" s="156"/>
      <c r="N417" s="170"/>
      <c r="O417" s="156"/>
      <c r="Q417" s="156"/>
      <c r="S417" s="156"/>
      <c r="U417" s="157"/>
      <c r="V417" s="157"/>
      <c r="W417" s="157"/>
    </row>
    <row r="418" spans="3:23" s="155" customFormat="1">
      <c r="C418" s="156"/>
      <c r="D418" s="156"/>
      <c r="E418" s="156"/>
      <c r="F418" s="156"/>
      <c r="G418" s="156"/>
      <c r="H418" s="156"/>
      <c r="I418" s="156"/>
      <c r="J418" s="156"/>
      <c r="L418" s="156"/>
      <c r="M418" s="156"/>
      <c r="N418" s="170"/>
      <c r="O418" s="156"/>
      <c r="Q418" s="156"/>
      <c r="S418" s="156"/>
      <c r="U418" s="157"/>
      <c r="V418" s="157"/>
      <c r="W418" s="157"/>
    </row>
    <row r="419" spans="3:23" s="155" customFormat="1">
      <c r="C419" s="156"/>
      <c r="D419" s="156"/>
      <c r="E419" s="156"/>
      <c r="F419" s="156"/>
      <c r="G419" s="156"/>
      <c r="H419" s="156"/>
      <c r="I419" s="156"/>
      <c r="J419" s="156"/>
      <c r="L419" s="156"/>
      <c r="M419" s="156"/>
      <c r="N419" s="170"/>
      <c r="O419" s="156"/>
      <c r="Q419" s="156"/>
      <c r="S419" s="156"/>
      <c r="U419" s="157"/>
      <c r="V419" s="157"/>
      <c r="W419" s="157"/>
    </row>
    <row r="420" spans="3:23" s="155" customFormat="1">
      <c r="C420" s="156"/>
      <c r="D420" s="156"/>
      <c r="E420" s="156"/>
      <c r="F420" s="156"/>
      <c r="G420" s="156"/>
      <c r="H420" s="156"/>
      <c r="I420" s="156"/>
      <c r="J420" s="156"/>
      <c r="L420" s="156"/>
      <c r="M420" s="156"/>
      <c r="N420" s="170"/>
      <c r="O420" s="156"/>
      <c r="Q420" s="156"/>
      <c r="S420" s="156"/>
      <c r="U420" s="157"/>
      <c r="V420" s="157"/>
      <c r="W420" s="157"/>
    </row>
    <row r="421" spans="3:23" s="155" customFormat="1">
      <c r="C421" s="156"/>
      <c r="D421" s="156"/>
      <c r="E421" s="156"/>
      <c r="F421" s="156"/>
      <c r="G421" s="156"/>
      <c r="H421" s="156"/>
      <c r="I421" s="156"/>
      <c r="J421" s="156"/>
      <c r="L421" s="156"/>
      <c r="M421" s="156"/>
      <c r="N421" s="170"/>
      <c r="O421" s="156"/>
      <c r="Q421" s="156"/>
      <c r="S421" s="156"/>
      <c r="U421" s="157"/>
      <c r="V421" s="157"/>
      <c r="W421" s="157"/>
    </row>
    <row r="422" spans="3:23" s="155" customFormat="1">
      <c r="C422" s="156"/>
      <c r="D422" s="156"/>
      <c r="E422" s="156"/>
      <c r="F422" s="156"/>
      <c r="G422" s="156"/>
      <c r="H422" s="156"/>
      <c r="I422" s="156"/>
      <c r="J422" s="156"/>
      <c r="L422" s="156"/>
      <c r="M422" s="156"/>
      <c r="N422" s="170"/>
      <c r="O422" s="156"/>
      <c r="Q422" s="156"/>
      <c r="S422" s="156"/>
      <c r="U422" s="157"/>
      <c r="V422" s="157"/>
      <c r="W422" s="157"/>
    </row>
    <row r="423" spans="3:23" s="155" customFormat="1">
      <c r="C423" s="156"/>
      <c r="D423" s="156"/>
      <c r="E423" s="156"/>
      <c r="F423" s="156"/>
      <c r="G423" s="156"/>
      <c r="H423" s="156"/>
      <c r="I423" s="156"/>
      <c r="J423" s="156"/>
      <c r="L423" s="156"/>
      <c r="M423" s="156"/>
      <c r="N423" s="170"/>
      <c r="O423" s="156"/>
      <c r="Q423" s="156"/>
      <c r="S423" s="156"/>
      <c r="U423" s="157"/>
      <c r="V423" s="157"/>
      <c r="W423" s="157"/>
    </row>
    <row r="424" spans="3:23" s="155" customFormat="1">
      <c r="C424" s="156"/>
      <c r="D424" s="156"/>
      <c r="E424" s="156"/>
      <c r="F424" s="156"/>
      <c r="G424" s="156"/>
      <c r="H424" s="156"/>
      <c r="I424" s="156"/>
      <c r="J424" s="156"/>
      <c r="L424" s="156"/>
      <c r="M424" s="156"/>
      <c r="N424" s="170"/>
      <c r="O424" s="156"/>
      <c r="Q424" s="156"/>
      <c r="S424" s="156"/>
      <c r="U424" s="157"/>
      <c r="V424" s="157"/>
      <c r="W424" s="157"/>
    </row>
    <row r="425" spans="3:23" s="155" customFormat="1">
      <c r="C425" s="156"/>
      <c r="D425" s="156"/>
      <c r="E425" s="156"/>
      <c r="F425" s="156"/>
      <c r="G425" s="156"/>
      <c r="H425" s="156"/>
      <c r="I425" s="156"/>
      <c r="J425" s="156"/>
      <c r="L425" s="156"/>
      <c r="M425" s="156"/>
      <c r="N425" s="170"/>
      <c r="O425" s="156"/>
      <c r="Q425" s="156"/>
      <c r="S425" s="156"/>
      <c r="U425" s="157"/>
      <c r="V425" s="157"/>
      <c r="W425" s="157"/>
    </row>
    <row r="426" spans="3:23" s="155" customFormat="1">
      <c r="C426" s="156"/>
      <c r="D426" s="156"/>
      <c r="E426" s="156"/>
      <c r="F426" s="156"/>
      <c r="G426" s="156"/>
      <c r="H426" s="156"/>
      <c r="I426" s="156"/>
      <c r="J426" s="156"/>
      <c r="L426" s="156"/>
      <c r="M426" s="156"/>
      <c r="N426" s="170"/>
      <c r="O426" s="156"/>
      <c r="Q426" s="156"/>
      <c r="S426" s="156"/>
      <c r="U426" s="157"/>
      <c r="V426" s="157"/>
      <c r="W426" s="157"/>
    </row>
    <row r="427" spans="3:23" s="155" customFormat="1">
      <c r="C427" s="156"/>
      <c r="D427" s="156"/>
      <c r="E427" s="156"/>
      <c r="F427" s="156"/>
      <c r="G427" s="156"/>
      <c r="H427" s="156"/>
      <c r="I427" s="156"/>
      <c r="J427" s="156"/>
      <c r="L427" s="156"/>
      <c r="M427" s="156"/>
      <c r="N427" s="170"/>
      <c r="O427" s="156"/>
      <c r="Q427" s="156"/>
      <c r="S427" s="156"/>
      <c r="U427" s="157"/>
      <c r="V427" s="157"/>
      <c r="W427" s="157"/>
    </row>
    <row r="428" spans="3:23" s="155" customFormat="1">
      <c r="C428" s="156"/>
      <c r="D428" s="156"/>
      <c r="E428" s="156"/>
      <c r="F428" s="156"/>
      <c r="G428" s="156"/>
      <c r="H428" s="156"/>
      <c r="I428" s="156"/>
      <c r="J428" s="156"/>
      <c r="L428" s="156"/>
      <c r="M428" s="156"/>
      <c r="N428" s="170"/>
      <c r="O428" s="156"/>
      <c r="Q428" s="156"/>
      <c r="S428" s="156"/>
      <c r="U428" s="157"/>
      <c r="V428" s="157"/>
      <c r="W428" s="157"/>
    </row>
    <row r="429" spans="3:23" s="155" customFormat="1">
      <c r="C429" s="156"/>
      <c r="D429" s="156"/>
      <c r="E429" s="156"/>
      <c r="F429" s="156"/>
      <c r="G429" s="156"/>
      <c r="H429" s="156"/>
      <c r="I429" s="156"/>
      <c r="J429" s="156"/>
      <c r="L429" s="156"/>
      <c r="M429" s="156"/>
      <c r="N429" s="170"/>
      <c r="O429" s="156"/>
      <c r="Q429" s="156"/>
      <c r="S429" s="156"/>
      <c r="U429" s="157"/>
      <c r="V429" s="157"/>
      <c r="W429" s="157"/>
    </row>
    <row r="430" spans="3:23" s="155" customFormat="1">
      <c r="C430" s="156"/>
      <c r="D430" s="156"/>
      <c r="E430" s="156"/>
      <c r="F430" s="156"/>
      <c r="G430" s="156"/>
      <c r="H430" s="156"/>
      <c r="I430" s="156"/>
      <c r="J430" s="156"/>
      <c r="L430" s="156"/>
      <c r="M430" s="156"/>
      <c r="N430" s="170"/>
      <c r="O430" s="156"/>
      <c r="Q430" s="156"/>
      <c r="S430" s="156"/>
      <c r="U430" s="157"/>
      <c r="V430" s="157"/>
      <c r="W430" s="157"/>
    </row>
    <row r="431" spans="3:23" s="155" customFormat="1">
      <c r="C431" s="156"/>
      <c r="D431" s="156"/>
      <c r="E431" s="156"/>
      <c r="F431" s="156"/>
      <c r="G431" s="156"/>
      <c r="H431" s="156"/>
      <c r="I431" s="156"/>
      <c r="J431" s="156"/>
      <c r="L431" s="156"/>
      <c r="M431" s="156"/>
      <c r="N431" s="170"/>
      <c r="O431" s="156"/>
      <c r="Q431" s="156"/>
      <c r="S431" s="156"/>
      <c r="U431" s="157"/>
      <c r="V431" s="157"/>
      <c r="W431" s="157"/>
    </row>
    <row r="432" spans="3:23" s="155" customFormat="1">
      <c r="C432" s="156"/>
      <c r="D432" s="156"/>
      <c r="E432" s="156"/>
      <c r="F432" s="156"/>
      <c r="G432" s="156"/>
      <c r="H432" s="156"/>
      <c r="I432" s="156"/>
      <c r="J432" s="156"/>
      <c r="L432" s="156"/>
      <c r="M432" s="156"/>
      <c r="N432" s="170"/>
      <c r="O432" s="156"/>
      <c r="Q432" s="156"/>
      <c r="S432" s="156"/>
      <c r="U432" s="157"/>
      <c r="V432" s="157"/>
      <c r="W432" s="157"/>
    </row>
    <row r="433" spans="3:23" s="155" customFormat="1">
      <c r="C433" s="156"/>
      <c r="D433" s="156"/>
      <c r="E433" s="156"/>
      <c r="F433" s="156"/>
      <c r="G433" s="156"/>
      <c r="H433" s="156"/>
      <c r="I433" s="156"/>
      <c r="J433" s="156"/>
      <c r="L433" s="156"/>
      <c r="M433" s="156"/>
      <c r="N433" s="170"/>
      <c r="O433" s="156"/>
      <c r="Q433" s="156"/>
      <c r="S433" s="156"/>
      <c r="U433" s="157"/>
      <c r="V433" s="157"/>
      <c r="W433" s="157"/>
    </row>
    <row r="434" spans="3:23" s="155" customFormat="1">
      <c r="C434" s="156"/>
      <c r="D434" s="156"/>
      <c r="E434" s="156"/>
      <c r="F434" s="156"/>
      <c r="G434" s="156"/>
      <c r="H434" s="156"/>
      <c r="I434" s="156"/>
      <c r="J434" s="156"/>
      <c r="L434" s="156"/>
      <c r="M434" s="156"/>
      <c r="N434" s="170"/>
      <c r="O434" s="156"/>
      <c r="Q434" s="156"/>
      <c r="S434" s="156"/>
      <c r="U434" s="157"/>
      <c r="V434" s="157"/>
      <c r="W434" s="157"/>
    </row>
    <row r="435" spans="3:23" s="155" customFormat="1">
      <c r="C435" s="156"/>
      <c r="D435" s="156"/>
      <c r="E435" s="156"/>
      <c r="F435" s="156"/>
      <c r="G435" s="156"/>
      <c r="H435" s="156"/>
      <c r="I435" s="156"/>
      <c r="J435" s="156"/>
      <c r="L435" s="156"/>
      <c r="M435" s="156"/>
      <c r="N435" s="170"/>
      <c r="O435" s="156"/>
      <c r="Q435" s="156"/>
      <c r="S435" s="156"/>
      <c r="U435" s="157"/>
      <c r="V435" s="157"/>
      <c r="W435" s="157"/>
    </row>
    <row r="436" spans="3:23" s="155" customFormat="1">
      <c r="C436" s="156"/>
      <c r="D436" s="156"/>
      <c r="E436" s="156"/>
      <c r="F436" s="156"/>
      <c r="G436" s="156"/>
      <c r="H436" s="156"/>
      <c r="I436" s="156"/>
      <c r="J436" s="156"/>
      <c r="L436" s="156"/>
      <c r="M436" s="156"/>
      <c r="N436" s="170"/>
      <c r="O436" s="156"/>
      <c r="Q436" s="156"/>
      <c r="S436" s="156"/>
      <c r="U436" s="157"/>
      <c r="V436" s="157"/>
      <c r="W436" s="157"/>
    </row>
    <row r="437" spans="3:23" s="155" customFormat="1">
      <c r="C437" s="156"/>
      <c r="D437" s="156"/>
      <c r="E437" s="156"/>
      <c r="F437" s="156"/>
      <c r="G437" s="156"/>
      <c r="H437" s="156"/>
      <c r="I437" s="156"/>
      <c r="J437" s="156"/>
      <c r="L437" s="156"/>
      <c r="M437" s="156"/>
      <c r="N437" s="170"/>
      <c r="O437" s="156"/>
      <c r="Q437" s="156"/>
      <c r="S437" s="156"/>
      <c r="U437" s="157"/>
      <c r="V437" s="157"/>
      <c r="W437" s="157"/>
    </row>
    <row r="438" spans="3:23" s="155" customFormat="1">
      <c r="C438" s="156"/>
      <c r="D438" s="156"/>
      <c r="E438" s="156"/>
      <c r="F438" s="156"/>
      <c r="G438" s="156"/>
      <c r="H438" s="156"/>
      <c r="I438" s="156"/>
      <c r="J438" s="156"/>
      <c r="L438" s="156"/>
      <c r="M438" s="156"/>
      <c r="N438" s="170"/>
      <c r="O438" s="156"/>
      <c r="Q438" s="156"/>
      <c r="S438" s="156"/>
      <c r="U438" s="157"/>
      <c r="V438" s="157"/>
      <c r="W438" s="157"/>
    </row>
    <row r="439" spans="3:23" s="155" customFormat="1">
      <c r="C439" s="156"/>
      <c r="D439" s="156"/>
      <c r="E439" s="156"/>
      <c r="F439" s="156"/>
      <c r="G439" s="156"/>
      <c r="H439" s="156"/>
      <c r="I439" s="156"/>
      <c r="J439" s="156"/>
      <c r="L439" s="156"/>
      <c r="M439" s="156"/>
      <c r="N439" s="170"/>
      <c r="O439" s="156"/>
      <c r="Q439" s="156"/>
      <c r="S439" s="156"/>
      <c r="U439" s="157"/>
      <c r="V439" s="157"/>
      <c r="W439" s="157"/>
    </row>
    <row r="440" spans="3:23" s="155" customFormat="1">
      <c r="C440" s="156"/>
      <c r="D440" s="156"/>
      <c r="E440" s="156"/>
      <c r="F440" s="156"/>
      <c r="G440" s="156"/>
      <c r="H440" s="156"/>
      <c r="I440" s="156"/>
      <c r="J440" s="156"/>
      <c r="L440" s="156"/>
      <c r="M440" s="156"/>
      <c r="N440" s="170"/>
      <c r="O440" s="156"/>
      <c r="Q440" s="156"/>
      <c r="S440" s="156"/>
      <c r="U440" s="157"/>
      <c r="V440" s="157"/>
      <c r="W440" s="157"/>
    </row>
    <row r="441" spans="3:23" s="155" customFormat="1">
      <c r="C441" s="156"/>
      <c r="D441" s="156"/>
      <c r="E441" s="156"/>
      <c r="F441" s="156"/>
      <c r="G441" s="156"/>
      <c r="H441" s="156"/>
      <c r="I441" s="156"/>
      <c r="J441" s="156"/>
      <c r="L441" s="156"/>
      <c r="M441" s="156"/>
      <c r="N441" s="170"/>
      <c r="O441" s="156"/>
      <c r="Q441" s="156"/>
      <c r="S441" s="156"/>
      <c r="U441" s="157"/>
      <c r="V441" s="157"/>
      <c r="W441" s="157"/>
    </row>
    <row r="442" spans="3:23" s="155" customFormat="1">
      <c r="C442" s="156"/>
      <c r="D442" s="156"/>
      <c r="E442" s="156"/>
      <c r="F442" s="156"/>
      <c r="G442" s="156"/>
      <c r="H442" s="156"/>
      <c r="I442" s="156"/>
      <c r="J442" s="156"/>
      <c r="L442" s="156"/>
      <c r="M442" s="156"/>
      <c r="N442" s="170"/>
      <c r="O442" s="156"/>
      <c r="Q442" s="156"/>
      <c r="S442" s="156"/>
      <c r="U442" s="157"/>
      <c r="V442" s="157"/>
      <c r="W442" s="157"/>
    </row>
    <row r="443" spans="3:23" s="155" customFormat="1">
      <c r="C443" s="156"/>
      <c r="D443" s="156"/>
      <c r="E443" s="156"/>
      <c r="F443" s="156"/>
      <c r="G443" s="156"/>
      <c r="H443" s="156"/>
      <c r="I443" s="156"/>
      <c r="J443" s="156"/>
      <c r="L443" s="156"/>
      <c r="M443" s="156"/>
      <c r="N443" s="170"/>
      <c r="O443" s="156"/>
      <c r="Q443" s="156"/>
      <c r="S443" s="156"/>
      <c r="U443" s="157"/>
      <c r="V443" s="157"/>
      <c r="W443" s="157"/>
    </row>
    <row r="444" spans="3:23" s="155" customFormat="1">
      <c r="C444" s="156"/>
      <c r="D444" s="156"/>
      <c r="E444" s="156"/>
      <c r="F444" s="156"/>
      <c r="G444" s="156"/>
      <c r="H444" s="156"/>
      <c r="I444" s="156"/>
      <c r="J444" s="156"/>
      <c r="L444" s="156"/>
      <c r="M444" s="156"/>
      <c r="N444" s="170"/>
      <c r="O444" s="156"/>
      <c r="Q444" s="156"/>
      <c r="S444" s="156"/>
      <c r="U444" s="157"/>
      <c r="V444" s="157"/>
      <c r="W444" s="157"/>
    </row>
    <row r="445" spans="3:23" s="155" customFormat="1">
      <c r="C445" s="156"/>
      <c r="D445" s="156"/>
      <c r="E445" s="156"/>
      <c r="F445" s="156"/>
      <c r="G445" s="156"/>
      <c r="H445" s="156"/>
      <c r="I445" s="156"/>
      <c r="J445" s="156"/>
      <c r="L445" s="156"/>
      <c r="M445" s="156"/>
      <c r="N445" s="170"/>
      <c r="O445" s="156"/>
      <c r="Q445" s="156"/>
      <c r="S445" s="156"/>
      <c r="U445" s="157"/>
      <c r="V445" s="157"/>
      <c r="W445" s="157"/>
    </row>
    <row r="446" spans="3:23" s="155" customFormat="1">
      <c r="C446" s="156"/>
      <c r="D446" s="156"/>
      <c r="E446" s="156"/>
      <c r="F446" s="156"/>
      <c r="G446" s="156"/>
      <c r="H446" s="156"/>
      <c r="I446" s="156"/>
      <c r="J446" s="156"/>
      <c r="L446" s="156"/>
      <c r="M446" s="156"/>
      <c r="N446" s="170"/>
      <c r="O446" s="156"/>
      <c r="Q446" s="156"/>
      <c r="S446" s="156"/>
      <c r="U446" s="157"/>
      <c r="V446" s="157"/>
      <c r="W446" s="157"/>
    </row>
    <row r="447" spans="3:23" s="155" customFormat="1">
      <c r="C447" s="156"/>
      <c r="D447" s="156"/>
      <c r="E447" s="156"/>
      <c r="F447" s="156"/>
      <c r="G447" s="156"/>
      <c r="H447" s="156"/>
      <c r="I447" s="156"/>
      <c r="J447" s="156"/>
      <c r="L447" s="156"/>
      <c r="M447" s="156"/>
      <c r="N447" s="170"/>
      <c r="O447" s="156"/>
      <c r="Q447" s="156"/>
      <c r="S447" s="156"/>
      <c r="U447" s="157"/>
      <c r="V447" s="157"/>
      <c r="W447" s="157"/>
    </row>
    <row r="448" spans="3:23" s="155" customFormat="1">
      <c r="C448" s="156"/>
      <c r="D448" s="156"/>
      <c r="E448" s="156"/>
      <c r="F448" s="156"/>
      <c r="G448" s="156"/>
      <c r="H448" s="156"/>
      <c r="I448" s="156"/>
      <c r="J448" s="156"/>
      <c r="L448" s="156"/>
      <c r="M448" s="156"/>
      <c r="N448" s="170"/>
      <c r="O448" s="156"/>
      <c r="Q448" s="156"/>
      <c r="S448" s="156"/>
      <c r="U448" s="157"/>
      <c r="V448" s="157"/>
      <c r="W448" s="157"/>
    </row>
    <row r="449" spans="3:23" s="155" customFormat="1">
      <c r="C449" s="156"/>
      <c r="D449" s="156"/>
      <c r="E449" s="156"/>
      <c r="F449" s="156"/>
      <c r="G449" s="156"/>
      <c r="H449" s="156"/>
      <c r="I449" s="156"/>
      <c r="J449" s="156"/>
      <c r="L449" s="156"/>
      <c r="M449" s="156"/>
      <c r="N449" s="170"/>
      <c r="O449" s="156"/>
      <c r="Q449" s="156"/>
      <c r="S449" s="156"/>
      <c r="U449" s="157"/>
      <c r="V449" s="157"/>
      <c r="W449" s="157"/>
    </row>
    <row r="450" spans="3:23" s="155" customFormat="1">
      <c r="C450" s="156"/>
      <c r="D450" s="156"/>
      <c r="E450" s="156"/>
      <c r="F450" s="156"/>
      <c r="G450" s="156"/>
      <c r="H450" s="156"/>
      <c r="I450" s="156"/>
      <c r="J450" s="156"/>
      <c r="L450" s="156"/>
      <c r="M450" s="156"/>
      <c r="N450" s="170"/>
      <c r="O450" s="156"/>
      <c r="Q450" s="156"/>
      <c r="S450" s="156"/>
      <c r="U450" s="157"/>
      <c r="V450" s="157"/>
      <c r="W450" s="157"/>
    </row>
    <row r="451" spans="3:23" s="155" customFormat="1">
      <c r="C451" s="156"/>
      <c r="D451" s="156"/>
      <c r="E451" s="156"/>
      <c r="F451" s="156"/>
      <c r="G451" s="156"/>
      <c r="H451" s="156"/>
      <c r="I451" s="156"/>
      <c r="J451" s="156"/>
      <c r="L451" s="156"/>
      <c r="M451" s="156"/>
      <c r="N451" s="170"/>
      <c r="O451" s="156"/>
      <c r="Q451" s="156"/>
      <c r="S451" s="156"/>
      <c r="U451" s="157"/>
      <c r="V451" s="157"/>
      <c r="W451" s="157"/>
    </row>
    <row r="452" spans="3:23" s="155" customFormat="1">
      <c r="C452" s="156"/>
      <c r="D452" s="156"/>
      <c r="E452" s="156"/>
      <c r="F452" s="156"/>
      <c r="G452" s="156"/>
      <c r="H452" s="156"/>
      <c r="I452" s="156"/>
      <c r="J452" s="156"/>
      <c r="L452" s="156"/>
      <c r="M452" s="156"/>
      <c r="N452" s="170"/>
      <c r="O452" s="156"/>
      <c r="Q452" s="156"/>
      <c r="S452" s="156"/>
      <c r="U452" s="157"/>
      <c r="V452" s="157"/>
      <c r="W452" s="157"/>
    </row>
    <row r="453" spans="3:23" s="155" customFormat="1">
      <c r="C453" s="156"/>
      <c r="D453" s="156"/>
      <c r="E453" s="156"/>
      <c r="F453" s="156"/>
      <c r="G453" s="156"/>
      <c r="H453" s="156"/>
      <c r="I453" s="156"/>
      <c r="J453" s="156"/>
      <c r="L453" s="156"/>
      <c r="M453" s="156"/>
      <c r="N453" s="170"/>
      <c r="O453" s="156"/>
      <c r="Q453" s="156"/>
      <c r="S453" s="156"/>
      <c r="U453" s="157"/>
      <c r="V453" s="157"/>
      <c r="W453" s="157"/>
    </row>
    <row r="454" spans="3:23" s="155" customFormat="1">
      <c r="C454" s="156"/>
      <c r="D454" s="156"/>
      <c r="E454" s="156"/>
      <c r="F454" s="156"/>
      <c r="G454" s="156"/>
      <c r="H454" s="156"/>
      <c r="I454" s="156"/>
      <c r="J454" s="156"/>
      <c r="L454" s="156"/>
      <c r="M454" s="156"/>
      <c r="N454" s="170"/>
      <c r="O454" s="156"/>
      <c r="Q454" s="156"/>
      <c r="S454" s="156"/>
      <c r="U454" s="157"/>
      <c r="V454" s="157"/>
      <c r="W454" s="157"/>
    </row>
    <row r="455" spans="3:23" s="155" customFormat="1">
      <c r="C455" s="156"/>
      <c r="D455" s="156"/>
      <c r="E455" s="156"/>
      <c r="F455" s="156"/>
      <c r="G455" s="156"/>
      <c r="H455" s="156"/>
      <c r="I455" s="156"/>
      <c r="J455" s="156"/>
      <c r="L455" s="156"/>
      <c r="M455" s="156"/>
      <c r="N455" s="170"/>
      <c r="O455" s="156"/>
      <c r="Q455" s="156"/>
      <c r="S455" s="156"/>
      <c r="U455" s="157"/>
      <c r="V455" s="157"/>
      <c r="W455" s="157"/>
    </row>
    <row r="456" spans="3:23" s="155" customFormat="1">
      <c r="C456" s="156"/>
      <c r="D456" s="156"/>
      <c r="E456" s="156"/>
      <c r="F456" s="156"/>
      <c r="G456" s="156"/>
      <c r="H456" s="156"/>
      <c r="I456" s="156"/>
      <c r="J456" s="156"/>
      <c r="L456" s="156"/>
      <c r="M456" s="156"/>
      <c r="N456" s="170"/>
      <c r="O456" s="156"/>
      <c r="Q456" s="156"/>
      <c r="S456" s="156"/>
      <c r="U456" s="157"/>
      <c r="V456" s="157"/>
      <c r="W456" s="157"/>
    </row>
    <row r="457" spans="3:23" s="155" customFormat="1">
      <c r="C457" s="156"/>
      <c r="D457" s="156"/>
      <c r="E457" s="156"/>
      <c r="F457" s="156"/>
      <c r="G457" s="156"/>
      <c r="H457" s="156"/>
      <c r="I457" s="156"/>
      <c r="J457" s="156"/>
      <c r="L457" s="156"/>
      <c r="M457" s="156"/>
      <c r="N457" s="170"/>
      <c r="O457" s="156"/>
      <c r="Q457" s="156"/>
      <c r="S457" s="156"/>
      <c r="U457" s="157"/>
      <c r="V457" s="157"/>
      <c r="W457" s="157"/>
    </row>
    <row r="458" spans="3:23" s="155" customFormat="1">
      <c r="C458" s="156"/>
      <c r="D458" s="156"/>
      <c r="E458" s="156"/>
      <c r="F458" s="156"/>
      <c r="G458" s="156"/>
      <c r="H458" s="156"/>
      <c r="I458" s="156"/>
      <c r="J458" s="156"/>
      <c r="L458" s="156"/>
      <c r="M458" s="156"/>
      <c r="N458" s="170"/>
      <c r="O458" s="156"/>
      <c r="Q458" s="156"/>
      <c r="S458" s="156"/>
      <c r="U458" s="157"/>
      <c r="V458" s="157"/>
      <c r="W458" s="157"/>
    </row>
    <row r="459" spans="3:23" s="155" customFormat="1">
      <c r="C459" s="156"/>
      <c r="D459" s="156"/>
      <c r="E459" s="156"/>
      <c r="F459" s="156"/>
      <c r="G459" s="156"/>
      <c r="H459" s="156"/>
      <c r="I459" s="156"/>
      <c r="J459" s="156"/>
      <c r="L459" s="156"/>
      <c r="M459" s="156"/>
      <c r="N459" s="170"/>
      <c r="O459" s="156"/>
      <c r="Q459" s="156"/>
      <c r="S459" s="156"/>
      <c r="U459" s="157"/>
      <c r="V459" s="157"/>
      <c r="W459" s="157"/>
    </row>
    <row r="460" spans="3:23" s="155" customFormat="1">
      <c r="C460" s="156"/>
      <c r="D460" s="156"/>
      <c r="E460" s="156"/>
      <c r="F460" s="156"/>
      <c r="G460" s="156"/>
      <c r="H460" s="156"/>
      <c r="I460" s="156"/>
      <c r="J460" s="156"/>
      <c r="L460" s="156"/>
      <c r="M460" s="156"/>
      <c r="N460" s="170"/>
      <c r="O460" s="156"/>
      <c r="Q460" s="156"/>
      <c r="S460" s="156"/>
      <c r="U460" s="157"/>
      <c r="V460" s="157"/>
      <c r="W460" s="157"/>
    </row>
    <row r="461" spans="3:23" s="155" customFormat="1">
      <c r="C461" s="156"/>
      <c r="D461" s="156"/>
      <c r="E461" s="156"/>
      <c r="F461" s="156"/>
      <c r="G461" s="156"/>
      <c r="H461" s="156"/>
      <c r="I461" s="156"/>
      <c r="J461" s="156"/>
      <c r="L461" s="156"/>
      <c r="M461" s="156"/>
      <c r="N461" s="170"/>
      <c r="O461" s="156"/>
      <c r="Q461" s="156"/>
      <c r="S461" s="156"/>
      <c r="U461" s="157"/>
      <c r="V461" s="157"/>
      <c r="W461" s="157"/>
    </row>
    <row r="462" spans="3:23" s="155" customFormat="1">
      <c r="C462" s="156"/>
      <c r="D462" s="156"/>
      <c r="E462" s="156"/>
      <c r="F462" s="156"/>
      <c r="G462" s="156"/>
      <c r="H462" s="156"/>
      <c r="I462" s="156"/>
      <c r="J462" s="156"/>
      <c r="L462" s="156"/>
      <c r="M462" s="156"/>
      <c r="N462" s="170"/>
      <c r="O462" s="156"/>
      <c r="Q462" s="156"/>
      <c r="S462" s="156"/>
      <c r="U462" s="157"/>
      <c r="V462" s="157"/>
      <c r="W462" s="157"/>
    </row>
    <row r="463" spans="3:23" s="155" customFormat="1">
      <c r="C463" s="156"/>
      <c r="D463" s="156"/>
      <c r="E463" s="156"/>
      <c r="F463" s="156"/>
      <c r="G463" s="156"/>
      <c r="H463" s="156"/>
      <c r="I463" s="156"/>
      <c r="J463" s="156"/>
      <c r="L463" s="156"/>
      <c r="M463" s="156"/>
      <c r="N463" s="170"/>
      <c r="O463" s="156"/>
      <c r="Q463" s="156"/>
      <c r="S463" s="156"/>
      <c r="U463" s="157"/>
      <c r="V463" s="157"/>
      <c r="W463" s="157"/>
    </row>
    <row r="464" spans="3:23" s="155" customFormat="1">
      <c r="C464" s="156"/>
      <c r="D464" s="156"/>
      <c r="E464" s="156"/>
      <c r="F464" s="156"/>
      <c r="G464" s="156"/>
      <c r="H464" s="156"/>
      <c r="I464" s="156"/>
      <c r="J464" s="156"/>
      <c r="L464" s="156"/>
      <c r="M464" s="156"/>
      <c r="N464" s="170"/>
      <c r="O464" s="156"/>
      <c r="Q464" s="156"/>
      <c r="S464" s="156"/>
      <c r="U464" s="157"/>
      <c r="V464" s="157"/>
      <c r="W464" s="157"/>
    </row>
    <row r="465" spans="3:23" s="155" customFormat="1">
      <c r="C465" s="156"/>
      <c r="D465" s="156"/>
      <c r="E465" s="156"/>
      <c r="F465" s="156"/>
      <c r="G465" s="156"/>
      <c r="H465" s="156"/>
      <c r="I465" s="156"/>
      <c r="J465" s="156"/>
      <c r="L465" s="156"/>
      <c r="M465" s="156"/>
      <c r="N465" s="170"/>
      <c r="O465" s="156"/>
      <c r="Q465" s="156"/>
      <c r="S465" s="156"/>
      <c r="U465" s="157"/>
      <c r="V465" s="157"/>
      <c r="W465" s="157"/>
    </row>
    <row r="466" spans="3:23" s="155" customFormat="1">
      <c r="C466" s="156"/>
      <c r="D466" s="156"/>
      <c r="E466" s="156"/>
      <c r="F466" s="156"/>
      <c r="G466" s="156"/>
      <c r="H466" s="156"/>
      <c r="I466" s="156"/>
      <c r="J466" s="156"/>
      <c r="L466" s="156"/>
      <c r="M466" s="156"/>
      <c r="N466" s="170"/>
      <c r="O466" s="156"/>
      <c r="Q466" s="156"/>
      <c r="S466" s="156"/>
      <c r="U466" s="157"/>
      <c r="V466" s="157"/>
      <c r="W466" s="157"/>
    </row>
    <row r="467" spans="3:23" s="155" customFormat="1">
      <c r="C467" s="156"/>
      <c r="D467" s="156"/>
      <c r="E467" s="156"/>
      <c r="F467" s="156"/>
      <c r="G467" s="156"/>
      <c r="H467" s="156"/>
      <c r="I467" s="156"/>
      <c r="J467" s="156"/>
      <c r="L467" s="156"/>
      <c r="M467" s="156"/>
      <c r="N467" s="170"/>
      <c r="O467" s="156"/>
      <c r="Q467" s="156"/>
      <c r="S467" s="156"/>
      <c r="U467" s="157"/>
      <c r="V467" s="157"/>
      <c r="W467" s="157"/>
    </row>
    <row r="468" spans="3:23" s="155" customFormat="1">
      <c r="C468" s="156"/>
      <c r="D468" s="156"/>
      <c r="E468" s="156"/>
      <c r="F468" s="156"/>
      <c r="G468" s="156"/>
      <c r="H468" s="156"/>
      <c r="I468" s="156"/>
      <c r="J468" s="156"/>
      <c r="L468" s="156"/>
      <c r="M468" s="156"/>
      <c r="N468" s="170"/>
      <c r="O468" s="156"/>
      <c r="Q468" s="156"/>
      <c r="S468" s="156"/>
      <c r="U468" s="157"/>
      <c r="V468" s="157"/>
      <c r="W468" s="157"/>
    </row>
    <row r="469" spans="3:23" s="155" customFormat="1">
      <c r="C469" s="156"/>
      <c r="D469" s="156"/>
      <c r="E469" s="156"/>
      <c r="F469" s="156"/>
      <c r="G469" s="156"/>
      <c r="H469" s="156"/>
      <c r="I469" s="156"/>
      <c r="J469" s="156"/>
      <c r="L469" s="156"/>
      <c r="M469" s="156"/>
      <c r="N469" s="170"/>
      <c r="O469" s="156"/>
      <c r="Q469" s="156"/>
      <c r="S469" s="156"/>
      <c r="U469" s="157"/>
      <c r="V469" s="157"/>
      <c r="W469" s="157"/>
    </row>
    <row r="470" spans="3:23" s="155" customFormat="1">
      <c r="C470" s="156"/>
      <c r="D470" s="156"/>
      <c r="E470" s="156"/>
      <c r="F470" s="156"/>
      <c r="G470" s="156"/>
      <c r="H470" s="156"/>
      <c r="I470" s="156"/>
      <c r="J470" s="156"/>
      <c r="L470" s="156"/>
      <c r="M470" s="156"/>
      <c r="N470" s="170"/>
      <c r="O470" s="156"/>
      <c r="Q470" s="156"/>
      <c r="S470" s="156"/>
      <c r="U470" s="157"/>
      <c r="V470" s="157"/>
      <c r="W470" s="157"/>
    </row>
    <row r="471" spans="3:23" s="155" customFormat="1">
      <c r="C471" s="156"/>
      <c r="D471" s="156"/>
      <c r="E471" s="156"/>
      <c r="F471" s="156"/>
      <c r="G471" s="156"/>
      <c r="H471" s="156"/>
      <c r="I471" s="156"/>
      <c r="J471" s="156"/>
      <c r="L471" s="156"/>
      <c r="M471" s="156"/>
      <c r="N471" s="170"/>
      <c r="O471" s="156"/>
      <c r="Q471" s="156"/>
      <c r="S471" s="156"/>
      <c r="U471" s="157"/>
      <c r="V471" s="157"/>
      <c r="W471" s="157"/>
    </row>
    <row r="472" spans="3:23" s="155" customFormat="1">
      <c r="C472" s="156"/>
      <c r="D472" s="156"/>
      <c r="E472" s="156"/>
      <c r="F472" s="156"/>
      <c r="G472" s="156"/>
      <c r="H472" s="156"/>
      <c r="I472" s="156"/>
      <c r="J472" s="156"/>
      <c r="L472" s="156"/>
      <c r="M472" s="156"/>
      <c r="N472" s="170"/>
      <c r="O472" s="156"/>
      <c r="Q472" s="156"/>
      <c r="S472" s="156"/>
      <c r="U472" s="157"/>
      <c r="V472" s="157"/>
      <c r="W472" s="157"/>
    </row>
    <row r="473" spans="3:23" s="155" customFormat="1">
      <c r="C473" s="156"/>
      <c r="D473" s="156"/>
      <c r="E473" s="156"/>
      <c r="F473" s="156"/>
      <c r="G473" s="156"/>
      <c r="H473" s="156"/>
      <c r="I473" s="156"/>
      <c r="J473" s="156"/>
      <c r="L473" s="156"/>
      <c r="M473" s="156"/>
      <c r="N473" s="170"/>
      <c r="O473" s="156"/>
      <c r="Q473" s="156"/>
      <c r="S473" s="156"/>
      <c r="U473" s="157"/>
      <c r="V473" s="157"/>
      <c r="W473" s="157"/>
    </row>
    <row r="474" spans="3:23" s="155" customFormat="1">
      <c r="C474" s="156"/>
      <c r="D474" s="156"/>
      <c r="E474" s="156"/>
      <c r="F474" s="156"/>
      <c r="G474" s="156"/>
      <c r="H474" s="156"/>
      <c r="I474" s="156"/>
      <c r="J474" s="156"/>
      <c r="L474" s="156"/>
      <c r="M474" s="156"/>
      <c r="N474" s="170"/>
      <c r="O474" s="156"/>
      <c r="Q474" s="156"/>
      <c r="S474" s="156"/>
      <c r="U474" s="157"/>
      <c r="V474" s="157"/>
      <c r="W474" s="157"/>
    </row>
    <row r="475" spans="3:23" s="155" customFormat="1">
      <c r="C475" s="156"/>
      <c r="D475" s="156"/>
      <c r="E475" s="156"/>
      <c r="F475" s="156"/>
      <c r="G475" s="156"/>
      <c r="H475" s="156"/>
      <c r="I475" s="156"/>
      <c r="J475" s="156"/>
      <c r="L475" s="156"/>
      <c r="M475" s="156"/>
      <c r="N475" s="170"/>
      <c r="O475" s="156"/>
      <c r="Q475" s="156"/>
      <c r="S475" s="156"/>
      <c r="U475" s="157"/>
      <c r="V475" s="157"/>
      <c r="W475" s="157"/>
    </row>
    <row r="476" spans="3:23" s="155" customFormat="1">
      <c r="C476" s="156"/>
      <c r="D476" s="156"/>
      <c r="E476" s="156"/>
      <c r="F476" s="156"/>
      <c r="G476" s="156"/>
      <c r="H476" s="156"/>
      <c r="I476" s="156"/>
      <c r="J476" s="156"/>
      <c r="L476" s="156"/>
      <c r="M476" s="156"/>
      <c r="N476" s="170"/>
      <c r="O476" s="156"/>
      <c r="Q476" s="156"/>
      <c r="S476" s="156"/>
      <c r="U476" s="157"/>
      <c r="V476" s="157"/>
      <c r="W476" s="157"/>
    </row>
    <row r="477" spans="3:23" s="155" customFormat="1">
      <c r="C477" s="156"/>
      <c r="D477" s="156"/>
      <c r="E477" s="156"/>
      <c r="F477" s="156"/>
      <c r="G477" s="156"/>
      <c r="H477" s="156"/>
      <c r="I477" s="156"/>
      <c r="J477" s="156"/>
      <c r="L477" s="156"/>
      <c r="M477" s="156"/>
      <c r="N477" s="170"/>
      <c r="O477" s="156"/>
      <c r="Q477" s="156"/>
      <c r="S477" s="156"/>
      <c r="U477" s="157"/>
      <c r="V477" s="157"/>
      <c r="W477" s="157"/>
    </row>
    <row r="478" spans="3:23" s="155" customFormat="1">
      <c r="C478" s="156"/>
      <c r="D478" s="156"/>
      <c r="E478" s="156"/>
      <c r="F478" s="156"/>
      <c r="G478" s="156"/>
      <c r="H478" s="156"/>
      <c r="I478" s="156"/>
      <c r="J478" s="156"/>
      <c r="L478" s="156"/>
      <c r="M478" s="156"/>
      <c r="N478" s="170"/>
      <c r="O478" s="156"/>
      <c r="Q478" s="156"/>
      <c r="S478" s="156"/>
      <c r="U478" s="157"/>
      <c r="V478" s="157"/>
      <c r="W478" s="157"/>
    </row>
    <row r="479" spans="3:23" s="155" customFormat="1">
      <c r="C479" s="156"/>
      <c r="D479" s="156"/>
      <c r="E479" s="156"/>
      <c r="F479" s="156"/>
      <c r="G479" s="156"/>
      <c r="H479" s="156"/>
      <c r="I479" s="156"/>
      <c r="J479" s="156"/>
      <c r="L479" s="156"/>
      <c r="M479" s="156"/>
      <c r="N479" s="170"/>
      <c r="O479" s="156"/>
      <c r="Q479" s="156"/>
      <c r="S479" s="156"/>
      <c r="U479" s="157"/>
      <c r="V479" s="157"/>
      <c r="W479" s="157"/>
    </row>
    <row r="480" spans="3:23" s="155" customFormat="1">
      <c r="C480" s="156"/>
      <c r="D480" s="156"/>
      <c r="E480" s="156"/>
      <c r="F480" s="156"/>
      <c r="G480" s="156"/>
      <c r="H480" s="156"/>
      <c r="I480" s="156"/>
      <c r="J480" s="156"/>
      <c r="L480" s="156"/>
      <c r="M480" s="156"/>
      <c r="N480" s="170"/>
      <c r="O480" s="156"/>
      <c r="Q480" s="156"/>
      <c r="S480" s="156"/>
      <c r="U480" s="157"/>
      <c r="V480" s="157"/>
      <c r="W480" s="157"/>
    </row>
    <row r="481" spans="3:23" s="155" customFormat="1">
      <c r="C481" s="156"/>
      <c r="D481" s="156"/>
      <c r="E481" s="156"/>
      <c r="F481" s="156"/>
      <c r="G481" s="156"/>
      <c r="H481" s="156"/>
      <c r="I481" s="156"/>
      <c r="J481" s="156"/>
      <c r="L481" s="156"/>
      <c r="M481" s="156"/>
      <c r="N481" s="170"/>
      <c r="O481" s="156"/>
      <c r="Q481" s="156"/>
      <c r="S481" s="156"/>
      <c r="U481" s="157"/>
      <c r="V481" s="157"/>
      <c r="W481" s="157"/>
    </row>
    <row r="482" spans="3:23" s="155" customFormat="1">
      <c r="C482" s="156"/>
      <c r="D482" s="156"/>
      <c r="E482" s="156"/>
      <c r="F482" s="156"/>
      <c r="G482" s="156"/>
      <c r="H482" s="156"/>
      <c r="I482" s="156"/>
      <c r="J482" s="156"/>
      <c r="L482" s="156"/>
      <c r="M482" s="156"/>
      <c r="N482" s="170"/>
      <c r="O482" s="156"/>
      <c r="Q482" s="156"/>
      <c r="S482" s="156"/>
      <c r="U482" s="157"/>
      <c r="V482" s="157"/>
      <c r="W482" s="157"/>
    </row>
    <row r="483" spans="3:23" s="155" customFormat="1">
      <c r="C483" s="156"/>
      <c r="D483" s="156"/>
      <c r="E483" s="156"/>
      <c r="F483" s="156"/>
      <c r="G483" s="156"/>
      <c r="H483" s="156"/>
      <c r="I483" s="156"/>
      <c r="J483" s="156"/>
      <c r="L483" s="156"/>
      <c r="M483" s="156"/>
      <c r="N483" s="170"/>
      <c r="O483" s="156"/>
      <c r="Q483" s="156"/>
      <c r="S483" s="156"/>
      <c r="U483" s="157"/>
      <c r="V483" s="157"/>
      <c r="W483" s="157"/>
    </row>
    <row r="484" spans="3:23" s="155" customFormat="1">
      <c r="C484" s="156"/>
      <c r="D484" s="156"/>
      <c r="E484" s="156"/>
      <c r="F484" s="156"/>
      <c r="G484" s="156"/>
      <c r="H484" s="156"/>
      <c r="I484" s="156"/>
      <c r="J484" s="156"/>
      <c r="L484" s="156"/>
      <c r="M484" s="156"/>
      <c r="N484" s="170"/>
      <c r="O484" s="156"/>
      <c r="Q484" s="156"/>
      <c r="S484" s="156"/>
      <c r="U484" s="157"/>
      <c r="V484" s="157"/>
      <c r="W484" s="157"/>
    </row>
    <row r="485" spans="3:23" s="155" customFormat="1">
      <c r="C485" s="156"/>
      <c r="D485" s="156"/>
      <c r="E485" s="156"/>
      <c r="F485" s="156"/>
      <c r="G485" s="156"/>
      <c r="H485" s="156"/>
      <c r="I485" s="156"/>
      <c r="J485" s="156"/>
      <c r="L485" s="156"/>
      <c r="M485" s="156"/>
      <c r="N485" s="170"/>
      <c r="O485" s="156"/>
      <c r="Q485" s="156"/>
      <c r="S485" s="156"/>
      <c r="U485" s="157"/>
      <c r="V485" s="157"/>
      <c r="W485" s="157"/>
    </row>
    <row r="486" spans="3:23" s="155" customFormat="1">
      <c r="C486" s="156"/>
      <c r="D486" s="156"/>
      <c r="E486" s="156"/>
      <c r="F486" s="156"/>
      <c r="G486" s="156"/>
      <c r="H486" s="156"/>
      <c r="I486" s="156"/>
      <c r="J486" s="156"/>
      <c r="L486" s="156"/>
      <c r="M486" s="156"/>
      <c r="N486" s="170"/>
      <c r="O486" s="156"/>
      <c r="Q486" s="156"/>
      <c r="S486" s="156"/>
      <c r="U486" s="157"/>
      <c r="V486" s="157"/>
      <c r="W486" s="157"/>
    </row>
    <row r="487" spans="3:23" s="155" customFormat="1">
      <c r="C487" s="156"/>
      <c r="D487" s="156"/>
      <c r="E487" s="156"/>
      <c r="F487" s="156"/>
      <c r="G487" s="156"/>
      <c r="H487" s="156"/>
      <c r="I487" s="156"/>
      <c r="J487" s="156"/>
      <c r="L487" s="156"/>
      <c r="M487" s="156"/>
      <c r="N487" s="170"/>
      <c r="O487" s="156"/>
      <c r="Q487" s="156"/>
      <c r="S487" s="156"/>
      <c r="U487" s="157"/>
      <c r="V487" s="157"/>
      <c r="W487" s="157"/>
    </row>
    <row r="488" spans="3:23" s="155" customFormat="1">
      <c r="C488" s="156"/>
      <c r="D488" s="156"/>
      <c r="E488" s="156"/>
      <c r="F488" s="156"/>
      <c r="G488" s="156"/>
      <c r="H488" s="156"/>
      <c r="I488" s="156"/>
      <c r="J488" s="156"/>
      <c r="L488" s="156"/>
      <c r="M488" s="156"/>
      <c r="N488" s="170"/>
      <c r="O488" s="156"/>
      <c r="Q488" s="156"/>
      <c r="S488" s="156"/>
      <c r="U488" s="157"/>
      <c r="V488" s="157"/>
      <c r="W488" s="157"/>
    </row>
    <row r="489" spans="3:23" s="155" customFormat="1">
      <c r="C489" s="156"/>
      <c r="D489" s="156"/>
      <c r="E489" s="156"/>
      <c r="F489" s="156"/>
      <c r="G489" s="156"/>
      <c r="H489" s="156"/>
      <c r="I489" s="156"/>
      <c r="J489" s="156"/>
      <c r="L489" s="156"/>
      <c r="M489" s="156"/>
      <c r="N489" s="170"/>
      <c r="O489" s="156"/>
      <c r="Q489" s="156"/>
      <c r="S489" s="156"/>
      <c r="U489" s="157"/>
      <c r="V489" s="157"/>
      <c r="W489" s="157"/>
    </row>
    <row r="490" spans="3:23" s="155" customFormat="1">
      <c r="C490" s="156"/>
      <c r="D490" s="156"/>
      <c r="E490" s="156"/>
      <c r="F490" s="156"/>
      <c r="G490" s="156"/>
      <c r="H490" s="156"/>
      <c r="I490" s="156"/>
      <c r="J490" s="156"/>
      <c r="L490" s="156"/>
      <c r="M490" s="156"/>
      <c r="N490" s="170"/>
      <c r="O490" s="156"/>
      <c r="Q490" s="156"/>
      <c r="S490" s="156"/>
      <c r="U490" s="157"/>
      <c r="V490" s="157"/>
      <c r="W490" s="157"/>
    </row>
    <row r="491" spans="3:23" s="155" customFormat="1">
      <c r="C491" s="156"/>
      <c r="D491" s="156"/>
      <c r="E491" s="156"/>
      <c r="F491" s="156"/>
      <c r="G491" s="156"/>
      <c r="H491" s="156"/>
      <c r="I491" s="156"/>
      <c r="J491" s="156"/>
      <c r="L491" s="156"/>
      <c r="M491" s="156"/>
      <c r="N491" s="170"/>
      <c r="O491" s="156"/>
      <c r="Q491" s="156"/>
      <c r="S491" s="156"/>
      <c r="U491" s="157"/>
      <c r="V491" s="157"/>
      <c r="W491" s="157"/>
    </row>
    <row r="492" spans="3:23" s="155" customFormat="1">
      <c r="C492" s="156"/>
      <c r="D492" s="156"/>
      <c r="E492" s="156"/>
      <c r="F492" s="156"/>
      <c r="G492" s="156"/>
      <c r="H492" s="156"/>
      <c r="I492" s="156"/>
      <c r="J492" s="156"/>
      <c r="L492" s="156"/>
      <c r="M492" s="156"/>
      <c r="N492" s="170"/>
      <c r="O492" s="156"/>
      <c r="Q492" s="156"/>
      <c r="S492" s="156"/>
      <c r="U492" s="157"/>
      <c r="V492" s="157"/>
      <c r="W492" s="157"/>
    </row>
    <row r="493" spans="3:23" s="155" customFormat="1">
      <c r="C493" s="156"/>
      <c r="D493" s="156"/>
      <c r="E493" s="156"/>
      <c r="F493" s="156"/>
      <c r="G493" s="156"/>
      <c r="H493" s="156"/>
      <c r="I493" s="156"/>
      <c r="J493" s="156"/>
      <c r="L493" s="156"/>
      <c r="M493" s="156"/>
      <c r="N493" s="170"/>
      <c r="O493" s="156"/>
      <c r="Q493" s="156"/>
      <c r="S493" s="156"/>
      <c r="U493" s="157"/>
      <c r="V493" s="157"/>
      <c r="W493" s="157"/>
    </row>
    <row r="494" spans="3:23" s="155" customFormat="1">
      <c r="C494" s="156"/>
      <c r="D494" s="156"/>
      <c r="E494" s="156"/>
      <c r="F494" s="156"/>
      <c r="G494" s="156"/>
      <c r="H494" s="156"/>
      <c r="I494" s="156"/>
      <c r="J494" s="156"/>
      <c r="L494" s="156"/>
      <c r="M494" s="156"/>
      <c r="N494" s="170"/>
      <c r="O494" s="156"/>
      <c r="Q494" s="156"/>
      <c r="S494" s="156"/>
      <c r="U494" s="157"/>
      <c r="V494" s="157"/>
      <c r="W494" s="157"/>
    </row>
    <row r="495" spans="3:23" s="155" customFormat="1">
      <c r="C495" s="156"/>
      <c r="D495" s="156"/>
      <c r="E495" s="156"/>
      <c r="F495" s="156"/>
      <c r="G495" s="156"/>
      <c r="H495" s="156"/>
      <c r="I495" s="156"/>
      <c r="J495" s="156"/>
      <c r="L495" s="156"/>
      <c r="M495" s="156"/>
      <c r="N495" s="170"/>
      <c r="O495" s="156"/>
      <c r="Q495" s="156"/>
      <c r="S495" s="156"/>
      <c r="U495" s="157"/>
      <c r="V495" s="157"/>
      <c r="W495" s="157"/>
    </row>
    <row r="496" spans="3:23" s="155" customFormat="1">
      <c r="C496" s="156"/>
      <c r="D496" s="156"/>
      <c r="E496" s="156"/>
      <c r="F496" s="156"/>
      <c r="G496" s="156"/>
      <c r="H496" s="156"/>
      <c r="I496" s="156"/>
      <c r="J496" s="156"/>
      <c r="L496" s="156"/>
      <c r="M496" s="156"/>
      <c r="N496" s="170"/>
      <c r="O496" s="156"/>
      <c r="Q496" s="156"/>
      <c r="S496" s="156"/>
      <c r="U496" s="157"/>
      <c r="V496" s="157"/>
      <c r="W496" s="157"/>
    </row>
    <row r="497" spans="3:23" s="155" customFormat="1">
      <c r="C497" s="156"/>
      <c r="D497" s="156"/>
      <c r="E497" s="156"/>
      <c r="F497" s="156"/>
      <c r="G497" s="156"/>
      <c r="H497" s="156"/>
      <c r="I497" s="156"/>
      <c r="J497" s="156"/>
      <c r="L497" s="156"/>
      <c r="M497" s="156"/>
      <c r="N497" s="170"/>
      <c r="O497" s="156"/>
      <c r="Q497" s="156"/>
      <c r="S497" s="156"/>
      <c r="U497" s="157"/>
      <c r="V497" s="157"/>
      <c r="W497" s="157"/>
    </row>
    <row r="498" spans="3:23" s="155" customFormat="1">
      <c r="C498" s="156"/>
      <c r="D498" s="156"/>
      <c r="E498" s="156"/>
      <c r="F498" s="156"/>
      <c r="G498" s="156"/>
      <c r="H498" s="156"/>
      <c r="I498" s="156"/>
      <c r="J498" s="156"/>
      <c r="L498" s="156"/>
      <c r="M498" s="156"/>
      <c r="N498" s="170"/>
      <c r="O498" s="156"/>
      <c r="Q498" s="156"/>
      <c r="S498" s="156"/>
      <c r="U498" s="157"/>
      <c r="V498" s="157"/>
      <c r="W498" s="157"/>
    </row>
    <row r="499" spans="3:23" s="155" customFormat="1">
      <c r="C499" s="156"/>
      <c r="D499" s="156"/>
      <c r="E499" s="156"/>
      <c r="F499" s="156"/>
      <c r="G499" s="156"/>
      <c r="H499" s="156"/>
      <c r="I499" s="156"/>
      <c r="J499" s="156"/>
      <c r="L499" s="156"/>
      <c r="M499" s="156"/>
      <c r="N499" s="170"/>
      <c r="O499" s="156"/>
      <c r="Q499" s="156"/>
      <c r="S499" s="156"/>
      <c r="U499" s="157"/>
      <c r="V499" s="157"/>
      <c r="W499" s="157"/>
    </row>
    <row r="500" spans="3:23" s="155" customFormat="1">
      <c r="C500" s="156"/>
      <c r="D500" s="156"/>
      <c r="E500" s="156"/>
      <c r="F500" s="156"/>
      <c r="G500" s="156"/>
      <c r="H500" s="156"/>
      <c r="I500" s="156"/>
      <c r="J500" s="156"/>
      <c r="L500" s="156"/>
      <c r="M500" s="156"/>
      <c r="N500" s="170"/>
      <c r="O500" s="156"/>
      <c r="Q500" s="156"/>
      <c r="S500" s="156"/>
      <c r="U500" s="157"/>
      <c r="V500" s="157"/>
      <c r="W500" s="157"/>
    </row>
    <row r="501" spans="3:23" s="155" customFormat="1">
      <c r="C501" s="156"/>
      <c r="D501" s="156"/>
      <c r="E501" s="156"/>
      <c r="F501" s="156"/>
      <c r="G501" s="156"/>
      <c r="H501" s="156"/>
      <c r="I501" s="156"/>
      <c r="J501" s="156"/>
      <c r="L501" s="156"/>
      <c r="M501" s="156"/>
      <c r="N501" s="170"/>
      <c r="O501" s="156"/>
      <c r="Q501" s="156"/>
      <c r="S501" s="156"/>
      <c r="U501" s="157"/>
      <c r="V501" s="157"/>
      <c r="W501" s="157"/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3"/>
  <dimension ref="A1:K39"/>
  <sheetViews>
    <sheetView topLeftCell="L1" workbookViewId="0">
      <selection activeCell="E12" sqref="E12"/>
    </sheetView>
  </sheetViews>
  <sheetFormatPr baseColWidth="10" defaultRowHeight="12.75"/>
  <cols>
    <col min="1" max="1" width="11.42578125" style="10" hidden="1" customWidth="1"/>
    <col min="2" max="2" width="12.5703125" style="10" hidden="1" customWidth="1"/>
    <col min="3" max="3" width="14.7109375" style="10" hidden="1" customWidth="1"/>
    <col min="4" max="4" width="16.140625" style="10" hidden="1" customWidth="1"/>
    <col min="5" max="5" width="21.7109375" style="10" hidden="1" customWidth="1"/>
    <col min="6" max="11" width="11.42578125" style="10" hidden="1" customWidth="1"/>
    <col min="12" max="16384" width="11.42578125" style="10"/>
  </cols>
  <sheetData>
    <row r="1" spans="1:9" ht="33" customHeight="1" thickBot="1">
      <c r="B1" s="256" t="str">
        <f>MODE_OPERATOIRE!B1</f>
        <v>F_A30 - Contrôle Séparation des dépenses à mi-année</v>
      </c>
      <c r="C1" s="257"/>
      <c r="D1" s="257"/>
      <c r="E1" s="258"/>
    </row>
    <row r="2" spans="1:9">
      <c r="B2" s="244" t="s">
        <v>9</v>
      </c>
      <c r="C2" s="245"/>
      <c r="D2" s="246"/>
      <c r="E2" s="75" t="str">
        <f>MODE_OPERATOIRE!H8</f>
        <v>F_A30_Pop.xlsx</v>
      </c>
    </row>
    <row r="3" spans="1:9">
      <c r="A3" s="27"/>
      <c r="B3" s="244" t="s">
        <v>10</v>
      </c>
      <c r="C3" s="245"/>
      <c r="D3" s="246"/>
      <c r="E3" s="30" t="str">
        <f>MODE_OPERATOIRE!I12</f>
        <v>Feuil1</v>
      </c>
    </row>
    <row r="4" spans="1:9" ht="13.5" thickBot="1">
      <c r="A4" s="27"/>
      <c r="B4" s="247"/>
      <c r="C4" s="248"/>
      <c r="D4" s="249"/>
      <c r="E4" s="31"/>
      <c r="F4" s="28"/>
    </row>
    <row r="5" spans="1:9">
      <c r="A5" s="27"/>
      <c r="B5" s="253" t="s">
        <v>1</v>
      </c>
      <c r="C5" s="254"/>
      <c r="D5" s="255"/>
      <c r="E5" s="32">
        <v>291</v>
      </c>
      <c r="G5" s="28"/>
      <c r="H5" s="28"/>
      <c r="I5" s="28"/>
    </row>
    <row r="6" spans="1:9" ht="13.5" thickBot="1">
      <c r="A6" s="27"/>
      <c r="B6" s="250" t="s">
        <v>11</v>
      </c>
      <c r="C6" s="251"/>
      <c r="D6" s="252"/>
      <c r="E6" s="33">
        <f>SUM(données!D:D)</f>
        <v>11052554.93</v>
      </c>
    </row>
    <row r="7" spans="1:9">
      <c r="A7" s="27"/>
      <c r="B7" s="244" t="s">
        <v>2</v>
      </c>
      <c r="C7" s="245"/>
      <c r="D7" s="246"/>
      <c r="E7" s="34"/>
    </row>
    <row r="8" spans="1:9" ht="13.5" thickBot="1">
      <c r="A8" s="27"/>
      <c r="B8" s="244" t="s">
        <v>3</v>
      </c>
      <c r="C8" s="245"/>
      <c r="D8" s="246"/>
      <c r="E8" s="34">
        <f>MODE_OPERATOIRE!H17</f>
        <v>20</v>
      </c>
      <c r="F8" s="53">
        <f>SUMIF(données!I:I,1,données!I:I)</f>
        <v>196</v>
      </c>
    </row>
    <row r="9" spans="1:9" ht="13.5" thickBot="1">
      <c r="A9" s="27"/>
      <c r="B9" s="244" t="s">
        <v>4</v>
      </c>
      <c r="C9" s="245"/>
      <c r="D9" s="246"/>
      <c r="E9" s="33">
        <f>SUMIF(données!I:I,1,données!D:D)</f>
        <v>8131749.9600000018</v>
      </c>
    </row>
    <row r="10" spans="1:9" ht="13.5" thickBot="1">
      <c r="A10" s="27"/>
      <c r="B10" s="244" t="s">
        <v>5</v>
      </c>
      <c r="C10" s="245"/>
      <c r="D10" s="246"/>
      <c r="E10" s="35">
        <f>IF(E6=0,0,E9/E6)</f>
        <v>0.73573486053690229</v>
      </c>
    </row>
    <row r="11" spans="1:9">
      <c r="A11" s="27"/>
      <c r="B11" s="253" t="s">
        <v>6</v>
      </c>
      <c r="C11" s="254"/>
      <c r="D11" s="255"/>
      <c r="E11" s="36">
        <f>E6-E9</f>
        <v>2920804.9699999979</v>
      </c>
    </row>
    <row r="12" spans="1:9" ht="13.5" thickBot="1">
      <c r="A12" s="27"/>
      <c r="B12" s="250" t="s">
        <v>12</v>
      </c>
      <c r="C12" s="251"/>
      <c r="D12" s="252"/>
      <c r="E12" s="33">
        <f>E5-F8</f>
        <v>95</v>
      </c>
    </row>
    <row r="13" spans="1:9">
      <c r="A13" s="27"/>
      <c r="B13" s="244" t="s">
        <v>7</v>
      </c>
      <c r="C13" s="245"/>
      <c r="D13" s="246"/>
      <c r="E13" s="34">
        <f>MODE_OPERATOIRE!H17</f>
        <v>20</v>
      </c>
    </row>
    <row r="14" spans="1:9" ht="13.5" thickBot="1">
      <c r="A14" s="27"/>
      <c r="B14" s="250" t="s">
        <v>8</v>
      </c>
      <c r="C14" s="251"/>
      <c r="D14" s="252"/>
      <c r="E14" s="33">
        <f>E8+E13</f>
        <v>40</v>
      </c>
    </row>
    <row r="15" spans="1:9" ht="13.5" thickBot="1">
      <c r="A15" s="27"/>
    </row>
    <row r="16" spans="1:9" ht="13.5" thickBot="1">
      <c r="A16" s="27"/>
      <c r="B16" s="241" t="s">
        <v>13</v>
      </c>
      <c r="C16" s="242"/>
      <c r="D16" s="243"/>
      <c r="E16" s="76" t="s">
        <v>68</v>
      </c>
    </row>
    <row r="17" spans="1:7">
      <c r="A17" s="27"/>
    </row>
    <row r="18" spans="1:7">
      <c r="A18" s="27"/>
    </row>
    <row r="19" spans="1:7">
      <c r="A19" s="27"/>
    </row>
    <row r="20" spans="1:7">
      <c r="A20" s="27"/>
    </row>
    <row r="24" spans="1:7">
      <c r="A24" s="27"/>
      <c r="D24" s="21"/>
      <c r="E24" s="28"/>
    </row>
    <row r="25" spans="1:7">
      <c r="D25" s="21"/>
    </row>
    <row r="26" spans="1:7">
      <c r="D26" s="21"/>
    </row>
    <row r="27" spans="1:7">
      <c r="A27" s="27"/>
    </row>
    <row r="28" spans="1:7">
      <c r="A28" s="27"/>
    </row>
    <row r="29" spans="1:7">
      <c r="A29" s="27"/>
    </row>
    <row r="30" spans="1:7">
      <c r="A30" s="27"/>
    </row>
    <row r="31" spans="1:7">
      <c r="A31" s="27"/>
      <c r="E31" s="29"/>
      <c r="F31" s="29"/>
      <c r="G31" s="29"/>
    </row>
    <row r="33" spans="6:7">
      <c r="F33" s="11"/>
    </row>
    <row r="39" spans="6:7">
      <c r="G39" s="29"/>
    </row>
  </sheetData>
  <mergeCells count="15">
    <mergeCell ref="B1:E1"/>
    <mergeCell ref="B11:D11"/>
    <mergeCell ref="B8:D8"/>
    <mergeCell ref="B9:D9"/>
    <mergeCell ref="B10:D10"/>
    <mergeCell ref="B16:D16"/>
    <mergeCell ref="B2:D2"/>
    <mergeCell ref="B3:D3"/>
    <mergeCell ref="B7:D7"/>
    <mergeCell ref="B13:D13"/>
    <mergeCell ref="B4:D4"/>
    <mergeCell ref="B14:D14"/>
    <mergeCell ref="B5:D5"/>
    <mergeCell ref="B6:D6"/>
    <mergeCell ref="B12:D12"/>
  </mergeCells>
  <phoneticPr fontId="0" type="noConversion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&amp;L&amp;"Arial,Italique"&amp;8ERDF- UCN/QCSI&amp;C&amp;"Arial,Italique"&amp;8PCIMP 2009&amp;R&amp;"Arial,Italique"&amp;8&amp;F -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2">
    <pageSetUpPr fitToPage="1"/>
  </sheetPr>
  <dimension ref="A1:AC5000"/>
  <sheetViews>
    <sheetView zoomScale="75" workbookViewId="0">
      <pane ySplit="1" topLeftCell="A2" activePane="bottomLeft" state="frozen"/>
      <selection pane="bottomLeft" activeCell="A2" sqref="A2"/>
    </sheetView>
  </sheetViews>
  <sheetFormatPr baseColWidth="10" defaultRowHeight="12.75"/>
  <cols>
    <col min="1" max="1" width="15.7109375" style="23" customWidth="1"/>
    <col min="2" max="2" width="15.7109375" style="24" customWidth="1"/>
    <col min="3" max="3" width="15.7109375" style="25" customWidth="1"/>
    <col min="4" max="8" width="15.7109375" style="26" customWidth="1"/>
    <col min="9" max="9" width="15.7109375" style="20" customWidth="1"/>
    <col min="10" max="10" width="15.7109375" style="22" customWidth="1"/>
    <col min="11" max="11" width="15.7109375" style="1" customWidth="1"/>
    <col min="12" max="12" width="15.7109375" style="24" customWidth="1"/>
    <col min="13" max="13" width="15.7109375" style="25" customWidth="1"/>
    <col min="14" max="18" width="15.7109375" style="26" customWidth="1"/>
    <col min="19" max="29" width="11.42578125" style="13"/>
    <col min="30" max="16384" width="11.42578125" style="10"/>
  </cols>
  <sheetData>
    <row r="1" spans="1:29" ht="39.950000000000003" customHeight="1" thickBot="1">
      <c r="A1" s="63" t="s">
        <v>111</v>
      </c>
      <c r="B1" s="17" t="s">
        <v>108</v>
      </c>
      <c r="C1" s="18" t="s">
        <v>109</v>
      </c>
      <c r="D1" s="19" t="s">
        <v>110</v>
      </c>
      <c r="E1" s="19" t="s">
        <v>50</v>
      </c>
      <c r="F1" s="19" t="s">
        <v>0</v>
      </c>
      <c r="G1" s="19" t="s">
        <v>69</v>
      </c>
      <c r="H1" s="19" t="s">
        <v>70</v>
      </c>
      <c r="I1"/>
      <c r="K1" s="16" t="s">
        <v>111</v>
      </c>
      <c r="L1" s="17" t="s">
        <v>108</v>
      </c>
      <c r="M1" s="18" t="s">
        <v>109</v>
      </c>
      <c r="N1" s="19" t="s">
        <v>110</v>
      </c>
      <c r="O1" s="19" t="s">
        <v>50</v>
      </c>
      <c r="P1" s="19" t="s">
        <v>0</v>
      </c>
      <c r="Q1" s="19" t="s">
        <v>69</v>
      </c>
      <c r="R1" s="19" t="s">
        <v>70</v>
      </c>
      <c r="S1" s="12"/>
      <c r="T1" s="14">
        <f>COUNTIF(K:K,"&gt;""")-1</f>
        <v>291</v>
      </c>
      <c r="U1" s="12"/>
      <c r="V1" s="12"/>
      <c r="W1" s="12"/>
      <c r="X1" s="12"/>
      <c r="Y1" s="12"/>
      <c r="Z1" s="12"/>
      <c r="AA1" s="12"/>
      <c r="AB1" s="12"/>
      <c r="AC1" s="12"/>
    </row>
    <row r="2" spans="1:29" ht="45">
      <c r="A2" s="183" t="s">
        <v>1188</v>
      </c>
      <c r="B2" s="180" t="s">
        <v>222</v>
      </c>
      <c r="C2" s="180" t="s">
        <v>220</v>
      </c>
      <c r="D2" s="182">
        <v>41887.25</v>
      </c>
      <c r="E2" s="180" t="s">
        <v>1189</v>
      </c>
      <c r="F2" s="180" t="s">
        <v>542</v>
      </c>
      <c r="G2" s="181">
        <v>41863</v>
      </c>
      <c r="H2" s="180" t="s">
        <v>1183</v>
      </c>
      <c r="I2">
        <f t="shared" ref="I2:I65" si="0">IF(VALUE(LEFT(B2,1))=2,1,IF(AND((VALUE(LEFT(B2,6))&gt;611180),(VALUE(LEFT(B2,6))&lt;611189)),1,0))</f>
        <v>1</v>
      </c>
      <c r="J2">
        <f t="shared" ref="J2:J65" si="1">D2*I2</f>
        <v>41887.25</v>
      </c>
      <c r="K2" t="s">
        <v>1188</v>
      </c>
      <c r="L2" t="s">
        <v>222</v>
      </c>
      <c r="M2" t="s">
        <v>220</v>
      </c>
      <c r="N2">
        <v>41887.25</v>
      </c>
      <c r="O2" t="s">
        <v>1189</v>
      </c>
      <c r="P2" t="s">
        <v>542</v>
      </c>
      <c r="Q2">
        <v>41863</v>
      </c>
      <c r="R2" t="s">
        <v>1183</v>
      </c>
      <c r="S2" s="10"/>
      <c r="T2" s="10"/>
      <c r="U2" s="10"/>
      <c r="V2" s="10"/>
      <c r="W2" s="10"/>
      <c r="X2" s="10"/>
      <c r="Y2" s="10"/>
      <c r="Z2" s="10"/>
      <c r="AA2" s="9"/>
      <c r="AB2" s="9"/>
      <c r="AC2" s="9"/>
    </row>
    <row r="3" spans="1:29" ht="30">
      <c r="A3" s="183" t="s">
        <v>1194</v>
      </c>
      <c r="B3" s="180" t="s">
        <v>222</v>
      </c>
      <c r="C3" s="180" t="s">
        <v>220</v>
      </c>
      <c r="D3" s="182">
        <v>21031.25</v>
      </c>
      <c r="E3" s="180" t="s">
        <v>1195</v>
      </c>
      <c r="F3" s="180" t="s">
        <v>1197</v>
      </c>
      <c r="G3" s="181">
        <v>41864</v>
      </c>
      <c r="H3" s="180" t="s">
        <v>437</v>
      </c>
      <c r="I3">
        <f t="shared" si="0"/>
        <v>1</v>
      </c>
      <c r="J3">
        <f t="shared" si="1"/>
        <v>21031.25</v>
      </c>
      <c r="K3" t="s">
        <v>1194</v>
      </c>
      <c r="L3" t="s">
        <v>222</v>
      </c>
      <c r="M3" t="s">
        <v>220</v>
      </c>
      <c r="N3">
        <v>21031.25</v>
      </c>
      <c r="O3" t="s">
        <v>1195</v>
      </c>
      <c r="P3" t="s">
        <v>1197</v>
      </c>
      <c r="Q3">
        <v>41864</v>
      </c>
      <c r="R3" t="s">
        <v>437</v>
      </c>
      <c r="S3" s="10"/>
      <c r="T3" s="10"/>
      <c r="U3" s="10"/>
      <c r="V3" s="10"/>
      <c r="W3" s="10"/>
      <c r="X3" s="10"/>
      <c r="Y3" s="10"/>
      <c r="Z3" s="10"/>
      <c r="AA3" s="9"/>
      <c r="AB3" s="9"/>
      <c r="AC3" s="9"/>
    </row>
    <row r="4" spans="1:29" ht="15">
      <c r="A4" s="183" t="s">
        <v>382</v>
      </c>
      <c r="B4" s="180" t="s">
        <v>222</v>
      </c>
      <c r="C4" s="180" t="s">
        <v>220</v>
      </c>
      <c r="D4" s="182">
        <v>43414</v>
      </c>
      <c r="E4" s="180" t="s">
        <v>383</v>
      </c>
      <c r="F4" s="180" t="s">
        <v>282</v>
      </c>
      <c r="G4" s="181">
        <v>41852</v>
      </c>
      <c r="H4" s="180" t="s">
        <v>377</v>
      </c>
      <c r="I4">
        <f t="shared" si="0"/>
        <v>1</v>
      </c>
      <c r="J4">
        <f t="shared" si="1"/>
        <v>43414</v>
      </c>
      <c r="K4" t="s">
        <v>382</v>
      </c>
      <c r="L4" t="s">
        <v>222</v>
      </c>
      <c r="M4" t="s">
        <v>220</v>
      </c>
      <c r="N4">
        <v>43414</v>
      </c>
      <c r="O4" t="s">
        <v>383</v>
      </c>
      <c r="P4" t="s">
        <v>282</v>
      </c>
      <c r="Q4">
        <v>41852</v>
      </c>
      <c r="R4" t="s">
        <v>377</v>
      </c>
      <c r="S4" s="10"/>
      <c r="T4" s="10"/>
      <c r="U4" s="10"/>
      <c r="V4" s="10"/>
      <c r="W4" s="10"/>
      <c r="X4" s="10"/>
      <c r="Y4" s="10"/>
      <c r="Z4" s="10"/>
      <c r="AA4" s="9"/>
      <c r="AB4" s="9"/>
      <c r="AC4" s="9"/>
    </row>
    <row r="5" spans="1:29" ht="45">
      <c r="A5" s="183" t="s">
        <v>1850</v>
      </c>
      <c r="B5" s="180" t="s">
        <v>222</v>
      </c>
      <c r="C5" s="180" t="s">
        <v>220</v>
      </c>
      <c r="D5" s="182">
        <v>31932.9</v>
      </c>
      <c r="E5" s="180" t="s">
        <v>1851</v>
      </c>
      <c r="F5" s="180" t="s">
        <v>1853</v>
      </c>
      <c r="G5" s="181">
        <v>41858</v>
      </c>
      <c r="H5" s="180" t="s">
        <v>1019</v>
      </c>
      <c r="I5">
        <f t="shared" si="0"/>
        <v>1</v>
      </c>
      <c r="J5">
        <f t="shared" si="1"/>
        <v>31932.9</v>
      </c>
      <c r="K5" t="s">
        <v>1850</v>
      </c>
      <c r="L5" t="s">
        <v>222</v>
      </c>
      <c r="M5" t="s">
        <v>220</v>
      </c>
      <c r="N5">
        <v>31932.9</v>
      </c>
      <c r="O5" t="s">
        <v>1851</v>
      </c>
      <c r="P5" t="s">
        <v>1853</v>
      </c>
      <c r="Q5">
        <v>41858</v>
      </c>
      <c r="R5" t="s">
        <v>1019</v>
      </c>
      <c r="S5" s="10"/>
      <c r="T5" s="10"/>
      <c r="U5" s="10"/>
      <c r="V5" s="10"/>
      <c r="W5" s="10"/>
      <c r="X5" s="10"/>
      <c r="Y5" s="10"/>
      <c r="Z5" s="10"/>
      <c r="AA5" s="9"/>
      <c r="AB5" s="9"/>
      <c r="AC5" s="9"/>
    </row>
    <row r="6" spans="1:29" ht="15">
      <c r="A6" s="183" t="s">
        <v>1049</v>
      </c>
      <c r="B6" s="180" t="s">
        <v>222</v>
      </c>
      <c r="C6" s="180" t="s">
        <v>220</v>
      </c>
      <c r="D6" s="182">
        <v>21593.22</v>
      </c>
      <c r="E6" s="180" t="s">
        <v>1050</v>
      </c>
      <c r="F6" s="180" t="s">
        <v>1052</v>
      </c>
      <c r="G6" s="181">
        <v>41862</v>
      </c>
      <c r="H6" s="180" t="s">
        <v>1019</v>
      </c>
      <c r="I6">
        <f t="shared" si="0"/>
        <v>1</v>
      </c>
      <c r="J6">
        <f t="shared" si="1"/>
        <v>21593.22</v>
      </c>
      <c r="K6" t="s">
        <v>1049</v>
      </c>
      <c r="L6" t="s">
        <v>222</v>
      </c>
      <c r="M6" t="s">
        <v>220</v>
      </c>
      <c r="N6">
        <v>21593.22</v>
      </c>
      <c r="O6" t="s">
        <v>1050</v>
      </c>
      <c r="P6" t="s">
        <v>1052</v>
      </c>
      <c r="Q6">
        <v>41862</v>
      </c>
      <c r="R6" t="s">
        <v>1019</v>
      </c>
      <c r="S6" s="10"/>
      <c r="T6" s="10"/>
      <c r="U6" s="10"/>
      <c r="V6" s="10"/>
      <c r="W6" s="10"/>
      <c r="X6" s="10"/>
      <c r="Y6" s="10"/>
      <c r="Z6" s="10"/>
      <c r="AA6" s="9"/>
      <c r="AB6" s="9"/>
      <c r="AC6" s="9"/>
    </row>
    <row r="7" spans="1:29" ht="30">
      <c r="A7" s="183" t="s">
        <v>523</v>
      </c>
      <c r="B7" s="180" t="s">
        <v>222</v>
      </c>
      <c r="C7" s="180" t="s">
        <v>220</v>
      </c>
      <c r="D7" s="182">
        <v>21247.29</v>
      </c>
      <c r="E7" s="180" t="s">
        <v>524</v>
      </c>
      <c r="F7" s="180" t="s">
        <v>271</v>
      </c>
      <c r="G7" s="181">
        <v>41852</v>
      </c>
      <c r="H7" s="180" t="s">
        <v>518</v>
      </c>
      <c r="I7">
        <f t="shared" si="0"/>
        <v>1</v>
      </c>
      <c r="J7">
        <f t="shared" si="1"/>
        <v>21247.29</v>
      </c>
      <c r="K7" t="s">
        <v>523</v>
      </c>
      <c r="L7" t="s">
        <v>222</v>
      </c>
      <c r="M7" t="s">
        <v>220</v>
      </c>
      <c r="N7">
        <v>21247.29</v>
      </c>
      <c r="O7" t="s">
        <v>524</v>
      </c>
      <c r="P7" t="s">
        <v>271</v>
      </c>
      <c r="Q7">
        <v>41852</v>
      </c>
      <c r="R7" t="s">
        <v>518</v>
      </c>
      <c r="S7" s="10"/>
      <c r="T7" s="10"/>
      <c r="U7" s="10"/>
      <c r="V7" s="10"/>
      <c r="W7" s="10"/>
      <c r="X7" s="10"/>
      <c r="Y7" s="10"/>
      <c r="Z7" s="10"/>
      <c r="AA7" s="9"/>
      <c r="AB7" s="9"/>
      <c r="AC7" s="9"/>
    </row>
    <row r="8" spans="1:29" ht="15">
      <c r="A8" s="183" t="s">
        <v>1668</v>
      </c>
      <c r="B8" s="180" t="s">
        <v>222</v>
      </c>
      <c r="C8" s="180" t="s">
        <v>220</v>
      </c>
      <c r="D8" s="182">
        <v>29311.97</v>
      </c>
      <c r="E8" s="180" t="s">
        <v>1669</v>
      </c>
      <c r="F8" s="180" t="s">
        <v>1671</v>
      </c>
      <c r="G8" s="181">
        <v>41863</v>
      </c>
      <c r="H8" s="180" t="s">
        <v>1659</v>
      </c>
      <c r="I8">
        <f t="shared" si="0"/>
        <v>1</v>
      </c>
      <c r="J8">
        <f t="shared" si="1"/>
        <v>29311.97</v>
      </c>
      <c r="K8" t="s">
        <v>1668</v>
      </c>
      <c r="L8" t="s">
        <v>222</v>
      </c>
      <c r="M8" t="s">
        <v>220</v>
      </c>
      <c r="N8">
        <v>29311.97</v>
      </c>
      <c r="O8" t="s">
        <v>1669</v>
      </c>
      <c r="P8" t="s">
        <v>1671</v>
      </c>
      <c r="Q8">
        <v>41863</v>
      </c>
      <c r="R8" t="s">
        <v>1659</v>
      </c>
      <c r="S8" s="10"/>
      <c r="T8" s="10"/>
      <c r="U8" s="10"/>
      <c r="V8" s="10"/>
      <c r="W8" s="10"/>
      <c r="X8" s="10"/>
      <c r="Y8" s="10"/>
      <c r="Z8" s="10"/>
      <c r="AA8" s="9"/>
      <c r="AB8" s="9"/>
      <c r="AC8" s="9"/>
    </row>
    <row r="9" spans="1:29" ht="45">
      <c r="A9" s="183" t="s">
        <v>931</v>
      </c>
      <c r="B9" s="180" t="s">
        <v>222</v>
      </c>
      <c r="C9" s="180" t="s">
        <v>220</v>
      </c>
      <c r="D9" s="182">
        <v>20378.45</v>
      </c>
      <c r="E9" s="180" t="s">
        <v>921</v>
      </c>
      <c r="F9" s="180" t="s">
        <v>832</v>
      </c>
      <c r="G9" s="181">
        <v>41862</v>
      </c>
      <c r="H9" s="180" t="s">
        <v>251</v>
      </c>
      <c r="I9">
        <f t="shared" si="0"/>
        <v>1</v>
      </c>
      <c r="J9">
        <f t="shared" si="1"/>
        <v>20378.45</v>
      </c>
      <c r="K9" t="s">
        <v>931</v>
      </c>
      <c r="L9" t="s">
        <v>222</v>
      </c>
      <c r="M9" t="s">
        <v>220</v>
      </c>
      <c r="N9">
        <v>20378.45</v>
      </c>
      <c r="O9" t="s">
        <v>921</v>
      </c>
      <c r="P9" t="s">
        <v>832</v>
      </c>
      <c r="Q9">
        <v>41862</v>
      </c>
      <c r="R9" t="s">
        <v>251</v>
      </c>
      <c r="S9" s="10"/>
      <c r="T9" s="10"/>
      <c r="U9" s="10"/>
      <c r="V9" s="10"/>
      <c r="W9" s="10"/>
      <c r="X9" s="10"/>
      <c r="Y9" s="10"/>
      <c r="Z9" s="10"/>
      <c r="AA9" s="9"/>
      <c r="AB9" s="9"/>
      <c r="AC9" s="9"/>
    </row>
    <row r="10" spans="1:29" ht="45">
      <c r="A10" s="183" t="s">
        <v>2359</v>
      </c>
      <c r="B10" s="180" t="s">
        <v>222</v>
      </c>
      <c r="C10" s="180" t="s">
        <v>220</v>
      </c>
      <c r="D10" s="182">
        <v>29353.4</v>
      </c>
      <c r="E10" s="180" t="s">
        <v>2360</v>
      </c>
      <c r="F10" s="180" t="s">
        <v>1853</v>
      </c>
      <c r="G10" s="181">
        <v>41852</v>
      </c>
      <c r="H10" s="180" t="s">
        <v>547</v>
      </c>
      <c r="I10">
        <f t="shared" si="0"/>
        <v>1</v>
      </c>
      <c r="J10">
        <f t="shared" si="1"/>
        <v>29353.4</v>
      </c>
      <c r="K10" t="s">
        <v>2359</v>
      </c>
      <c r="L10" t="s">
        <v>222</v>
      </c>
      <c r="M10" t="s">
        <v>220</v>
      </c>
      <c r="N10">
        <v>29353.4</v>
      </c>
      <c r="O10" t="s">
        <v>2360</v>
      </c>
      <c r="P10" t="s">
        <v>1853</v>
      </c>
      <c r="Q10">
        <v>41852</v>
      </c>
      <c r="R10" t="s">
        <v>547</v>
      </c>
      <c r="S10" s="10"/>
      <c r="T10" s="10"/>
      <c r="U10" s="10"/>
      <c r="V10" s="10"/>
      <c r="W10" s="10"/>
      <c r="X10" s="10"/>
      <c r="Y10" s="10"/>
      <c r="Z10" s="10"/>
      <c r="AA10" s="9"/>
      <c r="AB10" s="9"/>
      <c r="AC10" s="9"/>
    </row>
    <row r="11" spans="1:29" ht="15">
      <c r="A11" s="183" t="s">
        <v>998</v>
      </c>
      <c r="B11" s="180" t="s">
        <v>222</v>
      </c>
      <c r="C11" s="180" t="s">
        <v>220</v>
      </c>
      <c r="D11" s="182">
        <v>23919.48</v>
      </c>
      <c r="E11" s="180" t="s">
        <v>999</v>
      </c>
      <c r="F11" s="180" t="s">
        <v>988</v>
      </c>
      <c r="G11" s="181">
        <v>41863</v>
      </c>
      <c r="H11" s="180" t="s">
        <v>274</v>
      </c>
      <c r="I11">
        <f t="shared" si="0"/>
        <v>1</v>
      </c>
      <c r="J11">
        <f t="shared" si="1"/>
        <v>23919.48</v>
      </c>
      <c r="K11" t="s">
        <v>998</v>
      </c>
      <c r="L11" t="s">
        <v>222</v>
      </c>
      <c r="M11" t="s">
        <v>220</v>
      </c>
      <c r="N11">
        <v>23919.48</v>
      </c>
      <c r="O11" t="s">
        <v>999</v>
      </c>
      <c r="P11" t="s">
        <v>988</v>
      </c>
      <c r="Q11">
        <v>41863</v>
      </c>
      <c r="R11" t="s">
        <v>274</v>
      </c>
      <c r="S11" s="10"/>
      <c r="T11" s="10"/>
      <c r="U11" s="10"/>
      <c r="V11" s="10"/>
      <c r="W11" s="10"/>
      <c r="X11" s="10"/>
      <c r="Y11" s="10"/>
      <c r="Z11" s="10"/>
      <c r="AA11" s="9"/>
      <c r="AB11" s="9"/>
      <c r="AC11" s="9"/>
    </row>
    <row r="12" spans="1:29" ht="30">
      <c r="A12" s="183" t="s">
        <v>1489</v>
      </c>
      <c r="B12" s="180" t="s">
        <v>222</v>
      </c>
      <c r="C12" s="180" t="s">
        <v>220</v>
      </c>
      <c r="D12" s="182">
        <v>159160.54</v>
      </c>
      <c r="E12" s="180" t="s">
        <v>1490</v>
      </c>
      <c r="F12" s="180" t="s">
        <v>1492</v>
      </c>
      <c r="G12" s="181">
        <v>41862</v>
      </c>
      <c r="H12" s="180" t="s">
        <v>1036</v>
      </c>
      <c r="I12">
        <f t="shared" si="0"/>
        <v>1</v>
      </c>
      <c r="J12">
        <f t="shared" si="1"/>
        <v>159160.54</v>
      </c>
      <c r="K12" t="s">
        <v>1489</v>
      </c>
      <c r="L12" t="s">
        <v>222</v>
      </c>
      <c r="M12" t="s">
        <v>220</v>
      </c>
      <c r="N12">
        <v>159160.54</v>
      </c>
      <c r="O12" t="s">
        <v>1490</v>
      </c>
      <c r="P12" t="s">
        <v>1492</v>
      </c>
      <c r="Q12">
        <v>41862</v>
      </c>
      <c r="R12" t="s">
        <v>1036</v>
      </c>
      <c r="S12" s="10"/>
      <c r="T12" s="10"/>
      <c r="U12" s="10"/>
      <c r="V12" s="10"/>
      <c r="W12" s="10"/>
      <c r="X12" s="10"/>
      <c r="Y12" s="10"/>
      <c r="Z12" s="10"/>
      <c r="AA12" s="9"/>
      <c r="AB12" s="9"/>
      <c r="AC12" s="9"/>
    </row>
    <row r="13" spans="1:29" ht="15">
      <c r="A13" s="183" t="s">
        <v>2380</v>
      </c>
      <c r="B13" s="180" t="s">
        <v>222</v>
      </c>
      <c r="C13" s="180" t="s">
        <v>220</v>
      </c>
      <c r="D13" s="182">
        <v>60000</v>
      </c>
      <c r="E13" s="180" t="s">
        <v>2381</v>
      </c>
      <c r="F13" s="180" t="s">
        <v>1044</v>
      </c>
      <c r="G13" s="181">
        <v>41858</v>
      </c>
      <c r="H13" s="180" t="s">
        <v>891</v>
      </c>
      <c r="I13">
        <f t="shared" si="0"/>
        <v>1</v>
      </c>
      <c r="J13">
        <f t="shared" si="1"/>
        <v>60000</v>
      </c>
      <c r="K13" t="s">
        <v>2380</v>
      </c>
      <c r="L13" t="s">
        <v>222</v>
      </c>
      <c r="M13" t="s">
        <v>220</v>
      </c>
      <c r="N13">
        <v>60000</v>
      </c>
      <c r="O13" t="s">
        <v>2381</v>
      </c>
      <c r="P13" t="s">
        <v>1044</v>
      </c>
      <c r="Q13">
        <v>41858</v>
      </c>
      <c r="R13" t="s">
        <v>891</v>
      </c>
      <c r="S13" s="10"/>
      <c r="T13" s="10"/>
      <c r="U13" s="10"/>
      <c r="V13" s="10"/>
      <c r="W13" s="10"/>
      <c r="X13" s="10"/>
      <c r="Y13" s="10"/>
      <c r="Z13" s="10"/>
      <c r="AA13" s="9"/>
      <c r="AB13" s="9"/>
      <c r="AC13" s="9"/>
    </row>
    <row r="14" spans="1:29" ht="30">
      <c r="A14" s="183" t="s">
        <v>2119</v>
      </c>
      <c r="B14" s="180" t="s">
        <v>222</v>
      </c>
      <c r="C14" s="180" t="s">
        <v>220</v>
      </c>
      <c r="D14" s="182">
        <v>33578</v>
      </c>
      <c r="E14" s="180" t="s">
        <v>2120</v>
      </c>
      <c r="F14" s="180" t="s">
        <v>2122</v>
      </c>
      <c r="G14" s="181">
        <v>41856</v>
      </c>
      <c r="H14" s="180" t="s">
        <v>286</v>
      </c>
      <c r="I14">
        <f t="shared" si="0"/>
        <v>1</v>
      </c>
      <c r="J14">
        <f t="shared" si="1"/>
        <v>33578</v>
      </c>
      <c r="K14" t="s">
        <v>2119</v>
      </c>
      <c r="L14" t="s">
        <v>222</v>
      </c>
      <c r="M14" t="s">
        <v>220</v>
      </c>
      <c r="N14">
        <v>33578</v>
      </c>
      <c r="O14" t="s">
        <v>2120</v>
      </c>
      <c r="P14" t="s">
        <v>2122</v>
      </c>
      <c r="Q14">
        <v>41856</v>
      </c>
      <c r="R14" t="s">
        <v>286</v>
      </c>
      <c r="S14" s="10"/>
      <c r="T14" s="10"/>
      <c r="U14" s="10"/>
      <c r="V14" s="10"/>
      <c r="W14" s="10"/>
      <c r="X14" s="10"/>
      <c r="Y14" s="10"/>
      <c r="Z14" s="10"/>
      <c r="AA14" s="9"/>
      <c r="AB14" s="9"/>
      <c r="AC14" s="9"/>
    </row>
    <row r="15" spans="1:29" ht="15">
      <c r="A15" s="183" t="s">
        <v>2397</v>
      </c>
      <c r="B15" s="180" t="s">
        <v>222</v>
      </c>
      <c r="C15" s="180" t="s">
        <v>220</v>
      </c>
      <c r="D15" s="182">
        <v>20601</v>
      </c>
      <c r="E15" s="180" t="s">
        <v>2398</v>
      </c>
      <c r="F15" s="180" t="s">
        <v>1044</v>
      </c>
      <c r="G15" s="181">
        <v>41852</v>
      </c>
      <c r="H15" s="180" t="s">
        <v>1036</v>
      </c>
      <c r="I15">
        <f t="shared" si="0"/>
        <v>1</v>
      </c>
      <c r="J15">
        <f t="shared" si="1"/>
        <v>20601</v>
      </c>
      <c r="K15" t="s">
        <v>2397</v>
      </c>
      <c r="L15" t="s">
        <v>222</v>
      </c>
      <c r="M15" t="s">
        <v>220</v>
      </c>
      <c r="N15">
        <v>20601</v>
      </c>
      <c r="O15" t="s">
        <v>2398</v>
      </c>
      <c r="P15" t="s">
        <v>1044</v>
      </c>
      <c r="Q15">
        <v>41852</v>
      </c>
      <c r="R15" t="s">
        <v>1036</v>
      </c>
      <c r="S15" s="10"/>
    </row>
    <row r="16" spans="1:29" ht="15">
      <c r="A16" s="183" t="s">
        <v>995</v>
      </c>
      <c r="B16" s="180" t="s">
        <v>222</v>
      </c>
      <c r="C16" s="180" t="s">
        <v>220</v>
      </c>
      <c r="D16" s="182">
        <v>20509.5</v>
      </c>
      <c r="E16" s="180" t="s">
        <v>976</v>
      </c>
      <c r="F16" s="180" t="s">
        <v>282</v>
      </c>
      <c r="G16" s="181">
        <v>41855</v>
      </c>
      <c r="H16" s="180" t="s">
        <v>377</v>
      </c>
      <c r="I16">
        <f t="shared" si="0"/>
        <v>1</v>
      </c>
      <c r="J16">
        <f t="shared" si="1"/>
        <v>20509.5</v>
      </c>
      <c r="K16" t="s">
        <v>995</v>
      </c>
      <c r="L16" t="s">
        <v>222</v>
      </c>
      <c r="M16" t="s">
        <v>220</v>
      </c>
      <c r="N16">
        <v>20509.5</v>
      </c>
      <c r="O16" t="s">
        <v>976</v>
      </c>
      <c r="P16" t="s">
        <v>282</v>
      </c>
      <c r="Q16">
        <v>41855</v>
      </c>
      <c r="R16" t="s">
        <v>377</v>
      </c>
      <c r="S16" s="10"/>
    </row>
    <row r="17" spans="1:19" ht="15">
      <c r="A17" s="183" t="s">
        <v>993</v>
      </c>
      <c r="B17" s="180" t="s">
        <v>222</v>
      </c>
      <c r="C17" s="180" t="s">
        <v>220</v>
      </c>
      <c r="D17" s="182">
        <v>40383.25</v>
      </c>
      <c r="E17" s="180" t="s">
        <v>986</v>
      </c>
      <c r="F17" s="180" t="s">
        <v>988</v>
      </c>
      <c r="G17" s="181">
        <v>41855</v>
      </c>
      <c r="H17" s="180" t="s">
        <v>377</v>
      </c>
      <c r="I17">
        <f t="shared" si="0"/>
        <v>1</v>
      </c>
      <c r="J17">
        <f t="shared" si="1"/>
        <v>40383.25</v>
      </c>
      <c r="K17" t="s">
        <v>993</v>
      </c>
      <c r="L17" t="s">
        <v>222</v>
      </c>
      <c r="M17" t="s">
        <v>220</v>
      </c>
      <c r="N17">
        <v>40383.25</v>
      </c>
      <c r="O17" t="s">
        <v>986</v>
      </c>
      <c r="P17" t="s">
        <v>988</v>
      </c>
      <c r="Q17">
        <v>41855</v>
      </c>
      <c r="R17" t="s">
        <v>377</v>
      </c>
      <c r="S17" s="10"/>
    </row>
    <row r="18" spans="1:19" ht="30">
      <c r="A18" s="183" t="s">
        <v>1620</v>
      </c>
      <c r="B18" s="180" t="s">
        <v>222</v>
      </c>
      <c r="C18" s="180" t="s">
        <v>220</v>
      </c>
      <c r="D18" s="182">
        <v>80267.61</v>
      </c>
      <c r="E18" s="180" t="s">
        <v>1621</v>
      </c>
      <c r="F18" s="180" t="s">
        <v>1383</v>
      </c>
      <c r="G18" s="181">
        <v>41855</v>
      </c>
      <c r="H18" s="180" t="s">
        <v>286</v>
      </c>
      <c r="I18">
        <f t="shared" si="0"/>
        <v>1</v>
      </c>
      <c r="J18">
        <f t="shared" si="1"/>
        <v>80267.61</v>
      </c>
      <c r="K18" t="s">
        <v>1620</v>
      </c>
      <c r="L18" t="s">
        <v>222</v>
      </c>
      <c r="M18" t="s">
        <v>220</v>
      </c>
      <c r="N18">
        <v>80267.61</v>
      </c>
      <c r="O18" t="s">
        <v>1621</v>
      </c>
      <c r="P18" t="s">
        <v>1383</v>
      </c>
      <c r="Q18">
        <v>41855</v>
      </c>
      <c r="R18" t="s">
        <v>286</v>
      </c>
      <c r="S18" s="10"/>
    </row>
    <row r="19" spans="1:19" ht="15">
      <c r="A19" s="183" t="s">
        <v>2074</v>
      </c>
      <c r="B19" s="180" t="s">
        <v>222</v>
      </c>
      <c r="C19" s="180" t="s">
        <v>220</v>
      </c>
      <c r="D19" s="182">
        <v>99803.77</v>
      </c>
      <c r="E19" s="180" t="s">
        <v>2075</v>
      </c>
      <c r="F19" s="180" t="s">
        <v>2077</v>
      </c>
      <c r="G19" s="181">
        <v>41855</v>
      </c>
      <c r="H19" s="180" t="s">
        <v>1789</v>
      </c>
      <c r="I19">
        <f t="shared" si="0"/>
        <v>1</v>
      </c>
      <c r="J19">
        <f t="shared" si="1"/>
        <v>99803.77</v>
      </c>
      <c r="K19" t="s">
        <v>1769</v>
      </c>
      <c r="L19" t="s">
        <v>350</v>
      </c>
      <c r="M19" t="s">
        <v>220</v>
      </c>
      <c r="N19">
        <v>18447.689999999999</v>
      </c>
      <c r="O19" t="s">
        <v>1770</v>
      </c>
      <c r="P19" t="s">
        <v>1772</v>
      </c>
      <c r="Q19">
        <v>41855</v>
      </c>
      <c r="R19" t="s">
        <v>405</v>
      </c>
      <c r="S19" s="10"/>
    </row>
    <row r="20" spans="1:19" ht="30">
      <c r="A20" s="183" t="s">
        <v>688</v>
      </c>
      <c r="B20" s="180" t="s">
        <v>222</v>
      </c>
      <c r="C20" s="180" t="s">
        <v>220</v>
      </c>
      <c r="D20" s="182">
        <v>35978.1</v>
      </c>
      <c r="E20" s="180" t="s">
        <v>689</v>
      </c>
      <c r="F20" s="180" t="s">
        <v>691</v>
      </c>
      <c r="G20" s="181">
        <v>41852</v>
      </c>
      <c r="H20" s="180" t="s">
        <v>368</v>
      </c>
      <c r="I20">
        <f t="shared" si="0"/>
        <v>1</v>
      </c>
      <c r="J20">
        <f t="shared" si="1"/>
        <v>35978.1</v>
      </c>
      <c r="K20" t="s">
        <v>1766</v>
      </c>
      <c r="L20" t="s">
        <v>350</v>
      </c>
      <c r="M20" t="s">
        <v>220</v>
      </c>
      <c r="N20">
        <v>39923.03</v>
      </c>
      <c r="O20" t="s">
        <v>1767</v>
      </c>
      <c r="P20" t="s">
        <v>1714</v>
      </c>
      <c r="Q20">
        <v>41855</v>
      </c>
      <c r="R20" t="s">
        <v>405</v>
      </c>
      <c r="S20" s="10"/>
    </row>
    <row r="21" spans="1:19" ht="15">
      <c r="A21" s="183" t="s">
        <v>1925</v>
      </c>
      <c r="B21" s="180" t="s">
        <v>222</v>
      </c>
      <c r="C21" s="180" t="s">
        <v>220</v>
      </c>
      <c r="D21" s="182">
        <v>22750</v>
      </c>
      <c r="E21" s="180" t="s">
        <v>1890</v>
      </c>
      <c r="F21" s="180" t="s">
        <v>1892</v>
      </c>
      <c r="G21" s="181">
        <v>41852</v>
      </c>
      <c r="H21" s="180" t="s">
        <v>241</v>
      </c>
      <c r="I21">
        <f t="shared" si="0"/>
        <v>1</v>
      </c>
      <c r="J21">
        <f t="shared" si="1"/>
        <v>22750</v>
      </c>
      <c r="K21" t="s">
        <v>1764</v>
      </c>
      <c r="L21" t="s">
        <v>350</v>
      </c>
      <c r="M21" t="s">
        <v>220</v>
      </c>
      <c r="N21">
        <v>29259.599999999999</v>
      </c>
      <c r="O21" t="s">
        <v>1725</v>
      </c>
      <c r="P21" t="s">
        <v>1714</v>
      </c>
      <c r="Q21">
        <v>41855</v>
      </c>
      <c r="R21" t="s">
        <v>405</v>
      </c>
      <c r="S21" s="10"/>
    </row>
    <row r="22" spans="1:19" ht="30">
      <c r="A22" s="183" t="s">
        <v>2279</v>
      </c>
      <c r="B22" s="180" t="s">
        <v>222</v>
      </c>
      <c r="C22" s="180" t="s">
        <v>220</v>
      </c>
      <c r="D22" s="182">
        <v>20000</v>
      </c>
      <c r="E22" s="180" t="s">
        <v>2265</v>
      </c>
      <c r="F22" s="180" t="s">
        <v>1680</v>
      </c>
      <c r="G22" s="181">
        <v>41852</v>
      </c>
      <c r="H22" s="180" t="s">
        <v>1036</v>
      </c>
      <c r="I22">
        <f t="shared" si="0"/>
        <v>1</v>
      </c>
      <c r="J22">
        <f t="shared" si="1"/>
        <v>20000</v>
      </c>
      <c r="K22" t="s">
        <v>2074</v>
      </c>
      <c r="L22" t="s">
        <v>222</v>
      </c>
      <c r="M22" t="s">
        <v>220</v>
      </c>
      <c r="N22">
        <v>99803.77</v>
      </c>
      <c r="O22" t="s">
        <v>2075</v>
      </c>
      <c r="P22" t="s">
        <v>2077</v>
      </c>
      <c r="Q22">
        <v>41855</v>
      </c>
      <c r="R22" t="s">
        <v>1789</v>
      </c>
      <c r="S22" s="10"/>
    </row>
    <row r="23" spans="1:19" ht="45">
      <c r="A23" s="183" t="s">
        <v>539</v>
      </c>
      <c r="B23" s="180" t="s">
        <v>222</v>
      </c>
      <c r="C23" s="180" t="s">
        <v>220</v>
      </c>
      <c r="D23" s="182">
        <v>23300.63</v>
      </c>
      <c r="E23" s="180" t="s">
        <v>540</v>
      </c>
      <c r="F23" s="180" t="s">
        <v>542</v>
      </c>
      <c r="G23" s="181">
        <v>41852</v>
      </c>
      <c r="H23" s="180" t="s">
        <v>325</v>
      </c>
      <c r="I23">
        <f t="shared" si="0"/>
        <v>1</v>
      </c>
      <c r="J23">
        <f t="shared" si="1"/>
        <v>23300.63</v>
      </c>
      <c r="K23" t="s">
        <v>688</v>
      </c>
      <c r="L23" t="s">
        <v>222</v>
      </c>
      <c r="M23" t="s">
        <v>220</v>
      </c>
      <c r="N23">
        <v>35978.1</v>
      </c>
      <c r="O23" t="s">
        <v>689</v>
      </c>
      <c r="P23" t="s">
        <v>691</v>
      </c>
      <c r="Q23">
        <v>41852</v>
      </c>
      <c r="R23" t="s">
        <v>368</v>
      </c>
      <c r="S23" s="10"/>
    </row>
    <row r="24" spans="1:19" ht="15">
      <c r="A24" s="183" t="s">
        <v>2337</v>
      </c>
      <c r="B24" s="180" t="s">
        <v>222</v>
      </c>
      <c r="C24" s="180" t="s">
        <v>220</v>
      </c>
      <c r="D24" s="182">
        <v>72000</v>
      </c>
      <c r="E24" s="180" t="s">
        <v>2330</v>
      </c>
      <c r="F24" s="180" t="s">
        <v>988</v>
      </c>
      <c r="G24" s="181">
        <v>41851</v>
      </c>
      <c r="H24" s="180" t="s">
        <v>891</v>
      </c>
      <c r="I24">
        <f t="shared" si="0"/>
        <v>1</v>
      </c>
      <c r="J24">
        <f t="shared" si="1"/>
        <v>72000</v>
      </c>
      <c r="K24" t="s">
        <v>1925</v>
      </c>
      <c r="L24" t="s">
        <v>222</v>
      </c>
      <c r="M24" t="s">
        <v>220</v>
      </c>
      <c r="N24">
        <v>22750</v>
      </c>
      <c r="O24" t="s">
        <v>1890</v>
      </c>
      <c r="P24" t="s">
        <v>1892</v>
      </c>
      <c r="Q24">
        <v>41852</v>
      </c>
      <c r="R24" t="s">
        <v>241</v>
      </c>
      <c r="S24" s="10"/>
    </row>
    <row r="25" spans="1:19" ht="30">
      <c r="A25" s="183" t="s">
        <v>1274</v>
      </c>
      <c r="B25" s="180" t="s">
        <v>222</v>
      </c>
      <c r="C25" s="180" t="s">
        <v>220</v>
      </c>
      <c r="D25" s="182">
        <v>165217.16</v>
      </c>
      <c r="E25" s="180" t="s">
        <v>1267</v>
      </c>
      <c r="F25" s="180" t="s">
        <v>1269</v>
      </c>
      <c r="G25" s="181">
        <v>41851</v>
      </c>
      <c r="H25" s="180" t="s">
        <v>703</v>
      </c>
      <c r="I25">
        <f t="shared" si="0"/>
        <v>1</v>
      </c>
      <c r="J25">
        <f t="shared" si="1"/>
        <v>165217.16</v>
      </c>
      <c r="K25" t="s">
        <v>2279</v>
      </c>
      <c r="L25" t="s">
        <v>222</v>
      </c>
      <c r="M25" t="s">
        <v>220</v>
      </c>
      <c r="N25">
        <v>20000</v>
      </c>
      <c r="O25" t="s">
        <v>2265</v>
      </c>
      <c r="P25" t="s">
        <v>1680</v>
      </c>
      <c r="Q25">
        <v>41852</v>
      </c>
      <c r="R25" t="s">
        <v>1036</v>
      </c>
      <c r="S25" s="10"/>
    </row>
    <row r="26" spans="1:19" ht="30">
      <c r="A26" s="183" t="s">
        <v>1272</v>
      </c>
      <c r="B26" s="180" t="s">
        <v>222</v>
      </c>
      <c r="C26" s="180" t="s">
        <v>220</v>
      </c>
      <c r="D26" s="182">
        <v>-164975.42000000001</v>
      </c>
      <c r="E26" s="180" t="s">
        <v>1267</v>
      </c>
      <c r="F26" s="180" t="s">
        <v>1269</v>
      </c>
      <c r="G26" s="181">
        <v>41851</v>
      </c>
      <c r="H26" s="180" t="s">
        <v>703</v>
      </c>
      <c r="I26">
        <f t="shared" si="0"/>
        <v>1</v>
      </c>
      <c r="J26">
        <f t="shared" si="1"/>
        <v>-164975.42000000001</v>
      </c>
      <c r="K26" t="s">
        <v>539</v>
      </c>
      <c r="L26" t="s">
        <v>222</v>
      </c>
      <c r="M26" t="s">
        <v>220</v>
      </c>
      <c r="N26">
        <v>23300.63</v>
      </c>
      <c r="O26" t="s">
        <v>540</v>
      </c>
      <c r="P26" t="s">
        <v>542</v>
      </c>
      <c r="Q26">
        <v>41852</v>
      </c>
      <c r="R26" t="s">
        <v>325</v>
      </c>
      <c r="S26" s="10"/>
    </row>
    <row r="27" spans="1:19" ht="60">
      <c r="A27" s="183" t="s">
        <v>1662</v>
      </c>
      <c r="B27" s="180" t="s">
        <v>222</v>
      </c>
      <c r="C27" s="180" t="s">
        <v>220</v>
      </c>
      <c r="D27" s="182">
        <v>31306.83</v>
      </c>
      <c r="E27" s="180" t="s">
        <v>1663</v>
      </c>
      <c r="F27" s="180" t="s">
        <v>1291</v>
      </c>
      <c r="G27" s="181">
        <v>41850</v>
      </c>
      <c r="H27" s="180" t="s">
        <v>1659</v>
      </c>
      <c r="I27">
        <f t="shared" si="0"/>
        <v>1</v>
      </c>
      <c r="J27">
        <f t="shared" si="1"/>
        <v>31306.83</v>
      </c>
      <c r="K27" t="s">
        <v>2337</v>
      </c>
      <c r="L27" t="s">
        <v>222</v>
      </c>
      <c r="M27" t="s">
        <v>220</v>
      </c>
      <c r="N27">
        <v>72000</v>
      </c>
      <c r="O27" t="s">
        <v>2330</v>
      </c>
      <c r="P27" t="s">
        <v>988</v>
      </c>
      <c r="Q27">
        <v>41851</v>
      </c>
      <c r="R27" t="s">
        <v>891</v>
      </c>
      <c r="S27" s="10"/>
    </row>
    <row r="28" spans="1:19" ht="15">
      <c r="A28" s="183" t="s">
        <v>850</v>
      </c>
      <c r="B28" s="180" t="s">
        <v>222</v>
      </c>
      <c r="C28" s="180" t="s">
        <v>220</v>
      </c>
      <c r="D28" s="182">
        <v>33600</v>
      </c>
      <c r="E28" s="180" t="s">
        <v>824</v>
      </c>
      <c r="F28" s="180" t="s">
        <v>826</v>
      </c>
      <c r="G28" s="181">
        <v>41850</v>
      </c>
      <c r="H28" s="180" t="s">
        <v>818</v>
      </c>
      <c r="I28">
        <f t="shared" si="0"/>
        <v>1</v>
      </c>
      <c r="J28">
        <f t="shared" si="1"/>
        <v>33600</v>
      </c>
      <c r="K28" t="s">
        <v>1762</v>
      </c>
      <c r="L28" t="s">
        <v>350</v>
      </c>
      <c r="M28" t="s">
        <v>220</v>
      </c>
      <c r="N28">
        <v>19544.04</v>
      </c>
      <c r="O28" t="s">
        <v>1736</v>
      </c>
      <c r="P28" t="s">
        <v>1738</v>
      </c>
      <c r="Q28">
        <v>41851</v>
      </c>
      <c r="R28" t="s">
        <v>405</v>
      </c>
      <c r="S28" s="10"/>
    </row>
    <row r="29" spans="1:19" ht="15">
      <c r="A29" s="183" t="s">
        <v>2404</v>
      </c>
      <c r="B29" s="180" t="s">
        <v>222</v>
      </c>
      <c r="C29" s="180" t="s">
        <v>220</v>
      </c>
      <c r="D29" s="182">
        <v>75000</v>
      </c>
      <c r="E29" s="180" t="s">
        <v>2402</v>
      </c>
      <c r="F29" s="180" t="s">
        <v>988</v>
      </c>
      <c r="G29" s="181">
        <v>41850</v>
      </c>
      <c r="H29" s="180" t="s">
        <v>891</v>
      </c>
      <c r="I29">
        <f t="shared" si="0"/>
        <v>1</v>
      </c>
      <c r="J29">
        <f t="shared" si="1"/>
        <v>75000</v>
      </c>
      <c r="K29" t="s">
        <v>1760</v>
      </c>
      <c r="L29" t="s">
        <v>350</v>
      </c>
      <c r="M29" t="s">
        <v>220</v>
      </c>
      <c r="N29">
        <v>21386.99</v>
      </c>
      <c r="O29" t="s">
        <v>1746</v>
      </c>
      <c r="P29" t="s">
        <v>1733</v>
      </c>
      <c r="Q29">
        <v>41851</v>
      </c>
      <c r="R29" t="s">
        <v>405</v>
      </c>
      <c r="S29" s="10"/>
    </row>
    <row r="30" spans="1:19" ht="15">
      <c r="A30" s="183" t="s">
        <v>2071</v>
      </c>
      <c r="B30" s="180" t="s">
        <v>222</v>
      </c>
      <c r="C30" s="180" t="s">
        <v>220</v>
      </c>
      <c r="D30" s="182">
        <v>23417</v>
      </c>
      <c r="E30" s="180" t="s">
        <v>2033</v>
      </c>
      <c r="F30" s="180" t="s">
        <v>2035</v>
      </c>
      <c r="G30" s="181">
        <v>41850</v>
      </c>
      <c r="H30" s="180" t="s">
        <v>891</v>
      </c>
      <c r="I30">
        <f t="shared" si="0"/>
        <v>1</v>
      </c>
      <c r="J30">
        <f t="shared" si="1"/>
        <v>23417</v>
      </c>
      <c r="K30" t="s">
        <v>1757</v>
      </c>
      <c r="L30" t="s">
        <v>350</v>
      </c>
      <c r="M30" t="s">
        <v>220</v>
      </c>
      <c r="N30">
        <v>25666.05</v>
      </c>
      <c r="O30" t="s">
        <v>1758</v>
      </c>
      <c r="P30" t="s">
        <v>1714</v>
      </c>
      <c r="Q30">
        <v>41851</v>
      </c>
      <c r="R30" t="s">
        <v>405</v>
      </c>
      <c r="S30" s="10"/>
    </row>
    <row r="31" spans="1:19" ht="15">
      <c r="A31" s="183" t="s">
        <v>1796</v>
      </c>
      <c r="B31" s="180" t="s">
        <v>222</v>
      </c>
      <c r="C31" s="180" t="s">
        <v>220</v>
      </c>
      <c r="D31" s="182">
        <v>21415.86</v>
      </c>
      <c r="E31" s="180" t="s">
        <v>1784</v>
      </c>
      <c r="F31" s="180" t="s">
        <v>897</v>
      </c>
      <c r="G31" s="181">
        <v>41849</v>
      </c>
      <c r="H31" s="180" t="s">
        <v>891</v>
      </c>
      <c r="I31">
        <f t="shared" si="0"/>
        <v>1</v>
      </c>
      <c r="J31">
        <f t="shared" si="1"/>
        <v>21415.86</v>
      </c>
      <c r="K31" t="s">
        <v>1755</v>
      </c>
      <c r="L31" t="s">
        <v>350</v>
      </c>
      <c r="M31" t="s">
        <v>220</v>
      </c>
      <c r="N31">
        <v>15261.3</v>
      </c>
      <c r="O31" t="s">
        <v>1743</v>
      </c>
      <c r="P31" t="s">
        <v>1714</v>
      </c>
      <c r="Q31">
        <v>41851</v>
      </c>
      <c r="R31" t="s">
        <v>405</v>
      </c>
      <c r="S31" s="10"/>
    </row>
    <row r="32" spans="1:19" ht="15">
      <c r="A32" s="183" t="s">
        <v>234</v>
      </c>
      <c r="B32" s="180" t="s">
        <v>222</v>
      </c>
      <c r="C32" s="180" t="s">
        <v>220</v>
      </c>
      <c r="D32" s="182">
        <v>21381.53</v>
      </c>
      <c r="E32" s="180" t="s">
        <v>235</v>
      </c>
      <c r="F32" s="180" t="s">
        <v>237</v>
      </c>
      <c r="G32" s="181">
        <v>41849</v>
      </c>
      <c r="H32" s="180" t="s">
        <v>231</v>
      </c>
      <c r="I32">
        <f t="shared" si="0"/>
        <v>1</v>
      </c>
      <c r="J32">
        <f t="shared" si="1"/>
        <v>21381.53</v>
      </c>
      <c r="K32" t="s">
        <v>1274</v>
      </c>
      <c r="L32" t="s">
        <v>222</v>
      </c>
      <c r="M32" t="s">
        <v>220</v>
      </c>
      <c r="N32">
        <v>165217.16</v>
      </c>
      <c r="O32" t="s">
        <v>1267</v>
      </c>
      <c r="P32" t="s">
        <v>1269</v>
      </c>
      <c r="Q32">
        <v>41851</v>
      </c>
      <c r="R32" t="s">
        <v>703</v>
      </c>
      <c r="S32" s="10"/>
    </row>
    <row r="33" spans="1:19" ht="30">
      <c r="A33" s="183" t="s">
        <v>1413</v>
      </c>
      <c r="B33" s="180" t="s">
        <v>222</v>
      </c>
      <c r="C33" s="180" t="s">
        <v>220</v>
      </c>
      <c r="D33" s="182">
        <v>176449</v>
      </c>
      <c r="E33" s="180" t="s">
        <v>1403</v>
      </c>
      <c r="F33" s="180" t="s">
        <v>1148</v>
      </c>
      <c r="G33" s="181">
        <v>41849</v>
      </c>
      <c r="H33" s="180" t="s">
        <v>891</v>
      </c>
      <c r="I33">
        <f t="shared" si="0"/>
        <v>1</v>
      </c>
      <c r="J33">
        <f t="shared" si="1"/>
        <v>176449</v>
      </c>
      <c r="K33" t="s">
        <v>1272</v>
      </c>
      <c r="L33" t="s">
        <v>222</v>
      </c>
      <c r="M33" t="s">
        <v>220</v>
      </c>
      <c r="N33">
        <v>-164975.42000000001</v>
      </c>
      <c r="O33" t="s">
        <v>1267</v>
      </c>
      <c r="P33" t="s">
        <v>1269</v>
      </c>
      <c r="Q33">
        <v>41851</v>
      </c>
      <c r="R33" t="s">
        <v>703</v>
      </c>
      <c r="S33" s="10"/>
    </row>
    <row r="34" spans="1:19" ht="15">
      <c r="A34" s="183" t="s">
        <v>2276</v>
      </c>
      <c r="B34" s="180" t="s">
        <v>222</v>
      </c>
      <c r="C34" s="180" t="s">
        <v>220</v>
      </c>
      <c r="D34" s="182">
        <v>51580.31</v>
      </c>
      <c r="E34" s="180" t="s">
        <v>2277</v>
      </c>
      <c r="F34" s="180" t="s">
        <v>474</v>
      </c>
      <c r="G34" s="181">
        <v>41849</v>
      </c>
      <c r="H34" s="180" t="s">
        <v>1036</v>
      </c>
      <c r="I34">
        <f t="shared" si="0"/>
        <v>1</v>
      </c>
      <c r="J34">
        <f t="shared" si="1"/>
        <v>51580.31</v>
      </c>
      <c r="K34" t="s">
        <v>1662</v>
      </c>
      <c r="L34" t="s">
        <v>222</v>
      </c>
      <c r="M34" t="s">
        <v>220</v>
      </c>
      <c r="N34">
        <v>31306.83</v>
      </c>
      <c r="O34" t="s">
        <v>1663</v>
      </c>
      <c r="P34" t="s">
        <v>1291</v>
      </c>
      <c r="Q34">
        <v>41850</v>
      </c>
      <c r="R34" t="s">
        <v>1659</v>
      </c>
      <c r="S34" s="10"/>
    </row>
    <row r="35" spans="1:19" ht="30">
      <c r="A35" s="183" t="s">
        <v>1613</v>
      </c>
      <c r="B35" s="180" t="s">
        <v>222</v>
      </c>
      <c r="C35" s="180" t="s">
        <v>220</v>
      </c>
      <c r="D35" s="182">
        <v>30632.7</v>
      </c>
      <c r="E35" s="180" t="s">
        <v>1614</v>
      </c>
      <c r="F35" s="180" t="s">
        <v>1616</v>
      </c>
      <c r="G35" s="181">
        <v>41823</v>
      </c>
      <c r="H35" s="180" t="s">
        <v>286</v>
      </c>
      <c r="I35">
        <f t="shared" si="0"/>
        <v>1</v>
      </c>
      <c r="J35">
        <f t="shared" si="1"/>
        <v>30632.7</v>
      </c>
      <c r="K35" t="s">
        <v>850</v>
      </c>
      <c r="L35" t="s">
        <v>222</v>
      </c>
      <c r="M35" t="s">
        <v>220</v>
      </c>
      <c r="N35">
        <v>33600</v>
      </c>
      <c r="O35" t="s">
        <v>824</v>
      </c>
      <c r="P35" t="s">
        <v>826</v>
      </c>
      <c r="Q35">
        <v>41850</v>
      </c>
      <c r="R35" t="s">
        <v>818</v>
      </c>
      <c r="S35" s="10"/>
    </row>
    <row r="36" spans="1:19" ht="15">
      <c r="A36" s="183" t="s">
        <v>2158</v>
      </c>
      <c r="B36" s="180" t="s">
        <v>222</v>
      </c>
      <c r="C36" s="180" t="s">
        <v>220</v>
      </c>
      <c r="D36" s="182">
        <v>154259.73000000001</v>
      </c>
      <c r="E36" s="180" t="s">
        <v>2149</v>
      </c>
      <c r="F36" s="180" t="s">
        <v>2077</v>
      </c>
      <c r="G36" s="181">
        <v>41849</v>
      </c>
      <c r="H36" s="180" t="s">
        <v>891</v>
      </c>
      <c r="I36">
        <f t="shared" si="0"/>
        <v>1</v>
      </c>
      <c r="J36">
        <f t="shared" si="1"/>
        <v>154259.73000000001</v>
      </c>
      <c r="K36" t="s">
        <v>2404</v>
      </c>
      <c r="L36" t="s">
        <v>222</v>
      </c>
      <c r="M36" t="s">
        <v>220</v>
      </c>
      <c r="N36">
        <v>75000</v>
      </c>
      <c r="O36" t="s">
        <v>2402</v>
      </c>
      <c r="P36" t="s">
        <v>988</v>
      </c>
      <c r="Q36">
        <v>41850</v>
      </c>
      <c r="R36" t="s">
        <v>891</v>
      </c>
      <c r="S36" s="10"/>
    </row>
    <row r="37" spans="1:19" ht="30">
      <c r="A37" s="183" t="s">
        <v>1975</v>
      </c>
      <c r="B37" s="180" t="s">
        <v>222</v>
      </c>
      <c r="C37" s="180" t="s">
        <v>220</v>
      </c>
      <c r="D37" s="182">
        <v>42162.17</v>
      </c>
      <c r="E37" s="180" t="s">
        <v>1976</v>
      </c>
      <c r="F37" s="180" t="s">
        <v>1978</v>
      </c>
      <c r="G37" s="181">
        <v>41849</v>
      </c>
      <c r="H37" s="180" t="s">
        <v>891</v>
      </c>
      <c r="I37">
        <f t="shared" si="0"/>
        <v>1</v>
      </c>
      <c r="J37">
        <f t="shared" si="1"/>
        <v>42162.17</v>
      </c>
      <c r="K37" t="s">
        <v>2071</v>
      </c>
      <c r="L37" t="s">
        <v>222</v>
      </c>
      <c r="M37" t="s">
        <v>220</v>
      </c>
      <c r="N37">
        <v>23417</v>
      </c>
      <c r="O37" t="s">
        <v>2033</v>
      </c>
      <c r="P37" t="s">
        <v>2035</v>
      </c>
      <c r="Q37">
        <v>41850</v>
      </c>
      <c r="R37" t="s">
        <v>891</v>
      </c>
      <c r="S37" s="10"/>
    </row>
    <row r="38" spans="1:19" ht="30">
      <c r="A38" s="183" t="s">
        <v>612</v>
      </c>
      <c r="B38" s="180" t="s">
        <v>222</v>
      </c>
      <c r="C38" s="180" t="s">
        <v>220</v>
      </c>
      <c r="D38" s="182">
        <v>20285.96</v>
      </c>
      <c r="E38" s="180" t="s">
        <v>613</v>
      </c>
      <c r="F38" s="180" t="s">
        <v>615</v>
      </c>
      <c r="G38" s="181">
        <v>41836</v>
      </c>
      <c r="H38" s="180" t="s">
        <v>518</v>
      </c>
      <c r="I38">
        <f t="shared" si="0"/>
        <v>1</v>
      </c>
      <c r="J38">
        <f t="shared" si="1"/>
        <v>20285.96</v>
      </c>
      <c r="K38" t="s">
        <v>1796</v>
      </c>
      <c r="L38" t="s">
        <v>222</v>
      </c>
      <c r="M38" t="s">
        <v>220</v>
      </c>
      <c r="N38">
        <v>21415.86</v>
      </c>
      <c r="O38" t="s">
        <v>1784</v>
      </c>
      <c r="P38" t="s">
        <v>897</v>
      </c>
      <c r="Q38">
        <v>41849</v>
      </c>
      <c r="R38" t="s">
        <v>891</v>
      </c>
      <c r="S38" s="10"/>
    </row>
    <row r="39" spans="1:19" ht="45">
      <c r="A39" s="183" t="s">
        <v>847</v>
      </c>
      <c r="B39" s="180" t="s">
        <v>222</v>
      </c>
      <c r="C39" s="180" t="s">
        <v>220</v>
      </c>
      <c r="D39" s="182">
        <v>39541.550000000003</v>
      </c>
      <c r="E39" s="180" t="s">
        <v>848</v>
      </c>
      <c r="F39" s="180" t="s">
        <v>677</v>
      </c>
      <c r="G39" s="181">
        <v>41838</v>
      </c>
      <c r="H39" s="180" t="s">
        <v>818</v>
      </c>
      <c r="I39">
        <f t="shared" si="0"/>
        <v>1</v>
      </c>
      <c r="J39">
        <f t="shared" si="1"/>
        <v>39541.550000000003</v>
      </c>
      <c r="K39" t="s">
        <v>234</v>
      </c>
      <c r="L39" t="s">
        <v>222</v>
      </c>
      <c r="M39" t="s">
        <v>220</v>
      </c>
      <c r="N39">
        <v>21381.53</v>
      </c>
      <c r="O39" t="s">
        <v>235</v>
      </c>
      <c r="P39" t="s">
        <v>237</v>
      </c>
      <c r="Q39">
        <v>41849</v>
      </c>
      <c r="R39" t="s">
        <v>231</v>
      </c>
      <c r="S39" s="10"/>
    </row>
    <row r="40" spans="1:19" ht="15">
      <c r="A40" s="183" t="s">
        <v>1260</v>
      </c>
      <c r="B40" s="180" t="s">
        <v>222</v>
      </c>
      <c r="C40" s="180" t="s">
        <v>220</v>
      </c>
      <c r="D40" s="182">
        <v>35199.120000000003</v>
      </c>
      <c r="E40" s="180" t="s">
        <v>1261</v>
      </c>
      <c r="F40" s="180" t="s">
        <v>1263</v>
      </c>
      <c r="G40" s="181">
        <v>41838</v>
      </c>
      <c r="H40" s="180" t="s">
        <v>703</v>
      </c>
      <c r="I40">
        <f t="shared" si="0"/>
        <v>1</v>
      </c>
      <c r="J40">
        <f t="shared" si="1"/>
        <v>35199.120000000003</v>
      </c>
      <c r="K40" t="s">
        <v>1413</v>
      </c>
      <c r="L40" t="s">
        <v>222</v>
      </c>
      <c r="M40" t="s">
        <v>220</v>
      </c>
      <c r="N40">
        <v>176449</v>
      </c>
      <c r="O40" t="s">
        <v>1403</v>
      </c>
      <c r="P40" t="s">
        <v>1148</v>
      </c>
      <c r="Q40">
        <v>41849</v>
      </c>
      <c r="R40" t="s">
        <v>891</v>
      </c>
      <c r="S40" s="10"/>
    </row>
    <row r="41" spans="1:19" ht="30">
      <c r="A41" s="183" t="s">
        <v>1483</v>
      </c>
      <c r="B41" s="180" t="s">
        <v>222</v>
      </c>
      <c r="C41" s="180" t="s">
        <v>220</v>
      </c>
      <c r="D41" s="182">
        <v>26914</v>
      </c>
      <c r="E41" s="180" t="s">
        <v>1484</v>
      </c>
      <c r="F41" s="180" t="s">
        <v>1486</v>
      </c>
      <c r="G41" s="181">
        <v>41844</v>
      </c>
      <c r="H41" s="180" t="s">
        <v>891</v>
      </c>
      <c r="I41">
        <f t="shared" si="0"/>
        <v>1</v>
      </c>
      <c r="J41">
        <f t="shared" si="1"/>
        <v>26914</v>
      </c>
      <c r="K41" t="s">
        <v>2276</v>
      </c>
      <c r="L41" t="s">
        <v>222</v>
      </c>
      <c r="M41" t="s">
        <v>220</v>
      </c>
      <c r="N41">
        <v>51580.31</v>
      </c>
      <c r="O41" t="s">
        <v>2277</v>
      </c>
      <c r="P41" t="s">
        <v>474</v>
      </c>
      <c r="Q41">
        <v>41849</v>
      </c>
      <c r="R41" t="s">
        <v>1036</v>
      </c>
      <c r="S41" s="10"/>
    </row>
    <row r="42" spans="1:19" ht="30">
      <c r="A42" s="183" t="s">
        <v>2343</v>
      </c>
      <c r="B42" s="180" t="s">
        <v>222</v>
      </c>
      <c r="C42" s="180" t="s">
        <v>220</v>
      </c>
      <c r="D42" s="182">
        <v>29914</v>
      </c>
      <c r="E42" s="180" t="s">
        <v>2344</v>
      </c>
      <c r="F42" s="180" t="s">
        <v>2346</v>
      </c>
      <c r="G42" s="181">
        <v>41842</v>
      </c>
      <c r="H42" s="180" t="s">
        <v>368</v>
      </c>
      <c r="I42">
        <f t="shared" si="0"/>
        <v>1</v>
      </c>
      <c r="J42">
        <f t="shared" si="1"/>
        <v>29914</v>
      </c>
      <c r="K42" t="s">
        <v>1613</v>
      </c>
      <c r="L42" t="s">
        <v>222</v>
      </c>
      <c r="M42" t="s">
        <v>220</v>
      </c>
      <c r="N42">
        <v>30632.7</v>
      </c>
      <c r="O42" t="s">
        <v>1614</v>
      </c>
      <c r="P42" t="s">
        <v>1616</v>
      </c>
      <c r="Q42">
        <v>41823</v>
      </c>
      <c r="R42" t="s">
        <v>286</v>
      </c>
      <c r="S42" s="10"/>
    </row>
    <row r="43" spans="1:19" ht="30">
      <c r="A43" s="183" t="s">
        <v>2234</v>
      </c>
      <c r="B43" s="180" t="s">
        <v>222</v>
      </c>
      <c r="C43" s="180" t="s">
        <v>220</v>
      </c>
      <c r="D43" s="182">
        <v>60128.55</v>
      </c>
      <c r="E43" s="180" t="s">
        <v>2226</v>
      </c>
      <c r="F43" s="180" t="s">
        <v>2228</v>
      </c>
      <c r="G43" s="181">
        <v>41843</v>
      </c>
      <c r="H43" s="180" t="s">
        <v>891</v>
      </c>
      <c r="I43">
        <f t="shared" si="0"/>
        <v>1</v>
      </c>
      <c r="J43">
        <f t="shared" si="1"/>
        <v>60128.55</v>
      </c>
      <c r="K43" t="s">
        <v>2158</v>
      </c>
      <c r="L43" t="s">
        <v>222</v>
      </c>
      <c r="M43" t="s">
        <v>220</v>
      </c>
      <c r="N43">
        <v>154259.73000000001</v>
      </c>
      <c r="O43" t="s">
        <v>2149</v>
      </c>
      <c r="P43" t="s">
        <v>2077</v>
      </c>
      <c r="Q43">
        <v>41849</v>
      </c>
      <c r="R43" t="s">
        <v>891</v>
      </c>
      <c r="S43" s="10"/>
    </row>
    <row r="44" spans="1:19" ht="45">
      <c r="A44" s="183" t="s">
        <v>330</v>
      </c>
      <c r="B44" s="180" t="s">
        <v>222</v>
      </c>
      <c r="C44" s="180" t="s">
        <v>220</v>
      </c>
      <c r="D44" s="182">
        <v>22329.86</v>
      </c>
      <c r="E44" s="180" t="s">
        <v>331</v>
      </c>
      <c r="F44" s="180" t="s">
        <v>333</v>
      </c>
      <c r="G44" s="181">
        <v>41843</v>
      </c>
      <c r="H44" s="180" t="s">
        <v>325</v>
      </c>
      <c r="I44">
        <f t="shared" si="0"/>
        <v>1</v>
      </c>
      <c r="J44">
        <f t="shared" si="1"/>
        <v>22329.86</v>
      </c>
      <c r="K44" t="s">
        <v>1975</v>
      </c>
      <c r="L44" t="s">
        <v>222</v>
      </c>
      <c r="M44" t="s">
        <v>220</v>
      </c>
      <c r="N44">
        <v>42162.17</v>
      </c>
      <c r="O44" t="s">
        <v>1976</v>
      </c>
      <c r="P44" t="s">
        <v>1978</v>
      </c>
      <c r="Q44">
        <v>41849</v>
      </c>
      <c r="R44" t="s">
        <v>891</v>
      </c>
      <c r="S44" s="10"/>
    </row>
    <row r="45" spans="1:19" ht="30">
      <c r="A45" s="183" t="s">
        <v>1632</v>
      </c>
      <c r="B45" s="180" t="s">
        <v>222</v>
      </c>
      <c r="C45" s="180" t="s">
        <v>220</v>
      </c>
      <c r="D45" s="182">
        <v>34533.120000000003</v>
      </c>
      <c r="E45" s="180" t="s">
        <v>1633</v>
      </c>
      <c r="F45" s="180" t="s">
        <v>1635</v>
      </c>
      <c r="G45" s="181">
        <v>41842</v>
      </c>
      <c r="H45" s="180" t="s">
        <v>368</v>
      </c>
      <c r="I45">
        <f t="shared" si="0"/>
        <v>1</v>
      </c>
      <c r="J45">
        <f t="shared" si="1"/>
        <v>34533.120000000003</v>
      </c>
      <c r="K45" t="s">
        <v>612</v>
      </c>
      <c r="L45" t="s">
        <v>222</v>
      </c>
      <c r="M45" t="s">
        <v>220</v>
      </c>
      <c r="N45">
        <v>20285.96</v>
      </c>
      <c r="O45" t="s">
        <v>613</v>
      </c>
      <c r="P45" t="s">
        <v>615</v>
      </c>
      <c r="Q45">
        <v>41836</v>
      </c>
      <c r="R45" t="s">
        <v>518</v>
      </c>
      <c r="S45" s="10"/>
    </row>
    <row r="46" spans="1:19" ht="60">
      <c r="A46" s="183" t="s">
        <v>1697</v>
      </c>
      <c r="B46" s="180" t="s">
        <v>222</v>
      </c>
      <c r="C46" s="180" t="s">
        <v>220</v>
      </c>
      <c r="D46" s="182">
        <v>42720.56</v>
      </c>
      <c r="E46" s="180" t="s">
        <v>1698</v>
      </c>
      <c r="F46" s="180" t="s">
        <v>1291</v>
      </c>
      <c r="G46" s="181">
        <v>41842</v>
      </c>
      <c r="H46" s="180" t="s">
        <v>274</v>
      </c>
      <c r="I46">
        <f t="shared" si="0"/>
        <v>1</v>
      </c>
      <c r="J46">
        <f t="shared" si="1"/>
        <v>42720.56</v>
      </c>
      <c r="K46" t="s">
        <v>847</v>
      </c>
      <c r="L46" t="s">
        <v>222</v>
      </c>
      <c r="M46" t="s">
        <v>220</v>
      </c>
      <c r="N46">
        <v>39541.550000000003</v>
      </c>
      <c r="O46" t="s">
        <v>848</v>
      </c>
      <c r="P46" t="s">
        <v>677</v>
      </c>
      <c r="Q46">
        <v>41838</v>
      </c>
      <c r="R46" t="s">
        <v>818</v>
      </c>
      <c r="S46" s="10"/>
    </row>
    <row r="47" spans="1:19" ht="15">
      <c r="A47" s="183" t="s">
        <v>1655</v>
      </c>
      <c r="B47" s="180" t="s">
        <v>222</v>
      </c>
      <c r="C47" s="180" t="s">
        <v>220</v>
      </c>
      <c r="D47" s="182">
        <v>26794.51</v>
      </c>
      <c r="E47" s="180" t="s">
        <v>1656</v>
      </c>
      <c r="F47" s="180" t="s">
        <v>988</v>
      </c>
      <c r="G47" s="181">
        <v>41842</v>
      </c>
      <c r="H47" s="180" t="s">
        <v>1099</v>
      </c>
      <c r="I47">
        <f t="shared" si="0"/>
        <v>1</v>
      </c>
      <c r="J47">
        <f t="shared" si="1"/>
        <v>26794.51</v>
      </c>
      <c r="K47" t="s">
        <v>1260</v>
      </c>
      <c r="L47" t="s">
        <v>222</v>
      </c>
      <c r="M47" t="s">
        <v>220</v>
      </c>
      <c r="N47">
        <v>35199.120000000003</v>
      </c>
      <c r="O47" t="s">
        <v>1261</v>
      </c>
      <c r="P47" t="s">
        <v>1263</v>
      </c>
      <c r="Q47">
        <v>41838</v>
      </c>
      <c r="R47" t="s">
        <v>703</v>
      </c>
      <c r="S47" s="10"/>
    </row>
    <row r="48" spans="1:19" ht="15">
      <c r="A48" s="183" t="s">
        <v>1367</v>
      </c>
      <c r="B48" s="180" t="s">
        <v>222</v>
      </c>
      <c r="C48" s="180" t="s">
        <v>220</v>
      </c>
      <c r="D48" s="182">
        <v>37252.75</v>
      </c>
      <c r="E48" s="180" t="s">
        <v>1368</v>
      </c>
      <c r="F48" s="180" t="s">
        <v>1044</v>
      </c>
      <c r="G48" s="181">
        <v>41831</v>
      </c>
      <c r="H48" s="180" t="s">
        <v>891</v>
      </c>
      <c r="I48">
        <f t="shared" si="0"/>
        <v>1</v>
      </c>
      <c r="J48">
        <f t="shared" si="1"/>
        <v>37252.75</v>
      </c>
      <c r="K48" t="s">
        <v>1483</v>
      </c>
      <c r="L48" t="s">
        <v>222</v>
      </c>
      <c r="M48" t="s">
        <v>220</v>
      </c>
      <c r="N48">
        <v>26914</v>
      </c>
      <c r="O48" t="s">
        <v>1484</v>
      </c>
      <c r="P48" t="s">
        <v>1486</v>
      </c>
      <c r="Q48">
        <v>41844</v>
      </c>
      <c r="R48" t="s">
        <v>891</v>
      </c>
      <c r="S48" s="10"/>
    </row>
    <row r="49" spans="1:19" ht="30">
      <c r="A49" s="183" t="s">
        <v>1792</v>
      </c>
      <c r="B49" s="180" t="s">
        <v>222</v>
      </c>
      <c r="C49" s="180" t="s">
        <v>220</v>
      </c>
      <c r="D49" s="182">
        <v>30154.98</v>
      </c>
      <c r="E49" s="180" t="s">
        <v>1793</v>
      </c>
      <c r="F49" s="180" t="s">
        <v>1148</v>
      </c>
      <c r="G49" s="181">
        <v>41841</v>
      </c>
      <c r="H49" s="180" t="s">
        <v>1789</v>
      </c>
      <c r="I49">
        <f t="shared" si="0"/>
        <v>1</v>
      </c>
      <c r="J49">
        <f t="shared" si="1"/>
        <v>30154.98</v>
      </c>
      <c r="K49" t="s">
        <v>2343</v>
      </c>
      <c r="L49" t="s">
        <v>222</v>
      </c>
      <c r="M49" t="s">
        <v>220</v>
      </c>
      <c r="N49">
        <v>29914</v>
      </c>
      <c r="O49" t="s">
        <v>2344</v>
      </c>
      <c r="P49" t="s">
        <v>2346</v>
      </c>
      <c r="Q49">
        <v>41842</v>
      </c>
      <c r="R49" t="s">
        <v>368</v>
      </c>
      <c r="S49" s="10"/>
    </row>
    <row r="50" spans="1:19" ht="15">
      <c r="A50" s="183" t="s">
        <v>904</v>
      </c>
      <c r="B50" s="180" t="s">
        <v>222</v>
      </c>
      <c r="C50" s="180" t="s">
        <v>220</v>
      </c>
      <c r="D50" s="182">
        <v>21330</v>
      </c>
      <c r="E50" s="180" t="s">
        <v>905</v>
      </c>
      <c r="F50" s="180" t="s">
        <v>907</v>
      </c>
      <c r="G50" s="181">
        <v>41835</v>
      </c>
      <c r="H50" s="180" t="s">
        <v>368</v>
      </c>
      <c r="I50">
        <f t="shared" si="0"/>
        <v>1</v>
      </c>
      <c r="J50">
        <f t="shared" si="1"/>
        <v>21330</v>
      </c>
      <c r="K50" t="s">
        <v>2234</v>
      </c>
      <c r="L50" t="s">
        <v>222</v>
      </c>
      <c r="M50" t="s">
        <v>220</v>
      </c>
      <c r="N50">
        <v>60128.55</v>
      </c>
      <c r="O50" t="s">
        <v>2226</v>
      </c>
      <c r="P50" t="s">
        <v>2228</v>
      </c>
      <c r="Q50">
        <v>41843</v>
      </c>
      <c r="R50" t="s">
        <v>891</v>
      </c>
      <c r="S50" s="10"/>
    </row>
    <row r="51" spans="1:19" ht="30">
      <c r="A51" s="183" t="s">
        <v>2066</v>
      </c>
      <c r="B51" s="180" t="s">
        <v>222</v>
      </c>
      <c r="C51" s="180" t="s">
        <v>220</v>
      </c>
      <c r="D51" s="182">
        <v>68003</v>
      </c>
      <c r="E51" s="180" t="s">
        <v>2067</v>
      </c>
      <c r="F51" s="180" t="s">
        <v>2069</v>
      </c>
      <c r="G51" s="181">
        <v>41838</v>
      </c>
      <c r="H51" s="180" t="s">
        <v>891</v>
      </c>
      <c r="I51">
        <f t="shared" si="0"/>
        <v>1</v>
      </c>
      <c r="J51">
        <f t="shared" si="1"/>
        <v>68003</v>
      </c>
      <c r="K51" t="s">
        <v>330</v>
      </c>
      <c r="L51" t="s">
        <v>222</v>
      </c>
      <c r="M51" t="s">
        <v>220</v>
      </c>
      <c r="N51">
        <v>22329.86</v>
      </c>
      <c r="O51" t="s">
        <v>331</v>
      </c>
      <c r="P51" t="s">
        <v>333</v>
      </c>
      <c r="Q51">
        <v>41843</v>
      </c>
      <c r="R51" t="s">
        <v>325</v>
      </c>
      <c r="S51" s="10"/>
    </row>
    <row r="52" spans="1:19" ht="45">
      <c r="A52" s="183" t="s">
        <v>1469</v>
      </c>
      <c r="B52" s="180" t="s">
        <v>222</v>
      </c>
      <c r="C52" s="180" t="s">
        <v>220</v>
      </c>
      <c r="D52" s="182">
        <v>37882.089999999997</v>
      </c>
      <c r="E52" s="180" t="s">
        <v>1455</v>
      </c>
      <c r="F52" s="180" t="s">
        <v>1457</v>
      </c>
      <c r="G52" s="181">
        <v>41838</v>
      </c>
      <c r="H52" s="180" t="s">
        <v>241</v>
      </c>
      <c r="I52">
        <f t="shared" si="0"/>
        <v>1</v>
      </c>
      <c r="J52">
        <f t="shared" si="1"/>
        <v>37882.089999999997</v>
      </c>
      <c r="K52" t="s">
        <v>1395</v>
      </c>
      <c r="L52" t="s">
        <v>350</v>
      </c>
      <c r="M52" t="s">
        <v>220</v>
      </c>
      <c r="N52">
        <v>21475.040000000001</v>
      </c>
      <c r="O52" t="s">
        <v>1396</v>
      </c>
      <c r="P52" t="s">
        <v>773</v>
      </c>
      <c r="Q52">
        <v>41842</v>
      </c>
      <c r="R52" t="s">
        <v>1064</v>
      </c>
      <c r="S52" s="10"/>
    </row>
    <row r="53" spans="1:19" ht="45">
      <c r="A53" s="183" t="s">
        <v>1318</v>
      </c>
      <c r="B53" s="180" t="s">
        <v>222</v>
      </c>
      <c r="C53" s="180" t="s">
        <v>220</v>
      </c>
      <c r="D53" s="182">
        <v>21560.65</v>
      </c>
      <c r="E53" s="180" t="s">
        <v>1319</v>
      </c>
      <c r="F53" s="180" t="s">
        <v>1307</v>
      </c>
      <c r="G53" s="181">
        <v>41838</v>
      </c>
      <c r="H53" s="180" t="s">
        <v>1299</v>
      </c>
      <c r="I53">
        <f t="shared" si="0"/>
        <v>1</v>
      </c>
      <c r="J53">
        <f t="shared" si="1"/>
        <v>21560.65</v>
      </c>
      <c r="K53" t="s">
        <v>1632</v>
      </c>
      <c r="L53" t="s">
        <v>222</v>
      </c>
      <c r="M53" t="s">
        <v>220</v>
      </c>
      <c r="N53">
        <v>34533.120000000003</v>
      </c>
      <c r="O53" t="s">
        <v>1633</v>
      </c>
      <c r="P53" t="s">
        <v>1635</v>
      </c>
      <c r="Q53">
        <v>41842</v>
      </c>
      <c r="R53" t="s">
        <v>368</v>
      </c>
      <c r="S53" s="10"/>
    </row>
    <row r="54" spans="1:19" ht="30">
      <c r="A54" s="183" t="s">
        <v>1266</v>
      </c>
      <c r="B54" s="180" t="s">
        <v>222</v>
      </c>
      <c r="C54" s="180" t="s">
        <v>220</v>
      </c>
      <c r="D54" s="182">
        <v>184644.13</v>
      </c>
      <c r="E54" s="180" t="s">
        <v>1267</v>
      </c>
      <c r="F54" s="180" t="s">
        <v>1269</v>
      </c>
      <c r="G54" s="181">
        <v>41838</v>
      </c>
      <c r="H54" s="180" t="s">
        <v>703</v>
      </c>
      <c r="I54">
        <f t="shared" si="0"/>
        <v>1</v>
      </c>
      <c r="J54">
        <f t="shared" si="1"/>
        <v>184644.13</v>
      </c>
      <c r="K54" t="s">
        <v>1697</v>
      </c>
      <c r="L54" t="s">
        <v>222</v>
      </c>
      <c r="M54" t="s">
        <v>220</v>
      </c>
      <c r="N54">
        <v>42720.56</v>
      </c>
      <c r="O54" t="s">
        <v>1698</v>
      </c>
      <c r="P54" t="s">
        <v>1291</v>
      </c>
      <c r="Q54">
        <v>41842</v>
      </c>
      <c r="R54" t="s">
        <v>274</v>
      </c>
      <c r="S54" s="10"/>
    </row>
    <row r="55" spans="1:19" ht="45">
      <c r="A55" s="183" t="s">
        <v>829</v>
      </c>
      <c r="B55" s="180" t="s">
        <v>222</v>
      </c>
      <c r="C55" s="180" t="s">
        <v>220</v>
      </c>
      <c r="D55" s="182">
        <v>25575</v>
      </c>
      <c r="E55" s="180" t="s">
        <v>830</v>
      </c>
      <c r="F55" s="180" t="s">
        <v>832</v>
      </c>
      <c r="G55" s="181">
        <v>41836</v>
      </c>
      <c r="H55" s="180" t="s">
        <v>241</v>
      </c>
      <c r="I55">
        <f t="shared" si="0"/>
        <v>1</v>
      </c>
      <c r="J55">
        <f t="shared" si="1"/>
        <v>25575</v>
      </c>
      <c r="K55" t="s">
        <v>1655</v>
      </c>
      <c r="L55" t="s">
        <v>222</v>
      </c>
      <c r="M55" t="s">
        <v>220</v>
      </c>
      <c r="N55">
        <v>26794.51</v>
      </c>
      <c r="O55" t="s">
        <v>1656</v>
      </c>
      <c r="P55" t="s">
        <v>988</v>
      </c>
      <c r="Q55">
        <v>41842</v>
      </c>
      <c r="R55" t="s">
        <v>1099</v>
      </c>
      <c r="S55" s="10"/>
    </row>
    <row r="56" spans="1:19" ht="15">
      <c r="A56" s="183" t="s">
        <v>757</v>
      </c>
      <c r="B56" s="180" t="s">
        <v>222</v>
      </c>
      <c r="C56" s="180" t="s">
        <v>220</v>
      </c>
      <c r="D56" s="182">
        <v>34656.400000000001</v>
      </c>
      <c r="E56" s="180" t="s">
        <v>758</v>
      </c>
      <c r="F56" s="180" t="s">
        <v>465</v>
      </c>
      <c r="G56" s="181">
        <v>41837</v>
      </c>
      <c r="H56" s="180" t="s">
        <v>251</v>
      </c>
      <c r="I56">
        <f t="shared" si="0"/>
        <v>1</v>
      </c>
      <c r="J56">
        <f t="shared" si="1"/>
        <v>34656.400000000001</v>
      </c>
      <c r="K56" t="s">
        <v>1367</v>
      </c>
      <c r="L56" t="s">
        <v>222</v>
      </c>
      <c r="M56" t="s">
        <v>220</v>
      </c>
      <c r="N56">
        <v>37252.75</v>
      </c>
      <c r="O56" t="s">
        <v>1368</v>
      </c>
      <c r="P56" t="s">
        <v>1044</v>
      </c>
      <c r="Q56">
        <v>41831</v>
      </c>
      <c r="R56" t="s">
        <v>891</v>
      </c>
      <c r="S56" s="10"/>
    </row>
    <row r="57" spans="1:19" ht="30">
      <c r="A57" s="183" t="s">
        <v>311</v>
      </c>
      <c r="B57" s="180" t="s">
        <v>222</v>
      </c>
      <c r="C57" s="180" t="s">
        <v>220</v>
      </c>
      <c r="D57" s="182">
        <v>32747</v>
      </c>
      <c r="E57" s="180" t="s">
        <v>312</v>
      </c>
      <c r="F57" s="180" t="s">
        <v>314</v>
      </c>
      <c r="G57" s="181">
        <v>41837</v>
      </c>
      <c r="H57" s="180" t="s">
        <v>286</v>
      </c>
      <c r="I57">
        <f t="shared" si="0"/>
        <v>1</v>
      </c>
      <c r="J57">
        <f t="shared" si="1"/>
        <v>32747</v>
      </c>
      <c r="K57" t="s">
        <v>2258</v>
      </c>
      <c r="L57" t="s">
        <v>350</v>
      </c>
      <c r="M57" t="s">
        <v>220</v>
      </c>
      <c r="N57">
        <v>21629.49</v>
      </c>
      <c r="O57" t="s">
        <v>2259</v>
      </c>
      <c r="P57" t="s">
        <v>2249</v>
      </c>
      <c r="Q57">
        <v>41841</v>
      </c>
      <c r="R57" t="s">
        <v>2237</v>
      </c>
      <c r="S57" s="10"/>
    </row>
    <row r="58" spans="1:19" ht="30">
      <c r="A58" s="183" t="s">
        <v>2156</v>
      </c>
      <c r="B58" s="180" t="s">
        <v>222</v>
      </c>
      <c r="C58" s="180" t="s">
        <v>220</v>
      </c>
      <c r="D58" s="182">
        <v>40000</v>
      </c>
      <c r="E58" s="180" t="s">
        <v>2152</v>
      </c>
      <c r="F58" s="180" t="s">
        <v>2154</v>
      </c>
      <c r="G58" s="181">
        <v>41837</v>
      </c>
      <c r="H58" s="180" t="s">
        <v>891</v>
      </c>
      <c r="I58">
        <f t="shared" si="0"/>
        <v>1</v>
      </c>
      <c r="J58">
        <f t="shared" si="1"/>
        <v>40000</v>
      </c>
      <c r="K58" t="s">
        <v>1792</v>
      </c>
      <c r="L58" t="s">
        <v>222</v>
      </c>
      <c r="M58" t="s">
        <v>220</v>
      </c>
      <c r="N58">
        <v>30154.98</v>
      </c>
      <c r="O58" t="s">
        <v>1793</v>
      </c>
      <c r="P58" t="s">
        <v>1148</v>
      </c>
      <c r="Q58">
        <v>41841</v>
      </c>
      <c r="R58" t="s">
        <v>1789</v>
      </c>
      <c r="S58" s="10"/>
    </row>
    <row r="59" spans="1:19" ht="30">
      <c r="A59" s="183" t="s">
        <v>2060</v>
      </c>
      <c r="B59" s="180" t="s">
        <v>222</v>
      </c>
      <c r="C59" s="180" t="s">
        <v>220</v>
      </c>
      <c r="D59" s="182">
        <v>136849.60999999999</v>
      </c>
      <c r="E59" s="180" t="s">
        <v>2054</v>
      </c>
      <c r="F59" s="180" t="s">
        <v>1148</v>
      </c>
      <c r="G59" s="181">
        <v>41837</v>
      </c>
      <c r="H59" s="180" t="s">
        <v>891</v>
      </c>
      <c r="I59">
        <f t="shared" si="0"/>
        <v>1</v>
      </c>
      <c r="J59">
        <f t="shared" si="1"/>
        <v>136849.60999999999</v>
      </c>
      <c r="K59" t="s">
        <v>904</v>
      </c>
      <c r="L59" t="s">
        <v>222</v>
      </c>
      <c r="M59" t="s">
        <v>220</v>
      </c>
      <c r="N59">
        <v>21330</v>
      </c>
      <c r="O59" t="s">
        <v>905</v>
      </c>
      <c r="P59" t="s">
        <v>907</v>
      </c>
      <c r="Q59">
        <v>41835</v>
      </c>
      <c r="R59" t="s">
        <v>368</v>
      </c>
      <c r="S59" s="10"/>
    </row>
    <row r="60" spans="1:19" ht="30">
      <c r="A60" s="183" t="s">
        <v>1969</v>
      </c>
      <c r="B60" s="180" t="s">
        <v>222</v>
      </c>
      <c r="C60" s="180" t="s">
        <v>220</v>
      </c>
      <c r="D60" s="182">
        <v>30000</v>
      </c>
      <c r="E60" s="180" t="s">
        <v>1958</v>
      </c>
      <c r="F60" s="180" t="s">
        <v>1947</v>
      </c>
      <c r="G60" s="181">
        <v>41836</v>
      </c>
      <c r="H60" s="180" t="s">
        <v>891</v>
      </c>
      <c r="I60">
        <f t="shared" si="0"/>
        <v>1</v>
      </c>
      <c r="J60">
        <f t="shared" si="1"/>
        <v>30000</v>
      </c>
      <c r="K60" t="s">
        <v>2066</v>
      </c>
      <c r="L60" t="s">
        <v>222</v>
      </c>
      <c r="M60" t="s">
        <v>220</v>
      </c>
      <c r="N60">
        <v>68003</v>
      </c>
      <c r="O60" t="s">
        <v>2067</v>
      </c>
      <c r="P60" t="s">
        <v>2069</v>
      </c>
      <c r="Q60">
        <v>41838</v>
      </c>
      <c r="R60" t="s">
        <v>891</v>
      </c>
      <c r="S60" s="10"/>
    </row>
    <row r="61" spans="1:19" ht="30">
      <c r="A61" s="183" t="s">
        <v>1605</v>
      </c>
      <c r="B61" s="180" t="s">
        <v>222</v>
      </c>
      <c r="C61" s="180" t="s">
        <v>220</v>
      </c>
      <c r="D61" s="182">
        <v>25157.95</v>
      </c>
      <c r="E61" s="180" t="s">
        <v>1606</v>
      </c>
      <c r="F61" s="180" t="s">
        <v>1608</v>
      </c>
      <c r="G61" s="181">
        <v>41835</v>
      </c>
      <c r="H61" s="180" t="s">
        <v>800</v>
      </c>
      <c r="I61">
        <f t="shared" si="0"/>
        <v>1</v>
      </c>
      <c r="J61">
        <f t="shared" si="1"/>
        <v>25157.95</v>
      </c>
      <c r="K61" t="s">
        <v>736</v>
      </c>
      <c r="L61" t="s">
        <v>350</v>
      </c>
      <c r="M61" t="s">
        <v>220</v>
      </c>
      <c r="N61">
        <v>19955.400000000001</v>
      </c>
      <c r="O61" t="s">
        <v>737</v>
      </c>
      <c r="P61" t="s">
        <v>721</v>
      </c>
      <c r="Q61">
        <v>41838</v>
      </c>
      <c r="R61" t="s">
        <v>456</v>
      </c>
      <c r="S61" s="10"/>
    </row>
    <row r="62" spans="1:19" ht="15">
      <c r="A62" s="183" t="s">
        <v>304</v>
      </c>
      <c r="B62" s="180" t="s">
        <v>222</v>
      </c>
      <c r="C62" s="180" t="s">
        <v>220</v>
      </c>
      <c r="D62" s="182">
        <v>37393</v>
      </c>
      <c r="E62" s="180" t="s">
        <v>305</v>
      </c>
      <c r="F62" s="180" t="s">
        <v>307</v>
      </c>
      <c r="G62" s="181">
        <v>41835</v>
      </c>
      <c r="H62" s="180" t="s">
        <v>286</v>
      </c>
      <c r="I62">
        <f t="shared" si="0"/>
        <v>1</v>
      </c>
      <c r="J62">
        <f t="shared" si="1"/>
        <v>37393</v>
      </c>
      <c r="K62" t="s">
        <v>1469</v>
      </c>
      <c r="L62" t="s">
        <v>222</v>
      </c>
      <c r="M62" t="s">
        <v>220</v>
      </c>
      <c r="N62">
        <v>37882.089999999997</v>
      </c>
      <c r="O62" t="s">
        <v>1455</v>
      </c>
      <c r="P62" t="s">
        <v>1457</v>
      </c>
      <c r="Q62">
        <v>41838</v>
      </c>
      <c r="R62" t="s">
        <v>241</v>
      </c>
      <c r="S62" s="10"/>
    </row>
    <row r="63" spans="1:19" ht="15">
      <c r="A63" s="183" t="s">
        <v>1429</v>
      </c>
      <c r="B63" s="180" t="s">
        <v>222</v>
      </c>
      <c r="C63" s="180" t="s">
        <v>220</v>
      </c>
      <c r="D63" s="182">
        <v>22009.32</v>
      </c>
      <c r="E63" s="180" t="s">
        <v>1430</v>
      </c>
      <c r="F63" s="180" t="s">
        <v>282</v>
      </c>
      <c r="G63" s="181">
        <v>41828</v>
      </c>
      <c r="H63" s="180" t="s">
        <v>1426</v>
      </c>
      <c r="I63">
        <f t="shared" si="0"/>
        <v>1</v>
      </c>
      <c r="J63">
        <f t="shared" si="1"/>
        <v>22009.32</v>
      </c>
      <c r="K63" t="s">
        <v>1318</v>
      </c>
      <c r="L63" t="s">
        <v>222</v>
      </c>
      <c r="M63" t="s">
        <v>220</v>
      </c>
      <c r="N63">
        <v>21560.65</v>
      </c>
      <c r="O63" t="s">
        <v>1319</v>
      </c>
      <c r="P63" t="s">
        <v>1307</v>
      </c>
      <c r="Q63">
        <v>41838</v>
      </c>
      <c r="R63" t="s">
        <v>1299</v>
      </c>
      <c r="S63" s="10"/>
    </row>
    <row r="64" spans="1:19" ht="60">
      <c r="A64" s="183" t="s">
        <v>2351</v>
      </c>
      <c r="B64" s="180" t="s">
        <v>222</v>
      </c>
      <c r="C64" s="180" t="s">
        <v>220</v>
      </c>
      <c r="D64" s="182">
        <v>24531.33</v>
      </c>
      <c r="E64" s="180" t="s">
        <v>2352</v>
      </c>
      <c r="F64" s="180" t="s">
        <v>2354</v>
      </c>
      <c r="G64" s="181">
        <v>41829</v>
      </c>
      <c r="H64" s="180" t="s">
        <v>547</v>
      </c>
      <c r="I64">
        <f t="shared" si="0"/>
        <v>1</v>
      </c>
      <c r="J64">
        <f t="shared" si="1"/>
        <v>24531.33</v>
      </c>
      <c r="K64" t="s">
        <v>1266</v>
      </c>
      <c r="L64" t="s">
        <v>222</v>
      </c>
      <c r="M64" t="s">
        <v>220</v>
      </c>
      <c r="N64">
        <v>184644.13</v>
      </c>
      <c r="O64" t="s">
        <v>1267</v>
      </c>
      <c r="P64" t="s">
        <v>1269</v>
      </c>
      <c r="Q64">
        <v>41838</v>
      </c>
      <c r="R64" t="s">
        <v>703</v>
      </c>
      <c r="S64" s="10"/>
    </row>
    <row r="65" spans="1:19" ht="30">
      <c r="A65" s="183" t="s">
        <v>566</v>
      </c>
      <c r="B65" s="180" t="s">
        <v>222</v>
      </c>
      <c r="C65" s="180" t="s">
        <v>220</v>
      </c>
      <c r="D65" s="182">
        <v>99546.71</v>
      </c>
      <c r="E65" s="180" t="s">
        <v>567</v>
      </c>
      <c r="F65" s="180" t="s">
        <v>562</v>
      </c>
      <c r="G65" s="181">
        <v>41828</v>
      </c>
      <c r="H65" s="180" t="s">
        <v>547</v>
      </c>
      <c r="I65">
        <f t="shared" si="0"/>
        <v>1</v>
      </c>
      <c r="J65">
        <f t="shared" si="1"/>
        <v>99546.71</v>
      </c>
      <c r="K65" t="s">
        <v>829</v>
      </c>
      <c r="L65" t="s">
        <v>222</v>
      </c>
      <c r="M65" t="s">
        <v>220</v>
      </c>
      <c r="N65">
        <v>25575</v>
      </c>
      <c r="O65" t="s">
        <v>830</v>
      </c>
      <c r="P65" t="s">
        <v>832</v>
      </c>
      <c r="Q65">
        <v>41836</v>
      </c>
      <c r="R65" t="s">
        <v>241</v>
      </c>
      <c r="S65" s="10"/>
    </row>
    <row r="66" spans="1:19" ht="30">
      <c r="A66" s="183" t="s">
        <v>559</v>
      </c>
      <c r="B66" s="180" t="s">
        <v>222</v>
      </c>
      <c r="C66" s="180" t="s">
        <v>220</v>
      </c>
      <c r="D66" s="182">
        <v>67562</v>
      </c>
      <c r="E66" s="180" t="s">
        <v>560</v>
      </c>
      <c r="F66" s="180" t="s">
        <v>562</v>
      </c>
      <c r="G66" s="181">
        <v>41828</v>
      </c>
      <c r="H66" s="180" t="s">
        <v>547</v>
      </c>
      <c r="I66">
        <f t="shared" ref="I66:I129" si="2">IF(VALUE(LEFT(B66,1))=2,1,IF(AND((VALUE(LEFT(B66,6))&gt;611180),(VALUE(LEFT(B66,6))&lt;611189)),1,0))</f>
        <v>1</v>
      </c>
      <c r="J66">
        <f t="shared" ref="J66:J129" si="3">D66*I66</f>
        <v>67562</v>
      </c>
      <c r="K66" t="s">
        <v>757</v>
      </c>
      <c r="L66" t="s">
        <v>222</v>
      </c>
      <c r="M66" t="s">
        <v>220</v>
      </c>
      <c r="N66">
        <v>34656.400000000001</v>
      </c>
      <c r="O66" t="s">
        <v>758</v>
      </c>
      <c r="P66" t="s">
        <v>465</v>
      </c>
      <c r="Q66">
        <v>41837</v>
      </c>
      <c r="R66" t="s">
        <v>251</v>
      </c>
      <c r="S66" s="10"/>
    </row>
    <row r="67" spans="1:19" ht="45">
      <c r="A67" s="183" t="s">
        <v>1057</v>
      </c>
      <c r="B67" s="180" t="s">
        <v>222</v>
      </c>
      <c r="C67" s="180" t="s">
        <v>220</v>
      </c>
      <c r="D67" s="182">
        <v>26556.35</v>
      </c>
      <c r="E67" s="180" t="s">
        <v>1058</v>
      </c>
      <c r="F67" s="180" t="s">
        <v>1060</v>
      </c>
      <c r="G67" s="181">
        <v>41821</v>
      </c>
      <c r="H67" s="180" t="s">
        <v>436</v>
      </c>
      <c r="I67">
        <f t="shared" si="2"/>
        <v>1</v>
      </c>
      <c r="J67">
        <f t="shared" si="3"/>
        <v>26556.35</v>
      </c>
      <c r="K67" t="s">
        <v>311</v>
      </c>
      <c r="L67" t="s">
        <v>222</v>
      </c>
      <c r="M67" t="s">
        <v>220</v>
      </c>
      <c r="N67">
        <v>32747</v>
      </c>
      <c r="O67" t="s">
        <v>312</v>
      </c>
      <c r="P67" t="s">
        <v>314</v>
      </c>
      <c r="Q67">
        <v>41837</v>
      </c>
      <c r="R67" t="s">
        <v>286</v>
      </c>
      <c r="S67" s="10"/>
    </row>
    <row r="68" spans="1:19" ht="45">
      <c r="A68" s="183" t="s">
        <v>1989</v>
      </c>
      <c r="B68" s="180" t="s">
        <v>222</v>
      </c>
      <c r="C68" s="180" t="s">
        <v>220</v>
      </c>
      <c r="D68" s="182">
        <v>25730</v>
      </c>
      <c r="E68" s="180" t="s">
        <v>1990</v>
      </c>
      <c r="F68" s="180" t="s">
        <v>1992</v>
      </c>
      <c r="G68" s="181">
        <v>41824</v>
      </c>
      <c r="H68" s="180" t="s">
        <v>241</v>
      </c>
      <c r="I68">
        <f t="shared" si="2"/>
        <v>1</v>
      </c>
      <c r="J68">
        <f t="shared" si="3"/>
        <v>25730</v>
      </c>
      <c r="K68" t="s">
        <v>1808</v>
      </c>
      <c r="L68" t="s">
        <v>350</v>
      </c>
      <c r="M68" t="s">
        <v>220</v>
      </c>
      <c r="N68">
        <v>40461.480000000003</v>
      </c>
      <c r="O68" t="s">
        <v>1809</v>
      </c>
      <c r="P68" t="s">
        <v>1806</v>
      </c>
      <c r="Q68">
        <v>41837</v>
      </c>
      <c r="R68" t="s">
        <v>405</v>
      </c>
      <c r="S68" s="10"/>
    </row>
    <row r="69" spans="1:19" ht="45">
      <c r="A69" s="183" t="s">
        <v>953</v>
      </c>
      <c r="B69" s="180" t="s">
        <v>222</v>
      </c>
      <c r="C69" s="180" t="s">
        <v>220</v>
      </c>
      <c r="D69" s="182">
        <v>20468.82</v>
      </c>
      <c r="E69" s="180" t="s">
        <v>942</v>
      </c>
      <c r="F69" s="180" t="s">
        <v>584</v>
      </c>
      <c r="G69" s="181">
        <v>41829</v>
      </c>
      <c r="H69" s="180" t="s">
        <v>241</v>
      </c>
      <c r="I69">
        <f t="shared" si="2"/>
        <v>1</v>
      </c>
      <c r="J69">
        <f t="shared" si="3"/>
        <v>20468.82</v>
      </c>
      <c r="K69" t="s">
        <v>2156</v>
      </c>
      <c r="L69" t="s">
        <v>222</v>
      </c>
      <c r="M69" t="s">
        <v>220</v>
      </c>
      <c r="N69">
        <v>40000</v>
      </c>
      <c r="O69" t="s">
        <v>2152</v>
      </c>
      <c r="P69" t="s">
        <v>2154</v>
      </c>
      <c r="Q69">
        <v>41837</v>
      </c>
      <c r="R69" t="s">
        <v>891</v>
      </c>
      <c r="S69" s="10"/>
    </row>
    <row r="70" spans="1:19" ht="45">
      <c r="A70" s="183" t="s">
        <v>682</v>
      </c>
      <c r="B70" s="180" t="s">
        <v>222</v>
      </c>
      <c r="C70" s="180" t="s">
        <v>220</v>
      </c>
      <c r="D70" s="182">
        <v>21063.200000000001</v>
      </c>
      <c r="E70" s="180" t="s">
        <v>683</v>
      </c>
      <c r="F70" s="180" t="s">
        <v>685</v>
      </c>
      <c r="G70" s="181">
        <v>41829</v>
      </c>
      <c r="H70" s="180" t="s">
        <v>368</v>
      </c>
      <c r="I70">
        <f t="shared" si="2"/>
        <v>1</v>
      </c>
      <c r="J70">
        <f t="shared" si="3"/>
        <v>21063.200000000001</v>
      </c>
      <c r="K70" t="s">
        <v>2060</v>
      </c>
      <c r="L70" t="s">
        <v>222</v>
      </c>
      <c r="M70" t="s">
        <v>220</v>
      </c>
      <c r="N70">
        <v>136849.60999999999</v>
      </c>
      <c r="O70" t="s">
        <v>2054</v>
      </c>
      <c r="P70" t="s">
        <v>1148</v>
      </c>
      <c r="Q70">
        <v>41837</v>
      </c>
      <c r="R70" t="s">
        <v>891</v>
      </c>
      <c r="S70" s="10"/>
    </row>
    <row r="71" spans="1:19" ht="45">
      <c r="A71" s="183" t="s">
        <v>297</v>
      </c>
      <c r="B71" s="180" t="s">
        <v>222</v>
      </c>
      <c r="C71" s="180" t="s">
        <v>220</v>
      </c>
      <c r="D71" s="182">
        <v>24335.43</v>
      </c>
      <c r="E71" s="180" t="s">
        <v>298</v>
      </c>
      <c r="F71" s="180" t="s">
        <v>300</v>
      </c>
      <c r="G71" s="181">
        <v>41829</v>
      </c>
      <c r="H71" s="180" t="s">
        <v>286</v>
      </c>
      <c r="I71">
        <f t="shared" si="2"/>
        <v>1</v>
      </c>
      <c r="J71">
        <f t="shared" si="3"/>
        <v>24335.43</v>
      </c>
      <c r="K71" t="s">
        <v>1550</v>
      </c>
      <c r="L71" t="s">
        <v>350</v>
      </c>
      <c r="M71" t="s">
        <v>220</v>
      </c>
      <c r="N71">
        <v>17400</v>
      </c>
      <c r="O71" t="s">
        <v>1551</v>
      </c>
      <c r="P71" t="s">
        <v>1553</v>
      </c>
      <c r="Q71">
        <v>41835</v>
      </c>
      <c r="R71" t="s">
        <v>1542</v>
      </c>
      <c r="S71" s="10"/>
    </row>
    <row r="72" spans="1:19" ht="30">
      <c r="A72" s="183" t="s">
        <v>1677</v>
      </c>
      <c r="B72" s="180" t="s">
        <v>222</v>
      </c>
      <c r="C72" s="180" t="s">
        <v>220</v>
      </c>
      <c r="D72" s="182">
        <v>20000</v>
      </c>
      <c r="E72" s="180" t="s">
        <v>1678</v>
      </c>
      <c r="F72" s="180" t="s">
        <v>1680</v>
      </c>
      <c r="G72" s="181">
        <v>41829</v>
      </c>
      <c r="H72" s="180" t="s">
        <v>891</v>
      </c>
      <c r="I72">
        <f t="shared" si="2"/>
        <v>1</v>
      </c>
      <c r="J72">
        <f t="shared" si="3"/>
        <v>20000</v>
      </c>
      <c r="K72" t="s">
        <v>1969</v>
      </c>
      <c r="L72" t="s">
        <v>222</v>
      </c>
      <c r="M72" t="s">
        <v>220</v>
      </c>
      <c r="N72">
        <v>30000</v>
      </c>
      <c r="O72" t="s">
        <v>1958</v>
      </c>
      <c r="P72" t="s">
        <v>1947</v>
      </c>
      <c r="Q72">
        <v>41836</v>
      </c>
      <c r="R72" t="s">
        <v>891</v>
      </c>
      <c r="S72" s="10"/>
    </row>
    <row r="73" spans="1:19" ht="45">
      <c r="A73" s="183" t="s">
        <v>2169</v>
      </c>
      <c r="B73" s="180" t="s">
        <v>222</v>
      </c>
      <c r="C73" s="180" t="s">
        <v>220</v>
      </c>
      <c r="D73" s="182">
        <v>24518</v>
      </c>
      <c r="E73" s="180" t="s">
        <v>2170</v>
      </c>
      <c r="F73" s="180" t="s">
        <v>2172</v>
      </c>
      <c r="G73" s="181">
        <v>41824</v>
      </c>
      <c r="H73" s="180" t="s">
        <v>368</v>
      </c>
      <c r="I73">
        <f t="shared" si="2"/>
        <v>1</v>
      </c>
      <c r="J73">
        <f t="shared" si="3"/>
        <v>24518</v>
      </c>
      <c r="K73" t="s">
        <v>2211</v>
      </c>
      <c r="L73" t="s">
        <v>350</v>
      </c>
      <c r="M73" t="s">
        <v>220</v>
      </c>
      <c r="N73">
        <v>21979.48</v>
      </c>
      <c r="O73" t="s">
        <v>2194</v>
      </c>
      <c r="P73" t="s">
        <v>2196</v>
      </c>
      <c r="Q73">
        <v>41836</v>
      </c>
      <c r="R73" t="s">
        <v>450</v>
      </c>
      <c r="S73" s="10"/>
    </row>
    <row r="74" spans="1:19" ht="30">
      <c r="A74" s="183" t="s">
        <v>1361</v>
      </c>
      <c r="B74" s="180" t="s">
        <v>222</v>
      </c>
      <c r="C74" s="180" t="s">
        <v>220</v>
      </c>
      <c r="D74" s="182">
        <v>48500</v>
      </c>
      <c r="E74" s="180" t="s">
        <v>1362</v>
      </c>
      <c r="F74" s="180" t="s">
        <v>1364</v>
      </c>
      <c r="G74" s="181">
        <v>41827</v>
      </c>
      <c r="H74" s="180" t="s">
        <v>891</v>
      </c>
      <c r="I74">
        <f t="shared" si="2"/>
        <v>1</v>
      </c>
      <c r="J74">
        <f t="shared" si="3"/>
        <v>48500</v>
      </c>
      <c r="K74" t="s">
        <v>1605</v>
      </c>
      <c r="L74" t="s">
        <v>222</v>
      </c>
      <c r="M74" t="s">
        <v>220</v>
      </c>
      <c r="N74">
        <v>25157.95</v>
      </c>
      <c r="O74" t="s">
        <v>1606</v>
      </c>
      <c r="P74" t="s">
        <v>1608</v>
      </c>
      <c r="Q74">
        <v>41835</v>
      </c>
      <c r="R74" t="s">
        <v>800</v>
      </c>
      <c r="S74" s="10"/>
    </row>
    <row r="75" spans="1:19" ht="15">
      <c r="A75" s="183" t="s">
        <v>2216</v>
      </c>
      <c r="B75" s="180" t="s">
        <v>222</v>
      </c>
      <c r="C75" s="180" t="s">
        <v>220</v>
      </c>
      <c r="D75" s="182">
        <v>23010.2</v>
      </c>
      <c r="E75" s="180" t="s">
        <v>2217</v>
      </c>
      <c r="F75" s="180" t="s">
        <v>2219</v>
      </c>
      <c r="G75" s="181">
        <v>41821</v>
      </c>
      <c r="H75" s="180" t="s">
        <v>891</v>
      </c>
      <c r="I75">
        <f t="shared" si="2"/>
        <v>1</v>
      </c>
      <c r="J75">
        <f t="shared" si="3"/>
        <v>23010.2</v>
      </c>
      <c r="K75" t="s">
        <v>304</v>
      </c>
      <c r="L75" t="s">
        <v>222</v>
      </c>
      <c r="M75" t="s">
        <v>220</v>
      </c>
      <c r="N75">
        <v>37393</v>
      </c>
      <c r="O75" t="s">
        <v>305</v>
      </c>
      <c r="P75" t="s">
        <v>307</v>
      </c>
      <c r="Q75">
        <v>41835</v>
      </c>
      <c r="R75" t="s">
        <v>286</v>
      </c>
      <c r="S75" s="10"/>
    </row>
    <row r="76" spans="1:19" ht="15">
      <c r="A76" s="183" t="s">
        <v>2221</v>
      </c>
      <c r="B76" s="180" t="s">
        <v>222</v>
      </c>
      <c r="C76" s="180" t="s">
        <v>220</v>
      </c>
      <c r="D76" s="182">
        <v>28382</v>
      </c>
      <c r="E76" s="180" t="s">
        <v>2222</v>
      </c>
      <c r="F76" s="180" t="s">
        <v>2219</v>
      </c>
      <c r="G76" s="181">
        <v>41821</v>
      </c>
      <c r="H76" s="180" t="s">
        <v>891</v>
      </c>
      <c r="I76">
        <f t="shared" si="2"/>
        <v>1</v>
      </c>
      <c r="J76">
        <f t="shared" si="3"/>
        <v>28382</v>
      </c>
      <c r="K76" t="s">
        <v>1429</v>
      </c>
      <c r="L76" t="s">
        <v>222</v>
      </c>
      <c r="M76" t="s">
        <v>220</v>
      </c>
      <c r="N76">
        <v>22009.32</v>
      </c>
      <c r="O76" t="s">
        <v>1430</v>
      </c>
      <c r="P76" t="s">
        <v>282</v>
      </c>
      <c r="Q76">
        <v>41828</v>
      </c>
      <c r="R76" t="s">
        <v>1426</v>
      </c>
      <c r="S76" s="10"/>
    </row>
    <row r="77" spans="1:19" ht="30">
      <c r="A77" s="183" t="s">
        <v>2273</v>
      </c>
      <c r="B77" s="180" t="s">
        <v>222</v>
      </c>
      <c r="C77" s="180" t="s">
        <v>220</v>
      </c>
      <c r="D77" s="182">
        <v>30000</v>
      </c>
      <c r="E77" s="180" t="s">
        <v>2265</v>
      </c>
      <c r="F77" s="180" t="s">
        <v>1680</v>
      </c>
      <c r="G77" s="181">
        <v>41828</v>
      </c>
      <c r="H77" s="180" t="s">
        <v>1036</v>
      </c>
      <c r="I77">
        <f t="shared" si="2"/>
        <v>1</v>
      </c>
      <c r="J77">
        <f t="shared" si="3"/>
        <v>30000</v>
      </c>
      <c r="K77" t="s">
        <v>2351</v>
      </c>
      <c r="L77" t="s">
        <v>222</v>
      </c>
      <c r="M77" t="s">
        <v>220</v>
      </c>
      <c r="N77">
        <v>24531.33</v>
      </c>
      <c r="O77" t="s">
        <v>2352</v>
      </c>
      <c r="P77" t="s">
        <v>2354</v>
      </c>
      <c r="Q77">
        <v>41829</v>
      </c>
      <c r="R77" t="s">
        <v>547</v>
      </c>
      <c r="S77" s="10"/>
    </row>
    <row r="78" spans="1:19" ht="15">
      <c r="A78" s="183" t="s">
        <v>1939</v>
      </c>
      <c r="B78" s="180" t="s">
        <v>222</v>
      </c>
      <c r="C78" s="180" t="s">
        <v>220</v>
      </c>
      <c r="D78" s="182">
        <v>72792</v>
      </c>
      <c r="E78" s="180" t="s">
        <v>1937</v>
      </c>
      <c r="F78" s="180" t="s">
        <v>218</v>
      </c>
      <c r="G78" s="181">
        <v>41827</v>
      </c>
      <c r="H78" s="180" t="s">
        <v>377</v>
      </c>
      <c r="I78">
        <f t="shared" si="2"/>
        <v>1</v>
      </c>
      <c r="J78">
        <f t="shared" si="3"/>
        <v>72792</v>
      </c>
      <c r="K78" t="s">
        <v>566</v>
      </c>
      <c r="L78" t="s">
        <v>222</v>
      </c>
      <c r="M78" t="s">
        <v>220</v>
      </c>
      <c r="N78">
        <v>99546.71</v>
      </c>
      <c r="O78" t="s">
        <v>567</v>
      </c>
      <c r="P78" t="s">
        <v>562</v>
      </c>
      <c r="Q78">
        <v>41828</v>
      </c>
      <c r="R78" t="s">
        <v>547</v>
      </c>
      <c r="S78" s="10"/>
    </row>
    <row r="79" spans="1:19" ht="15">
      <c r="A79" s="183" t="s">
        <v>291</v>
      </c>
      <c r="B79" s="180" t="s">
        <v>222</v>
      </c>
      <c r="C79" s="180" t="s">
        <v>220</v>
      </c>
      <c r="D79" s="182">
        <v>22675</v>
      </c>
      <c r="E79" s="180" t="s">
        <v>292</v>
      </c>
      <c r="F79" s="180" t="s">
        <v>294</v>
      </c>
      <c r="G79" s="181">
        <v>41827</v>
      </c>
      <c r="H79" s="180" t="s">
        <v>286</v>
      </c>
      <c r="I79">
        <f t="shared" si="2"/>
        <v>1</v>
      </c>
      <c r="J79">
        <f t="shared" si="3"/>
        <v>22675</v>
      </c>
      <c r="K79" t="s">
        <v>559</v>
      </c>
      <c r="L79" t="s">
        <v>222</v>
      </c>
      <c r="M79" t="s">
        <v>220</v>
      </c>
      <c r="N79">
        <v>67562</v>
      </c>
      <c r="O79" t="s">
        <v>560</v>
      </c>
      <c r="P79" t="s">
        <v>562</v>
      </c>
      <c r="Q79">
        <v>41828</v>
      </c>
      <c r="R79" t="s">
        <v>547</v>
      </c>
      <c r="S79" s="10"/>
    </row>
    <row r="80" spans="1:19" ht="60">
      <c r="A80" s="183" t="s">
        <v>1288</v>
      </c>
      <c r="B80" s="180" t="s">
        <v>222</v>
      </c>
      <c r="C80" s="180" t="s">
        <v>220</v>
      </c>
      <c r="D80" s="182">
        <v>27471.78</v>
      </c>
      <c r="E80" s="180" t="s">
        <v>1289</v>
      </c>
      <c r="F80" s="180" t="s">
        <v>1291</v>
      </c>
      <c r="G80" s="181">
        <v>41821</v>
      </c>
      <c r="H80" s="180" t="s">
        <v>231</v>
      </c>
      <c r="I80">
        <f t="shared" si="2"/>
        <v>1</v>
      </c>
      <c r="J80">
        <f t="shared" si="3"/>
        <v>27471.78</v>
      </c>
      <c r="K80" t="s">
        <v>1057</v>
      </c>
      <c r="L80" t="s">
        <v>222</v>
      </c>
      <c r="M80" t="s">
        <v>220</v>
      </c>
      <c r="N80">
        <v>26556.35</v>
      </c>
      <c r="O80" t="s">
        <v>1058</v>
      </c>
      <c r="P80" t="s">
        <v>1060</v>
      </c>
      <c r="Q80">
        <v>41821</v>
      </c>
      <c r="R80" t="s">
        <v>436</v>
      </c>
      <c r="S80" s="10"/>
    </row>
    <row r="81" spans="1:19" ht="30">
      <c r="A81" s="183" t="s">
        <v>665</v>
      </c>
      <c r="B81" s="180" t="s">
        <v>222</v>
      </c>
      <c r="C81" s="180" t="s">
        <v>220</v>
      </c>
      <c r="D81" s="182">
        <v>31318.21</v>
      </c>
      <c r="E81" s="180" t="s">
        <v>666</v>
      </c>
      <c r="F81" s="180" t="s">
        <v>668</v>
      </c>
      <c r="G81" s="181">
        <v>41821</v>
      </c>
      <c r="H81" s="180" t="s">
        <v>547</v>
      </c>
      <c r="I81">
        <f t="shared" si="2"/>
        <v>1</v>
      </c>
      <c r="J81">
        <f t="shared" si="3"/>
        <v>31318.21</v>
      </c>
      <c r="K81" t="s">
        <v>1989</v>
      </c>
      <c r="L81" t="s">
        <v>222</v>
      </c>
      <c r="M81" t="s">
        <v>220</v>
      </c>
      <c r="N81">
        <v>25730</v>
      </c>
      <c r="O81" t="s">
        <v>1990</v>
      </c>
      <c r="P81" t="s">
        <v>1992</v>
      </c>
      <c r="Q81">
        <v>41824</v>
      </c>
      <c r="R81" t="s">
        <v>241</v>
      </c>
      <c r="S81" s="10"/>
    </row>
    <row r="82" spans="1:19" ht="45">
      <c r="A82" s="183" t="s">
        <v>320</v>
      </c>
      <c r="B82" s="180" t="s">
        <v>222</v>
      </c>
      <c r="C82" s="180" t="s">
        <v>220</v>
      </c>
      <c r="D82" s="182">
        <v>23947.8</v>
      </c>
      <c r="E82" s="180" t="s">
        <v>321</v>
      </c>
      <c r="F82" s="180" t="s">
        <v>323</v>
      </c>
      <c r="G82" s="181">
        <v>41823</v>
      </c>
      <c r="H82" s="180" t="s">
        <v>251</v>
      </c>
      <c r="I82">
        <f t="shared" si="2"/>
        <v>1</v>
      </c>
      <c r="J82">
        <f t="shared" si="3"/>
        <v>23947.8</v>
      </c>
      <c r="K82" t="s">
        <v>953</v>
      </c>
      <c r="L82" t="s">
        <v>222</v>
      </c>
      <c r="M82" t="s">
        <v>220</v>
      </c>
      <c r="N82">
        <v>20468.82</v>
      </c>
      <c r="O82" t="s">
        <v>942</v>
      </c>
      <c r="P82" t="s">
        <v>584</v>
      </c>
      <c r="Q82">
        <v>41829</v>
      </c>
      <c r="R82" t="s">
        <v>241</v>
      </c>
      <c r="S82" s="10"/>
    </row>
    <row r="83" spans="1:19" ht="30">
      <c r="A83" s="183" t="s">
        <v>805</v>
      </c>
      <c r="B83" s="180" t="s">
        <v>222</v>
      </c>
      <c r="C83" s="180" t="s">
        <v>220</v>
      </c>
      <c r="D83" s="182">
        <v>26621.98</v>
      </c>
      <c r="E83" s="180" t="s">
        <v>806</v>
      </c>
      <c r="F83" s="180" t="s">
        <v>808</v>
      </c>
      <c r="G83" s="181">
        <v>41823</v>
      </c>
      <c r="H83" s="180" t="s">
        <v>800</v>
      </c>
      <c r="I83">
        <f t="shared" si="2"/>
        <v>1</v>
      </c>
      <c r="J83">
        <f t="shared" si="3"/>
        <v>26621.98</v>
      </c>
      <c r="K83" t="s">
        <v>682</v>
      </c>
      <c r="L83" t="s">
        <v>222</v>
      </c>
      <c r="M83" t="s">
        <v>220</v>
      </c>
      <c r="N83">
        <v>21063.200000000001</v>
      </c>
      <c r="O83" t="s">
        <v>683</v>
      </c>
      <c r="P83" t="s">
        <v>685</v>
      </c>
      <c r="Q83">
        <v>41829</v>
      </c>
      <c r="R83" t="s">
        <v>368</v>
      </c>
      <c r="S83" s="10"/>
    </row>
    <row r="84" spans="1:19" ht="45">
      <c r="A84" s="183" t="s">
        <v>1706</v>
      </c>
      <c r="B84" s="180" t="s">
        <v>222</v>
      </c>
      <c r="C84" s="180" t="s">
        <v>220</v>
      </c>
      <c r="D84" s="182">
        <v>23749.67</v>
      </c>
      <c r="E84" s="180" t="s">
        <v>1707</v>
      </c>
      <c r="F84" s="180" t="s">
        <v>1709</v>
      </c>
      <c r="G84" s="181">
        <v>41823</v>
      </c>
      <c r="H84" s="180" t="s">
        <v>405</v>
      </c>
      <c r="I84">
        <f t="shared" si="2"/>
        <v>1</v>
      </c>
      <c r="J84">
        <f t="shared" si="3"/>
        <v>23749.67</v>
      </c>
      <c r="K84" t="s">
        <v>297</v>
      </c>
      <c r="L84" t="s">
        <v>222</v>
      </c>
      <c r="M84" t="s">
        <v>220</v>
      </c>
      <c r="N84">
        <v>24335.43</v>
      </c>
      <c r="O84" t="s">
        <v>298</v>
      </c>
      <c r="P84" t="s">
        <v>300</v>
      </c>
      <c r="Q84">
        <v>41829</v>
      </c>
      <c r="R84" t="s">
        <v>286</v>
      </c>
      <c r="S84" s="10"/>
    </row>
    <row r="85" spans="1:19" ht="15">
      <c r="A85" s="183" t="s">
        <v>1627</v>
      </c>
      <c r="B85" s="180" t="s">
        <v>222</v>
      </c>
      <c r="C85" s="180" t="s">
        <v>220</v>
      </c>
      <c r="D85" s="182">
        <v>101492.3</v>
      </c>
      <c r="E85" s="180" t="s">
        <v>986</v>
      </c>
      <c r="F85" s="180" t="s">
        <v>988</v>
      </c>
      <c r="G85" s="181">
        <v>41823</v>
      </c>
      <c r="H85" s="180" t="s">
        <v>377</v>
      </c>
      <c r="I85">
        <f t="shared" si="2"/>
        <v>1</v>
      </c>
      <c r="J85">
        <f t="shared" si="3"/>
        <v>101492.3</v>
      </c>
      <c r="K85" t="s">
        <v>1677</v>
      </c>
      <c r="L85" t="s">
        <v>222</v>
      </c>
      <c r="M85" t="s">
        <v>220</v>
      </c>
      <c r="N85">
        <v>20000</v>
      </c>
      <c r="O85" t="s">
        <v>1678</v>
      </c>
      <c r="P85" t="s">
        <v>1680</v>
      </c>
      <c r="Q85">
        <v>41829</v>
      </c>
      <c r="R85" t="s">
        <v>891</v>
      </c>
      <c r="S85" s="10"/>
    </row>
    <row r="86" spans="1:19" ht="15">
      <c r="A86" s="183" t="s">
        <v>2401</v>
      </c>
      <c r="B86" s="180" t="s">
        <v>222</v>
      </c>
      <c r="C86" s="180" t="s">
        <v>220</v>
      </c>
      <c r="D86" s="182">
        <v>40000</v>
      </c>
      <c r="E86" s="180" t="s">
        <v>2402</v>
      </c>
      <c r="F86" s="180" t="s">
        <v>988</v>
      </c>
      <c r="G86" s="181">
        <v>41823</v>
      </c>
      <c r="H86" s="180" t="s">
        <v>891</v>
      </c>
      <c r="I86">
        <f t="shared" si="2"/>
        <v>1</v>
      </c>
      <c r="J86">
        <f t="shared" si="3"/>
        <v>40000</v>
      </c>
      <c r="K86" t="s">
        <v>697</v>
      </c>
      <c r="L86" t="s">
        <v>350</v>
      </c>
      <c r="M86" t="s">
        <v>220</v>
      </c>
      <c r="N86">
        <v>16740</v>
      </c>
      <c r="O86" t="s">
        <v>698</v>
      </c>
      <c r="P86" t="s">
        <v>700</v>
      </c>
      <c r="Q86">
        <v>41829</v>
      </c>
      <c r="R86" t="s">
        <v>399</v>
      </c>
      <c r="S86" s="10"/>
    </row>
    <row r="87" spans="1:19" ht="15">
      <c r="A87" s="183" t="s">
        <v>1626</v>
      </c>
      <c r="B87" s="180" t="s">
        <v>222</v>
      </c>
      <c r="C87" s="180" t="s">
        <v>220</v>
      </c>
      <c r="D87" s="182">
        <v>-67305.42</v>
      </c>
      <c r="E87" s="180" t="s">
        <v>986</v>
      </c>
      <c r="F87" s="180" t="s">
        <v>988</v>
      </c>
      <c r="G87" s="181">
        <v>41823</v>
      </c>
      <c r="H87" s="180" t="s">
        <v>377</v>
      </c>
      <c r="I87">
        <f t="shared" si="2"/>
        <v>1</v>
      </c>
      <c r="J87">
        <f t="shared" si="3"/>
        <v>-67305.42</v>
      </c>
      <c r="K87" t="s">
        <v>733</v>
      </c>
      <c r="L87" t="s">
        <v>350</v>
      </c>
      <c r="M87" t="s">
        <v>220</v>
      </c>
      <c r="N87">
        <v>18418.75</v>
      </c>
      <c r="O87" t="s">
        <v>734</v>
      </c>
      <c r="P87" t="s">
        <v>721</v>
      </c>
      <c r="Q87">
        <v>41829</v>
      </c>
      <c r="R87" t="s">
        <v>456</v>
      </c>
      <c r="S87" s="10"/>
    </row>
    <row r="88" spans="1:19" ht="45">
      <c r="A88" s="183" t="s">
        <v>1158</v>
      </c>
      <c r="B88" s="180" t="s">
        <v>222</v>
      </c>
      <c r="C88" s="180" t="s">
        <v>220</v>
      </c>
      <c r="D88" s="182">
        <v>41403.919999999998</v>
      </c>
      <c r="E88" s="180" t="s">
        <v>1159</v>
      </c>
      <c r="F88" s="180" t="s">
        <v>832</v>
      </c>
      <c r="G88" s="181">
        <v>41822</v>
      </c>
      <c r="H88" s="180" t="s">
        <v>251</v>
      </c>
      <c r="I88">
        <f t="shared" si="2"/>
        <v>1</v>
      </c>
      <c r="J88">
        <f t="shared" si="3"/>
        <v>41403.919999999998</v>
      </c>
      <c r="K88" t="s">
        <v>2169</v>
      </c>
      <c r="L88" t="s">
        <v>222</v>
      </c>
      <c r="M88" t="s">
        <v>220</v>
      </c>
      <c r="N88">
        <v>24518</v>
      </c>
      <c r="O88" t="s">
        <v>2170</v>
      </c>
      <c r="P88" t="s">
        <v>2172</v>
      </c>
      <c r="Q88">
        <v>41824</v>
      </c>
      <c r="R88" t="s">
        <v>368</v>
      </c>
      <c r="S88" s="10"/>
    </row>
    <row r="89" spans="1:19" ht="15">
      <c r="A89" s="183" t="s">
        <v>2329</v>
      </c>
      <c r="B89" s="180" t="s">
        <v>222</v>
      </c>
      <c r="C89" s="180" t="s">
        <v>220</v>
      </c>
      <c r="D89" s="182">
        <v>40000</v>
      </c>
      <c r="E89" s="180" t="s">
        <v>2330</v>
      </c>
      <c r="F89" s="180" t="s">
        <v>988</v>
      </c>
      <c r="G89" s="181">
        <v>41822</v>
      </c>
      <c r="H89" s="180" t="s">
        <v>891</v>
      </c>
      <c r="I89">
        <f t="shared" si="2"/>
        <v>1</v>
      </c>
      <c r="J89">
        <f t="shared" si="3"/>
        <v>40000</v>
      </c>
      <c r="K89" t="s">
        <v>1361</v>
      </c>
      <c r="L89" t="s">
        <v>222</v>
      </c>
      <c r="M89" t="s">
        <v>220</v>
      </c>
      <c r="N89">
        <v>48500</v>
      </c>
      <c r="O89" t="s">
        <v>1362</v>
      </c>
      <c r="P89" t="s">
        <v>1364</v>
      </c>
      <c r="Q89">
        <v>41827</v>
      </c>
      <c r="R89" t="s">
        <v>891</v>
      </c>
      <c r="S89" s="10"/>
    </row>
    <row r="90" spans="1:19" ht="15">
      <c r="A90" s="183" t="s">
        <v>1041</v>
      </c>
      <c r="B90" s="180" t="s">
        <v>222</v>
      </c>
      <c r="C90" s="180" t="s">
        <v>220</v>
      </c>
      <c r="D90" s="182">
        <v>28874.57</v>
      </c>
      <c r="E90" s="180" t="s">
        <v>1042</v>
      </c>
      <c r="F90" s="180" t="s">
        <v>1044</v>
      </c>
      <c r="G90" s="181">
        <v>41822</v>
      </c>
      <c r="H90" s="180" t="s">
        <v>1036</v>
      </c>
      <c r="I90">
        <f t="shared" si="2"/>
        <v>1</v>
      </c>
      <c r="J90">
        <f t="shared" si="3"/>
        <v>28874.57</v>
      </c>
      <c r="K90" t="s">
        <v>2216</v>
      </c>
      <c r="L90" t="s">
        <v>222</v>
      </c>
      <c r="M90" t="s">
        <v>220</v>
      </c>
      <c r="N90">
        <v>23010.2</v>
      </c>
      <c r="O90" t="s">
        <v>2217</v>
      </c>
      <c r="P90" t="s">
        <v>2219</v>
      </c>
      <c r="Q90">
        <v>41821</v>
      </c>
      <c r="R90" t="s">
        <v>891</v>
      </c>
      <c r="S90" s="10"/>
    </row>
    <row r="91" spans="1:19" ht="15">
      <c r="A91" s="183" t="s">
        <v>1220</v>
      </c>
      <c r="B91" s="180" t="s">
        <v>222</v>
      </c>
      <c r="C91" s="180" t="s">
        <v>220</v>
      </c>
      <c r="D91" s="182">
        <v>47609.8</v>
      </c>
      <c r="E91" s="180" t="s">
        <v>1221</v>
      </c>
      <c r="F91" s="180" t="s">
        <v>465</v>
      </c>
      <c r="G91" s="181">
        <v>41821</v>
      </c>
      <c r="H91" s="180" t="s">
        <v>1207</v>
      </c>
      <c r="I91">
        <f t="shared" si="2"/>
        <v>1</v>
      </c>
      <c r="J91">
        <f t="shared" si="3"/>
        <v>47609.8</v>
      </c>
      <c r="K91" t="s">
        <v>2221</v>
      </c>
      <c r="L91" t="s">
        <v>222</v>
      </c>
      <c r="M91" t="s">
        <v>220</v>
      </c>
      <c r="N91">
        <v>28382</v>
      </c>
      <c r="O91" t="s">
        <v>2222</v>
      </c>
      <c r="P91" t="s">
        <v>2219</v>
      </c>
      <c r="Q91">
        <v>41821</v>
      </c>
      <c r="R91" t="s">
        <v>891</v>
      </c>
      <c r="S91" s="10"/>
    </row>
    <row r="92" spans="1:19" ht="15">
      <c r="A92" s="183" t="s">
        <v>1898</v>
      </c>
      <c r="B92" s="180" t="s">
        <v>222</v>
      </c>
      <c r="C92" s="180" t="s">
        <v>220</v>
      </c>
      <c r="D92" s="182">
        <v>82545</v>
      </c>
      <c r="E92" s="180" t="s">
        <v>1890</v>
      </c>
      <c r="F92" s="180" t="s">
        <v>1892</v>
      </c>
      <c r="G92" s="181">
        <v>41821</v>
      </c>
      <c r="H92" s="180" t="s">
        <v>241</v>
      </c>
      <c r="I92">
        <f t="shared" si="2"/>
        <v>1</v>
      </c>
      <c r="J92">
        <f t="shared" si="3"/>
        <v>82545</v>
      </c>
      <c r="K92" t="s">
        <v>2304</v>
      </c>
      <c r="L92" t="s">
        <v>350</v>
      </c>
      <c r="M92" t="s">
        <v>220</v>
      </c>
      <c r="N92">
        <v>22074.28</v>
      </c>
      <c r="O92" t="s">
        <v>2305</v>
      </c>
      <c r="P92" t="s">
        <v>2307</v>
      </c>
      <c r="Q92">
        <v>41828</v>
      </c>
      <c r="R92" t="s">
        <v>398</v>
      </c>
      <c r="S92" s="10"/>
    </row>
    <row r="93" spans="1:19" ht="15">
      <c r="A93" s="183" t="s">
        <v>1210</v>
      </c>
      <c r="B93" s="180" t="s">
        <v>222</v>
      </c>
      <c r="C93" s="180" t="s">
        <v>220</v>
      </c>
      <c r="D93" s="182">
        <v>21263.53</v>
      </c>
      <c r="E93" s="180" t="s">
        <v>1211</v>
      </c>
      <c r="F93" s="180" t="s">
        <v>465</v>
      </c>
      <c r="G93" s="181">
        <v>41821</v>
      </c>
      <c r="H93" s="180" t="s">
        <v>1207</v>
      </c>
      <c r="I93">
        <f t="shared" si="2"/>
        <v>1</v>
      </c>
      <c r="J93">
        <f t="shared" si="3"/>
        <v>21263.53</v>
      </c>
      <c r="K93" t="s">
        <v>2273</v>
      </c>
      <c r="L93" t="s">
        <v>222</v>
      </c>
      <c r="M93" t="s">
        <v>220</v>
      </c>
      <c r="N93">
        <v>30000</v>
      </c>
      <c r="O93" t="s">
        <v>2265</v>
      </c>
      <c r="P93" t="s">
        <v>1680</v>
      </c>
      <c r="Q93">
        <v>41828</v>
      </c>
      <c r="R93" t="s">
        <v>1036</v>
      </c>
      <c r="S93" s="10"/>
    </row>
    <row r="94" spans="1:19" ht="45">
      <c r="A94" s="183" t="s">
        <v>2163</v>
      </c>
      <c r="B94" s="180" t="s">
        <v>222</v>
      </c>
      <c r="C94" s="180" t="s">
        <v>220</v>
      </c>
      <c r="D94" s="182">
        <v>73162.080000000002</v>
      </c>
      <c r="E94" s="180" t="s">
        <v>2164</v>
      </c>
      <c r="F94" s="180" t="s">
        <v>677</v>
      </c>
      <c r="G94" s="181">
        <v>41821</v>
      </c>
      <c r="H94" s="180" t="s">
        <v>241</v>
      </c>
      <c r="I94">
        <f t="shared" si="2"/>
        <v>1</v>
      </c>
      <c r="J94">
        <f t="shared" si="3"/>
        <v>73162.080000000002</v>
      </c>
      <c r="K94" t="s">
        <v>1939</v>
      </c>
      <c r="L94" t="s">
        <v>222</v>
      </c>
      <c r="M94" t="s">
        <v>220</v>
      </c>
      <c r="N94">
        <v>72792</v>
      </c>
      <c r="O94" t="s">
        <v>1937</v>
      </c>
      <c r="P94" t="s">
        <v>218</v>
      </c>
      <c r="Q94">
        <v>41827</v>
      </c>
      <c r="R94" t="s">
        <v>377</v>
      </c>
      <c r="S94" s="10"/>
    </row>
    <row r="95" spans="1:19" ht="15">
      <c r="A95" s="183" t="s">
        <v>1075</v>
      </c>
      <c r="B95" s="180" t="s">
        <v>222</v>
      </c>
      <c r="C95" s="180" t="s">
        <v>220</v>
      </c>
      <c r="D95" s="182">
        <v>67743.570000000007</v>
      </c>
      <c r="E95" s="180" t="s">
        <v>1076</v>
      </c>
      <c r="F95" s="180" t="s">
        <v>988</v>
      </c>
      <c r="G95" s="181">
        <v>41822</v>
      </c>
      <c r="H95" s="180" t="s">
        <v>377</v>
      </c>
      <c r="I95">
        <f t="shared" si="2"/>
        <v>1</v>
      </c>
      <c r="J95">
        <f t="shared" si="3"/>
        <v>67743.570000000007</v>
      </c>
      <c r="K95" t="s">
        <v>291</v>
      </c>
      <c r="L95" t="s">
        <v>222</v>
      </c>
      <c r="M95" t="s">
        <v>220</v>
      </c>
      <c r="N95">
        <v>22675</v>
      </c>
      <c r="O95" t="s">
        <v>292</v>
      </c>
      <c r="P95" t="s">
        <v>294</v>
      </c>
      <c r="Q95">
        <v>41827</v>
      </c>
      <c r="R95" t="s">
        <v>286</v>
      </c>
      <c r="S95" s="10"/>
    </row>
    <row r="96" spans="1:19" ht="30">
      <c r="A96" s="183" t="s">
        <v>552</v>
      </c>
      <c r="B96" s="180" t="s">
        <v>222</v>
      </c>
      <c r="C96" s="180" t="s">
        <v>220</v>
      </c>
      <c r="D96" s="182">
        <v>57652</v>
      </c>
      <c r="E96" s="180" t="s">
        <v>553</v>
      </c>
      <c r="F96" s="180" t="s">
        <v>555</v>
      </c>
      <c r="G96" s="181">
        <v>41821</v>
      </c>
      <c r="H96" s="180" t="s">
        <v>547</v>
      </c>
      <c r="I96">
        <f t="shared" si="2"/>
        <v>1</v>
      </c>
      <c r="J96">
        <f t="shared" si="3"/>
        <v>57652</v>
      </c>
      <c r="K96" t="s">
        <v>1288</v>
      </c>
      <c r="L96" t="s">
        <v>222</v>
      </c>
      <c r="M96" t="s">
        <v>220</v>
      </c>
      <c r="N96">
        <v>27471.78</v>
      </c>
      <c r="O96" t="s">
        <v>1289</v>
      </c>
      <c r="P96" t="s">
        <v>1291</v>
      </c>
      <c r="Q96">
        <v>41821</v>
      </c>
      <c r="R96" t="s">
        <v>231</v>
      </c>
      <c r="S96" s="10"/>
    </row>
    <row r="97" spans="1:19" ht="30">
      <c r="A97" s="183" t="s">
        <v>1966</v>
      </c>
      <c r="B97" s="180" t="s">
        <v>222</v>
      </c>
      <c r="C97" s="180" t="s">
        <v>220</v>
      </c>
      <c r="D97" s="182">
        <v>26022.400000000001</v>
      </c>
      <c r="E97" s="180" t="s">
        <v>1958</v>
      </c>
      <c r="F97" s="180" t="s">
        <v>1947</v>
      </c>
      <c r="G97" s="181">
        <v>41821</v>
      </c>
      <c r="H97" s="180" t="s">
        <v>891</v>
      </c>
      <c r="I97">
        <f t="shared" si="2"/>
        <v>1</v>
      </c>
      <c r="J97">
        <f t="shared" si="3"/>
        <v>26022.400000000001</v>
      </c>
      <c r="K97" t="s">
        <v>665</v>
      </c>
      <c r="L97" t="s">
        <v>222</v>
      </c>
      <c r="M97" t="s">
        <v>220</v>
      </c>
      <c r="N97">
        <v>31318.21</v>
      </c>
      <c r="O97" t="s">
        <v>666</v>
      </c>
      <c r="P97" t="s">
        <v>668</v>
      </c>
      <c r="Q97">
        <v>41821</v>
      </c>
      <c r="R97" t="s">
        <v>547</v>
      </c>
      <c r="S97" s="10"/>
    </row>
    <row r="98" spans="1:19" ht="30">
      <c r="A98" s="183" t="s">
        <v>1963</v>
      </c>
      <c r="B98" s="180" t="s">
        <v>222</v>
      </c>
      <c r="C98" s="180" t="s">
        <v>220</v>
      </c>
      <c r="D98" s="182">
        <v>30000</v>
      </c>
      <c r="E98" s="180" t="s">
        <v>1945</v>
      </c>
      <c r="F98" s="180" t="s">
        <v>1947</v>
      </c>
      <c r="G98" s="181">
        <v>41821</v>
      </c>
      <c r="H98" s="180" t="s">
        <v>891</v>
      </c>
      <c r="I98">
        <f t="shared" si="2"/>
        <v>1</v>
      </c>
      <c r="J98">
        <f t="shared" si="3"/>
        <v>30000</v>
      </c>
      <c r="K98" t="s">
        <v>320</v>
      </c>
      <c r="L98" t="s">
        <v>222</v>
      </c>
      <c r="M98" t="s">
        <v>220</v>
      </c>
      <c r="N98">
        <v>23947.8</v>
      </c>
      <c r="O98" t="s">
        <v>321</v>
      </c>
      <c r="P98" t="s">
        <v>323</v>
      </c>
      <c r="Q98">
        <v>41823</v>
      </c>
      <c r="R98" t="s">
        <v>251</v>
      </c>
      <c r="S98" s="10"/>
    </row>
    <row r="99" spans="1:19" ht="15">
      <c r="A99" s="183" t="s">
        <v>1788</v>
      </c>
      <c r="B99" s="180" t="s">
        <v>222</v>
      </c>
      <c r="C99" s="180" t="s">
        <v>220</v>
      </c>
      <c r="D99" s="182">
        <v>42210.35</v>
      </c>
      <c r="E99" s="180" t="s">
        <v>1778</v>
      </c>
      <c r="F99" s="180" t="s">
        <v>1780</v>
      </c>
      <c r="G99" s="181">
        <v>41821</v>
      </c>
      <c r="H99" s="180" t="s">
        <v>891</v>
      </c>
      <c r="I99">
        <f t="shared" si="2"/>
        <v>1</v>
      </c>
      <c r="J99">
        <f t="shared" si="3"/>
        <v>42210.35</v>
      </c>
      <c r="K99" t="s">
        <v>805</v>
      </c>
      <c r="L99" t="s">
        <v>222</v>
      </c>
      <c r="M99" t="s">
        <v>220</v>
      </c>
      <c r="N99">
        <v>26621.98</v>
      </c>
      <c r="O99" t="s">
        <v>806</v>
      </c>
      <c r="P99" t="s">
        <v>808</v>
      </c>
      <c r="Q99">
        <v>41823</v>
      </c>
      <c r="R99" t="s">
        <v>800</v>
      </c>
      <c r="S99" s="10"/>
    </row>
    <row r="100" spans="1:19" ht="15">
      <c r="A100" s="183" t="s">
        <v>1625</v>
      </c>
      <c r="B100" s="180" t="s">
        <v>222</v>
      </c>
      <c r="C100" s="180" t="s">
        <v>220</v>
      </c>
      <c r="D100" s="182">
        <v>67305.42</v>
      </c>
      <c r="E100" s="180" t="s">
        <v>986</v>
      </c>
      <c r="F100" s="180" t="s">
        <v>988</v>
      </c>
      <c r="G100" s="181">
        <v>41820</v>
      </c>
      <c r="H100" s="180" t="s">
        <v>377</v>
      </c>
      <c r="I100">
        <f t="shared" si="2"/>
        <v>1</v>
      </c>
      <c r="J100">
        <f t="shared" si="3"/>
        <v>67305.42</v>
      </c>
      <c r="K100" t="s">
        <v>2298</v>
      </c>
      <c r="L100" t="s">
        <v>350</v>
      </c>
      <c r="M100" t="s">
        <v>220</v>
      </c>
      <c r="N100">
        <v>22964.240000000002</v>
      </c>
      <c r="O100" t="s">
        <v>2299</v>
      </c>
      <c r="P100" t="s">
        <v>2301</v>
      </c>
      <c r="Q100">
        <v>41823</v>
      </c>
      <c r="R100" t="s">
        <v>398</v>
      </c>
      <c r="S100" s="10"/>
    </row>
    <row r="101" spans="1:19" ht="30">
      <c r="A101" s="183" t="s">
        <v>794</v>
      </c>
      <c r="B101" s="180" t="s">
        <v>222</v>
      </c>
      <c r="C101" s="180" t="s">
        <v>220</v>
      </c>
      <c r="D101" s="182">
        <v>37084.82</v>
      </c>
      <c r="E101" s="180" t="s">
        <v>795</v>
      </c>
      <c r="F101" s="180" t="s">
        <v>797</v>
      </c>
      <c r="G101" s="181">
        <v>41817</v>
      </c>
      <c r="H101" s="180" t="s">
        <v>368</v>
      </c>
      <c r="I101">
        <f t="shared" si="2"/>
        <v>1</v>
      </c>
      <c r="J101">
        <f t="shared" si="3"/>
        <v>37084.82</v>
      </c>
      <c r="K101" t="s">
        <v>1706</v>
      </c>
      <c r="L101" t="s">
        <v>222</v>
      </c>
      <c r="M101" t="s">
        <v>220</v>
      </c>
      <c r="N101">
        <v>23749.67</v>
      </c>
      <c r="O101" t="s">
        <v>1707</v>
      </c>
      <c r="P101" t="s">
        <v>1709</v>
      </c>
      <c r="Q101">
        <v>41823</v>
      </c>
      <c r="R101" t="s">
        <v>405</v>
      </c>
      <c r="S101" s="10"/>
    </row>
    <row r="102" spans="1:19" ht="45">
      <c r="A102" s="183" t="s">
        <v>1032</v>
      </c>
      <c r="B102" s="180" t="s">
        <v>222</v>
      </c>
      <c r="C102" s="180" t="s">
        <v>220</v>
      </c>
      <c r="D102" s="182">
        <v>25350</v>
      </c>
      <c r="E102" s="180" t="s">
        <v>1033</v>
      </c>
      <c r="F102" s="180" t="s">
        <v>1035</v>
      </c>
      <c r="G102" s="181">
        <v>41815</v>
      </c>
      <c r="H102" s="180" t="s">
        <v>1019</v>
      </c>
      <c r="I102">
        <f t="shared" si="2"/>
        <v>1</v>
      </c>
      <c r="J102">
        <f t="shared" si="3"/>
        <v>25350</v>
      </c>
      <c r="K102" t="s">
        <v>1627</v>
      </c>
      <c r="L102" t="s">
        <v>222</v>
      </c>
      <c r="M102" t="s">
        <v>220</v>
      </c>
      <c r="N102">
        <v>101492.3</v>
      </c>
      <c r="O102" t="s">
        <v>986</v>
      </c>
      <c r="P102" t="s">
        <v>988</v>
      </c>
      <c r="Q102">
        <v>41823</v>
      </c>
      <c r="R102" t="s">
        <v>377</v>
      </c>
      <c r="S102" s="10"/>
    </row>
    <row r="103" spans="1:19" ht="45">
      <c r="A103" s="183" t="s">
        <v>920</v>
      </c>
      <c r="B103" s="180" t="s">
        <v>222</v>
      </c>
      <c r="C103" s="180" t="s">
        <v>220</v>
      </c>
      <c r="D103" s="182">
        <v>31447.49</v>
      </c>
      <c r="E103" s="180" t="s">
        <v>921</v>
      </c>
      <c r="F103" s="180" t="s">
        <v>832</v>
      </c>
      <c r="G103" s="181">
        <v>41817</v>
      </c>
      <c r="H103" s="180" t="s">
        <v>251</v>
      </c>
      <c r="I103">
        <f t="shared" si="2"/>
        <v>1</v>
      </c>
      <c r="J103">
        <f t="shared" si="3"/>
        <v>31447.49</v>
      </c>
      <c r="K103" t="s">
        <v>2401</v>
      </c>
      <c r="L103" t="s">
        <v>222</v>
      </c>
      <c r="M103" t="s">
        <v>220</v>
      </c>
      <c r="N103">
        <v>40000</v>
      </c>
      <c r="O103" t="s">
        <v>2402</v>
      </c>
      <c r="P103" t="s">
        <v>988</v>
      </c>
      <c r="Q103">
        <v>41823</v>
      </c>
      <c r="R103" t="s">
        <v>891</v>
      </c>
      <c r="S103" s="10"/>
    </row>
    <row r="104" spans="1:19" ht="60">
      <c r="A104" s="183" t="s">
        <v>1691</v>
      </c>
      <c r="B104" s="180" t="s">
        <v>222</v>
      </c>
      <c r="C104" s="180" t="s">
        <v>220</v>
      </c>
      <c r="D104" s="182">
        <v>41690</v>
      </c>
      <c r="E104" s="180" t="s">
        <v>1692</v>
      </c>
      <c r="F104" s="180" t="s">
        <v>1694</v>
      </c>
      <c r="G104" s="181">
        <v>41820</v>
      </c>
      <c r="H104" s="180" t="s">
        <v>1064</v>
      </c>
      <c r="I104">
        <f t="shared" si="2"/>
        <v>1</v>
      </c>
      <c r="J104">
        <f t="shared" si="3"/>
        <v>41690</v>
      </c>
      <c r="K104" t="s">
        <v>1626</v>
      </c>
      <c r="L104" t="s">
        <v>222</v>
      </c>
      <c r="M104" t="s">
        <v>220</v>
      </c>
      <c r="N104">
        <v>-67305.42</v>
      </c>
      <c r="O104" t="s">
        <v>986</v>
      </c>
      <c r="P104" t="s">
        <v>988</v>
      </c>
      <c r="Q104">
        <v>41823</v>
      </c>
      <c r="R104" t="s">
        <v>377</v>
      </c>
      <c r="S104" s="10"/>
    </row>
    <row r="105" spans="1:19" ht="30">
      <c r="A105" s="183" t="s">
        <v>1509</v>
      </c>
      <c r="B105" s="180" t="s">
        <v>222</v>
      </c>
      <c r="C105" s="180" t="s">
        <v>220</v>
      </c>
      <c r="D105" s="182">
        <v>57198.080000000002</v>
      </c>
      <c r="E105" s="180" t="s">
        <v>1510</v>
      </c>
      <c r="F105" s="180" t="s">
        <v>1512</v>
      </c>
      <c r="G105" s="181">
        <v>41820</v>
      </c>
      <c r="H105" s="180" t="s">
        <v>891</v>
      </c>
      <c r="I105">
        <f t="shared" si="2"/>
        <v>1</v>
      </c>
      <c r="J105">
        <f t="shared" si="3"/>
        <v>57198.080000000002</v>
      </c>
      <c r="K105" t="s">
        <v>1158</v>
      </c>
      <c r="L105" t="s">
        <v>222</v>
      </c>
      <c r="M105" t="s">
        <v>220</v>
      </c>
      <c r="N105">
        <v>41403.919999999998</v>
      </c>
      <c r="O105" t="s">
        <v>1159</v>
      </c>
      <c r="P105" t="s">
        <v>832</v>
      </c>
      <c r="Q105">
        <v>41822</v>
      </c>
      <c r="R105" t="s">
        <v>251</v>
      </c>
      <c r="S105" s="10"/>
    </row>
    <row r="106" spans="1:19" ht="15">
      <c r="A106" s="183" t="s">
        <v>1015</v>
      </c>
      <c r="B106" s="180" t="s">
        <v>222</v>
      </c>
      <c r="C106" s="180" t="s">
        <v>220</v>
      </c>
      <c r="D106" s="182">
        <v>21688.49</v>
      </c>
      <c r="E106" s="180" t="s">
        <v>1016</v>
      </c>
      <c r="F106" s="180" t="s">
        <v>1018</v>
      </c>
      <c r="G106" s="181">
        <v>41802</v>
      </c>
      <c r="H106" s="180" t="s">
        <v>1000</v>
      </c>
      <c r="I106">
        <f t="shared" si="2"/>
        <v>1</v>
      </c>
      <c r="J106">
        <f t="shared" si="3"/>
        <v>21688.49</v>
      </c>
      <c r="K106" t="s">
        <v>2329</v>
      </c>
      <c r="L106" t="s">
        <v>222</v>
      </c>
      <c r="M106" t="s">
        <v>220</v>
      </c>
      <c r="N106">
        <v>40000</v>
      </c>
      <c r="O106" t="s">
        <v>2330</v>
      </c>
      <c r="P106" t="s">
        <v>988</v>
      </c>
      <c r="Q106">
        <v>41822</v>
      </c>
      <c r="R106" t="s">
        <v>891</v>
      </c>
      <c r="S106" s="10"/>
    </row>
    <row r="107" spans="1:19" ht="45">
      <c r="A107" s="183" t="s">
        <v>1130</v>
      </c>
      <c r="B107" s="180" t="s">
        <v>222</v>
      </c>
      <c r="C107" s="180" t="s">
        <v>220</v>
      </c>
      <c r="D107" s="182">
        <v>29253</v>
      </c>
      <c r="E107" s="180" t="s">
        <v>1131</v>
      </c>
      <c r="F107" s="180" t="s">
        <v>1133</v>
      </c>
      <c r="G107" s="181">
        <v>41817</v>
      </c>
      <c r="H107" s="180" t="s">
        <v>368</v>
      </c>
      <c r="I107">
        <f t="shared" si="2"/>
        <v>1</v>
      </c>
      <c r="J107">
        <f t="shared" si="3"/>
        <v>29253</v>
      </c>
      <c r="K107" t="s">
        <v>1041</v>
      </c>
      <c r="L107" t="s">
        <v>222</v>
      </c>
      <c r="M107" t="s">
        <v>220</v>
      </c>
      <c r="N107">
        <v>28874.57</v>
      </c>
      <c r="O107" t="s">
        <v>1042</v>
      </c>
      <c r="P107" t="s">
        <v>1044</v>
      </c>
      <c r="Q107">
        <v>41822</v>
      </c>
      <c r="R107" t="s">
        <v>1036</v>
      </c>
      <c r="S107" s="10"/>
    </row>
    <row r="108" spans="1:19" ht="45">
      <c r="A108" s="183" t="s">
        <v>770</v>
      </c>
      <c r="B108" s="180" t="s">
        <v>222</v>
      </c>
      <c r="C108" s="180" t="s">
        <v>220</v>
      </c>
      <c r="D108" s="182">
        <v>21467.99</v>
      </c>
      <c r="E108" s="180" t="s">
        <v>771</v>
      </c>
      <c r="F108" s="180" t="s">
        <v>773</v>
      </c>
      <c r="G108" s="181">
        <v>41817</v>
      </c>
      <c r="H108" s="180" t="s">
        <v>377</v>
      </c>
      <c r="I108">
        <f t="shared" si="2"/>
        <v>1</v>
      </c>
      <c r="J108">
        <f t="shared" si="3"/>
        <v>21467.99</v>
      </c>
      <c r="K108" t="s">
        <v>1220</v>
      </c>
      <c r="L108" t="s">
        <v>222</v>
      </c>
      <c r="M108" t="s">
        <v>220</v>
      </c>
      <c r="N108">
        <v>47609.8</v>
      </c>
      <c r="O108" t="s">
        <v>1221</v>
      </c>
      <c r="P108" t="s">
        <v>465</v>
      </c>
      <c r="Q108">
        <v>41821</v>
      </c>
      <c r="R108" t="s">
        <v>1207</v>
      </c>
      <c r="S108" s="10"/>
    </row>
    <row r="109" spans="1:19" ht="30">
      <c r="A109" s="183" t="s">
        <v>595</v>
      </c>
      <c r="B109" s="180" t="s">
        <v>222</v>
      </c>
      <c r="C109" s="180" t="s">
        <v>220</v>
      </c>
      <c r="D109" s="182">
        <v>32775.71</v>
      </c>
      <c r="E109" s="180" t="s">
        <v>596</v>
      </c>
      <c r="F109" s="180" t="s">
        <v>271</v>
      </c>
      <c r="G109" s="181">
        <v>41817</v>
      </c>
      <c r="H109" s="180" t="s">
        <v>429</v>
      </c>
      <c r="I109">
        <f t="shared" si="2"/>
        <v>1</v>
      </c>
      <c r="J109">
        <f t="shared" si="3"/>
        <v>32775.71</v>
      </c>
      <c r="K109" t="s">
        <v>1898</v>
      </c>
      <c r="L109" t="s">
        <v>222</v>
      </c>
      <c r="M109" t="s">
        <v>220</v>
      </c>
      <c r="N109">
        <v>82545</v>
      </c>
      <c r="O109" t="s">
        <v>1890</v>
      </c>
      <c r="P109" t="s">
        <v>1892</v>
      </c>
      <c r="Q109">
        <v>41821</v>
      </c>
      <c r="R109" t="s">
        <v>241</v>
      </c>
      <c r="S109" s="10"/>
    </row>
    <row r="110" spans="1:19" ht="30">
      <c r="A110" s="183" t="s">
        <v>2231</v>
      </c>
      <c r="B110" s="180" t="s">
        <v>222</v>
      </c>
      <c r="C110" s="180" t="s">
        <v>220</v>
      </c>
      <c r="D110" s="182">
        <v>51305.69</v>
      </c>
      <c r="E110" s="180" t="s">
        <v>2226</v>
      </c>
      <c r="F110" s="180" t="s">
        <v>2228</v>
      </c>
      <c r="G110" s="181">
        <v>41817</v>
      </c>
      <c r="H110" s="180" t="s">
        <v>891</v>
      </c>
      <c r="I110">
        <f t="shared" si="2"/>
        <v>1</v>
      </c>
      <c r="J110">
        <f t="shared" si="3"/>
        <v>51305.69</v>
      </c>
      <c r="K110" t="s">
        <v>1210</v>
      </c>
      <c r="L110" t="s">
        <v>222</v>
      </c>
      <c r="M110" t="s">
        <v>220</v>
      </c>
      <c r="N110">
        <v>21263.53</v>
      </c>
      <c r="O110" t="s">
        <v>1211</v>
      </c>
      <c r="P110" t="s">
        <v>465</v>
      </c>
      <c r="Q110">
        <v>41821</v>
      </c>
      <c r="R110" t="s">
        <v>1207</v>
      </c>
      <c r="S110" s="10"/>
    </row>
    <row r="111" spans="1:19" ht="60">
      <c r="A111" s="183" t="s">
        <v>598</v>
      </c>
      <c r="B111" s="180" t="s">
        <v>222</v>
      </c>
      <c r="C111" s="180" t="s">
        <v>220</v>
      </c>
      <c r="D111" s="182">
        <v>26755.52</v>
      </c>
      <c r="E111" s="180" t="s">
        <v>599</v>
      </c>
      <c r="F111" s="180" t="s">
        <v>601</v>
      </c>
      <c r="G111" s="181">
        <v>41817</v>
      </c>
      <c r="H111" s="180" t="s">
        <v>429</v>
      </c>
      <c r="I111">
        <f t="shared" si="2"/>
        <v>1</v>
      </c>
      <c r="J111">
        <f t="shared" si="3"/>
        <v>26755.52</v>
      </c>
      <c r="K111" t="s">
        <v>2163</v>
      </c>
      <c r="L111" t="s">
        <v>222</v>
      </c>
      <c r="M111" t="s">
        <v>220</v>
      </c>
      <c r="N111">
        <v>73162.080000000002</v>
      </c>
      <c r="O111" t="s">
        <v>2164</v>
      </c>
      <c r="P111" t="s">
        <v>677</v>
      </c>
      <c r="Q111">
        <v>41821</v>
      </c>
      <c r="R111" t="s">
        <v>241</v>
      </c>
      <c r="S111" s="10"/>
    </row>
    <row r="112" spans="1:19" ht="15">
      <c r="A112" s="183" t="s">
        <v>823</v>
      </c>
      <c r="B112" s="180" t="s">
        <v>222</v>
      </c>
      <c r="C112" s="180" t="s">
        <v>220</v>
      </c>
      <c r="D112" s="182">
        <v>90450</v>
      </c>
      <c r="E112" s="180" t="s">
        <v>824</v>
      </c>
      <c r="F112" s="180" t="s">
        <v>826</v>
      </c>
      <c r="G112" s="181">
        <v>41816</v>
      </c>
      <c r="H112" s="180" t="s">
        <v>818</v>
      </c>
      <c r="I112">
        <f t="shared" si="2"/>
        <v>1</v>
      </c>
      <c r="J112">
        <f t="shared" si="3"/>
        <v>90450</v>
      </c>
      <c r="K112" t="s">
        <v>1075</v>
      </c>
      <c r="L112" t="s">
        <v>222</v>
      </c>
      <c r="M112" t="s">
        <v>220</v>
      </c>
      <c r="N112">
        <v>67743.570000000007</v>
      </c>
      <c r="O112" t="s">
        <v>1076</v>
      </c>
      <c r="P112" t="s">
        <v>988</v>
      </c>
      <c r="Q112">
        <v>41822</v>
      </c>
      <c r="R112" t="s">
        <v>377</v>
      </c>
      <c r="S112" s="10"/>
    </row>
    <row r="113" spans="1:19" ht="15">
      <c r="A113" s="183" t="s">
        <v>1985</v>
      </c>
      <c r="B113" s="180" t="s">
        <v>222</v>
      </c>
      <c r="C113" s="180" t="s">
        <v>220</v>
      </c>
      <c r="D113" s="182">
        <v>28255.86</v>
      </c>
      <c r="E113" s="180" t="s">
        <v>1986</v>
      </c>
      <c r="F113" s="180" t="s">
        <v>260</v>
      </c>
      <c r="G113" s="181">
        <v>41816</v>
      </c>
      <c r="H113" s="180" t="s">
        <v>1000</v>
      </c>
      <c r="I113">
        <f t="shared" si="2"/>
        <v>1</v>
      </c>
      <c r="J113">
        <f t="shared" si="3"/>
        <v>28255.86</v>
      </c>
      <c r="K113" t="s">
        <v>2208</v>
      </c>
      <c r="L113" t="s">
        <v>350</v>
      </c>
      <c r="M113" t="s">
        <v>220</v>
      </c>
      <c r="N113">
        <v>63491.68</v>
      </c>
      <c r="O113" t="s">
        <v>2209</v>
      </c>
      <c r="P113" t="s">
        <v>1772</v>
      </c>
      <c r="Q113">
        <v>41821</v>
      </c>
      <c r="R113" t="s">
        <v>450</v>
      </c>
      <c r="S113" s="10"/>
    </row>
    <row r="114" spans="1:19" ht="15">
      <c r="A114" s="183" t="s">
        <v>1503</v>
      </c>
      <c r="B114" s="180" t="s">
        <v>222</v>
      </c>
      <c r="C114" s="180" t="s">
        <v>220</v>
      </c>
      <c r="D114" s="182">
        <v>28800</v>
      </c>
      <c r="E114" s="180" t="s">
        <v>1504</v>
      </c>
      <c r="F114" s="180" t="s">
        <v>1506</v>
      </c>
      <c r="G114" s="181">
        <v>41817</v>
      </c>
      <c r="H114" s="180" t="s">
        <v>891</v>
      </c>
      <c r="I114">
        <f t="shared" si="2"/>
        <v>1</v>
      </c>
      <c r="J114">
        <f t="shared" si="3"/>
        <v>28800</v>
      </c>
      <c r="K114" t="s">
        <v>552</v>
      </c>
      <c r="L114" t="s">
        <v>222</v>
      </c>
      <c r="M114" t="s">
        <v>220</v>
      </c>
      <c r="N114">
        <v>57652</v>
      </c>
      <c r="O114" t="s">
        <v>553</v>
      </c>
      <c r="P114" t="s">
        <v>555</v>
      </c>
      <c r="Q114">
        <v>41821</v>
      </c>
      <c r="R114" t="s">
        <v>547</v>
      </c>
      <c r="S114" s="10"/>
    </row>
    <row r="115" spans="1:19" ht="15">
      <c r="A115" s="183" t="s">
        <v>1435</v>
      </c>
      <c r="B115" s="180" t="s">
        <v>222</v>
      </c>
      <c r="C115" s="180" t="s">
        <v>220</v>
      </c>
      <c r="D115" s="182">
        <v>24336.31</v>
      </c>
      <c r="E115" s="180" t="s">
        <v>1436</v>
      </c>
      <c r="F115" s="180" t="s">
        <v>1438</v>
      </c>
      <c r="G115" s="181">
        <v>41817</v>
      </c>
      <c r="H115" s="180" t="s">
        <v>251</v>
      </c>
      <c r="I115">
        <f t="shared" si="2"/>
        <v>1</v>
      </c>
      <c r="J115">
        <f t="shared" si="3"/>
        <v>24336.31</v>
      </c>
      <c r="K115" t="s">
        <v>1966</v>
      </c>
      <c r="L115" t="s">
        <v>222</v>
      </c>
      <c r="M115" t="s">
        <v>220</v>
      </c>
      <c r="N115">
        <v>26022.400000000001</v>
      </c>
      <c r="O115" t="s">
        <v>1958</v>
      </c>
      <c r="P115" t="s">
        <v>1947</v>
      </c>
      <c r="Q115">
        <v>41821</v>
      </c>
      <c r="R115" t="s">
        <v>891</v>
      </c>
      <c r="S115" s="10"/>
    </row>
    <row r="116" spans="1:19" ht="15">
      <c r="A116" s="183" t="s">
        <v>1783</v>
      </c>
      <c r="B116" s="180" t="s">
        <v>222</v>
      </c>
      <c r="C116" s="180" t="s">
        <v>220</v>
      </c>
      <c r="D116" s="182">
        <v>23242.75</v>
      </c>
      <c r="E116" s="180" t="s">
        <v>1784</v>
      </c>
      <c r="F116" s="180" t="s">
        <v>897</v>
      </c>
      <c r="G116" s="181">
        <v>41817</v>
      </c>
      <c r="H116" s="180" t="s">
        <v>891</v>
      </c>
      <c r="I116">
        <f t="shared" si="2"/>
        <v>1</v>
      </c>
      <c r="J116">
        <f t="shared" si="3"/>
        <v>23242.75</v>
      </c>
      <c r="K116" t="s">
        <v>1963</v>
      </c>
      <c r="L116" t="s">
        <v>222</v>
      </c>
      <c r="M116" t="s">
        <v>220</v>
      </c>
      <c r="N116">
        <v>30000</v>
      </c>
      <c r="O116" t="s">
        <v>1945</v>
      </c>
      <c r="P116" t="s">
        <v>1947</v>
      </c>
      <c r="Q116">
        <v>41821</v>
      </c>
      <c r="R116" t="s">
        <v>891</v>
      </c>
      <c r="S116" s="10"/>
    </row>
    <row r="117" spans="1:19" ht="45">
      <c r="A117" s="183" t="s">
        <v>2023</v>
      </c>
      <c r="B117" s="180" t="s">
        <v>222</v>
      </c>
      <c r="C117" s="180" t="s">
        <v>220</v>
      </c>
      <c r="D117" s="182">
        <v>47757.38</v>
      </c>
      <c r="E117" s="180" t="s">
        <v>2024</v>
      </c>
      <c r="F117" s="180" t="s">
        <v>2026</v>
      </c>
      <c r="G117" s="181">
        <v>41816</v>
      </c>
      <c r="H117" s="180" t="s">
        <v>2018</v>
      </c>
      <c r="I117">
        <f t="shared" si="2"/>
        <v>1</v>
      </c>
      <c r="J117">
        <f t="shared" si="3"/>
        <v>47757.38</v>
      </c>
      <c r="K117" t="s">
        <v>2206</v>
      </c>
      <c r="L117" t="s">
        <v>350</v>
      </c>
      <c r="M117" t="s">
        <v>220</v>
      </c>
      <c r="N117">
        <v>22809.119999999999</v>
      </c>
      <c r="O117" t="s">
        <v>2189</v>
      </c>
      <c r="P117" t="s">
        <v>2191</v>
      </c>
      <c r="Q117">
        <v>41821</v>
      </c>
      <c r="R117" t="s">
        <v>450</v>
      </c>
      <c r="S117" s="10"/>
    </row>
    <row r="118" spans="1:19" ht="30">
      <c r="A118" s="183" t="s">
        <v>1648</v>
      </c>
      <c r="B118" s="180" t="s">
        <v>222</v>
      </c>
      <c r="C118" s="180" t="s">
        <v>220</v>
      </c>
      <c r="D118" s="182">
        <v>75075.070000000007</v>
      </c>
      <c r="E118" s="180" t="s">
        <v>1649</v>
      </c>
      <c r="F118" s="180" t="s">
        <v>1651</v>
      </c>
      <c r="G118" s="181">
        <v>41816</v>
      </c>
      <c r="H118" s="180" t="s">
        <v>1099</v>
      </c>
      <c r="I118">
        <f t="shared" si="2"/>
        <v>1</v>
      </c>
      <c r="J118">
        <f t="shared" si="3"/>
        <v>75075.070000000007</v>
      </c>
      <c r="K118" t="s">
        <v>1788</v>
      </c>
      <c r="L118" t="s">
        <v>222</v>
      </c>
      <c r="M118" t="s">
        <v>220</v>
      </c>
      <c r="N118">
        <v>42210.35</v>
      </c>
      <c r="O118" t="s">
        <v>1778</v>
      </c>
      <c r="P118" t="s">
        <v>1780</v>
      </c>
      <c r="Q118">
        <v>41821</v>
      </c>
      <c r="R118" t="s">
        <v>891</v>
      </c>
      <c r="S118" s="10"/>
    </row>
    <row r="119" spans="1:19" ht="30">
      <c r="A119" s="183" t="s">
        <v>780</v>
      </c>
      <c r="B119" s="180" t="s">
        <v>222</v>
      </c>
      <c r="C119" s="180" t="s">
        <v>220</v>
      </c>
      <c r="D119" s="182">
        <v>21033.69</v>
      </c>
      <c r="E119" s="180" t="s">
        <v>781</v>
      </c>
      <c r="F119" s="180" t="s">
        <v>783</v>
      </c>
      <c r="G119" s="181">
        <v>41814</v>
      </c>
      <c r="H119" s="180" t="s">
        <v>775</v>
      </c>
      <c r="I119">
        <f t="shared" si="2"/>
        <v>1</v>
      </c>
      <c r="J119">
        <f t="shared" si="3"/>
        <v>21033.69</v>
      </c>
      <c r="K119" t="s">
        <v>1625</v>
      </c>
      <c r="L119" t="s">
        <v>222</v>
      </c>
      <c r="M119" t="s">
        <v>220</v>
      </c>
      <c r="N119">
        <v>67305.42</v>
      </c>
      <c r="O119" t="s">
        <v>986</v>
      </c>
      <c r="P119" t="s">
        <v>988</v>
      </c>
      <c r="Q119">
        <v>41820</v>
      </c>
      <c r="R119" t="s">
        <v>377</v>
      </c>
      <c r="S119" s="10"/>
    </row>
    <row r="120" spans="1:19" ht="30">
      <c r="A120" s="183" t="s">
        <v>573</v>
      </c>
      <c r="B120" s="180" t="s">
        <v>222</v>
      </c>
      <c r="C120" s="180" t="s">
        <v>220</v>
      </c>
      <c r="D120" s="182">
        <v>31044</v>
      </c>
      <c r="E120" s="180" t="s">
        <v>574</v>
      </c>
      <c r="F120" s="180" t="s">
        <v>576</v>
      </c>
      <c r="G120" s="181">
        <v>41814</v>
      </c>
      <c r="H120" s="180" t="s">
        <v>368</v>
      </c>
      <c r="I120">
        <f t="shared" si="2"/>
        <v>1</v>
      </c>
      <c r="J120">
        <f t="shared" si="3"/>
        <v>31044</v>
      </c>
      <c r="K120" t="s">
        <v>794</v>
      </c>
      <c r="L120" t="s">
        <v>222</v>
      </c>
      <c r="M120" t="s">
        <v>220</v>
      </c>
      <c r="N120">
        <v>37084.82</v>
      </c>
      <c r="O120" t="s">
        <v>795</v>
      </c>
      <c r="P120" t="s">
        <v>797</v>
      </c>
      <c r="Q120">
        <v>41817</v>
      </c>
      <c r="R120" t="s">
        <v>368</v>
      </c>
      <c r="S120" s="10"/>
    </row>
    <row r="121" spans="1:19" ht="45">
      <c r="A121" s="183" t="s">
        <v>1422</v>
      </c>
      <c r="B121" s="180" t="s">
        <v>222</v>
      </c>
      <c r="C121" s="180" t="s">
        <v>220</v>
      </c>
      <c r="D121" s="182">
        <v>21111.01</v>
      </c>
      <c r="E121" s="180" t="s">
        <v>1423</v>
      </c>
      <c r="F121" s="180" t="s">
        <v>1425</v>
      </c>
      <c r="G121" s="181">
        <v>41815</v>
      </c>
      <c r="H121" s="180" t="s">
        <v>775</v>
      </c>
      <c r="I121">
        <f t="shared" si="2"/>
        <v>1</v>
      </c>
      <c r="J121">
        <f t="shared" si="3"/>
        <v>21111.01</v>
      </c>
      <c r="K121" t="s">
        <v>1032</v>
      </c>
      <c r="L121" t="s">
        <v>222</v>
      </c>
      <c r="M121" t="s">
        <v>220</v>
      </c>
      <c r="N121">
        <v>25350</v>
      </c>
      <c r="O121" t="s">
        <v>1033</v>
      </c>
      <c r="P121" t="s">
        <v>1035</v>
      </c>
      <c r="Q121">
        <v>41815</v>
      </c>
      <c r="R121" t="s">
        <v>1019</v>
      </c>
      <c r="S121" s="10"/>
    </row>
    <row r="122" spans="1:19" ht="15">
      <c r="A122" s="183" t="s">
        <v>1177</v>
      </c>
      <c r="B122" s="180" t="s">
        <v>222</v>
      </c>
      <c r="C122" s="180" t="s">
        <v>220</v>
      </c>
      <c r="D122" s="182">
        <v>20586.38</v>
      </c>
      <c r="E122" s="180" t="s">
        <v>1178</v>
      </c>
      <c r="F122" s="180" t="s">
        <v>465</v>
      </c>
      <c r="G122" s="181">
        <v>41814</v>
      </c>
      <c r="H122" s="180" t="s">
        <v>251</v>
      </c>
      <c r="I122">
        <f t="shared" si="2"/>
        <v>1</v>
      </c>
      <c r="J122">
        <f t="shared" si="3"/>
        <v>20586.38</v>
      </c>
      <c r="K122" t="s">
        <v>920</v>
      </c>
      <c r="L122" t="s">
        <v>222</v>
      </c>
      <c r="M122" t="s">
        <v>220</v>
      </c>
      <c r="N122">
        <v>31447.49</v>
      </c>
      <c r="O122" t="s">
        <v>921</v>
      </c>
      <c r="P122" t="s">
        <v>832</v>
      </c>
      <c r="Q122">
        <v>41817</v>
      </c>
      <c r="R122" t="s">
        <v>251</v>
      </c>
      <c r="S122" s="10"/>
    </row>
    <row r="123" spans="1:19" ht="15">
      <c r="A123" s="183" t="s">
        <v>2376</v>
      </c>
      <c r="B123" s="180" t="s">
        <v>222</v>
      </c>
      <c r="C123" s="180" t="s">
        <v>220</v>
      </c>
      <c r="D123" s="182">
        <v>27914.89</v>
      </c>
      <c r="E123" s="180" t="s">
        <v>2377</v>
      </c>
      <c r="F123" s="180" t="s">
        <v>988</v>
      </c>
      <c r="G123" s="181">
        <v>41813</v>
      </c>
      <c r="H123" s="180" t="s">
        <v>1789</v>
      </c>
      <c r="I123">
        <f t="shared" si="2"/>
        <v>1</v>
      </c>
      <c r="J123">
        <f t="shared" si="3"/>
        <v>27914.89</v>
      </c>
      <c r="K123" t="s">
        <v>1691</v>
      </c>
      <c r="L123" t="s">
        <v>222</v>
      </c>
      <c r="M123" t="s">
        <v>220</v>
      </c>
      <c r="N123">
        <v>41690</v>
      </c>
      <c r="O123" t="s">
        <v>1692</v>
      </c>
      <c r="P123" t="s">
        <v>1694</v>
      </c>
      <c r="Q123">
        <v>41820</v>
      </c>
      <c r="R123" t="s">
        <v>1064</v>
      </c>
      <c r="S123" s="10"/>
    </row>
    <row r="124" spans="1:19" ht="30">
      <c r="A124" s="183" t="s">
        <v>2368</v>
      </c>
      <c r="B124" s="180" t="s">
        <v>222</v>
      </c>
      <c r="C124" s="180" t="s">
        <v>220</v>
      </c>
      <c r="D124" s="182">
        <v>27861.919999999998</v>
      </c>
      <c r="E124" s="180" t="s">
        <v>2369</v>
      </c>
      <c r="F124" s="180" t="s">
        <v>2371</v>
      </c>
      <c r="G124" s="181">
        <v>41813</v>
      </c>
      <c r="H124" s="180" t="s">
        <v>1789</v>
      </c>
      <c r="I124">
        <f t="shared" si="2"/>
        <v>1</v>
      </c>
      <c r="J124">
        <f t="shared" si="3"/>
        <v>27861.919999999998</v>
      </c>
      <c r="K124" t="s">
        <v>1509</v>
      </c>
      <c r="L124" t="s">
        <v>222</v>
      </c>
      <c r="M124" t="s">
        <v>220</v>
      </c>
      <c r="N124">
        <v>57198.080000000002</v>
      </c>
      <c r="O124" t="s">
        <v>1510</v>
      </c>
      <c r="P124" t="s">
        <v>1512</v>
      </c>
      <c r="Q124">
        <v>41820</v>
      </c>
      <c r="R124" t="s">
        <v>891</v>
      </c>
      <c r="S124" s="10"/>
    </row>
    <row r="125" spans="1:19" ht="45">
      <c r="A125" s="183" t="s">
        <v>1594</v>
      </c>
      <c r="B125" s="180" t="s">
        <v>222</v>
      </c>
      <c r="C125" s="180" t="s">
        <v>220</v>
      </c>
      <c r="D125" s="182">
        <v>26038.17</v>
      </c>
      <c r="E125" s="180" t="s">
        <v>1595</v>
      </c>
      <c r="F125" s="180" t="s">
        <v>773</v>
      </c>
      <c r="G125" s="181">
        <v>41813</v>
      </c>
      <c r="H125" s="180" t="s">
        <v>377</v>
      </c>
      <c r="I125">
        <f t="shared" si="2"/>
        <v>1</v>
      </c>
      <c r="J125">
        <f t="shared" si="3"/>
        <v>26038.17</v>
      </c>
      <c r="K125" t="s">
        <v>1803</v>
      </c>
      <c r="L125" t="s">
        <v>350</v>
      </c>
      <c r="M125" t="s">
        <v>220</v>
      </c>
      <c r="N125">
        <v>27623.759999999998</v>
      </c>
      <c r="O125" t="s">
        <v>1804</v>
      </c>
      <c r="P125" t="s">
        <v>1806</v>
      </c>
      <c r="Q125">
        <v>41813</v>
      </c>
      <c r="R125" t="s">
        <v>405</v>
      </c>
      <c r="S125" s="10"/>
    </row>
    <row r="126" spans="1:19" ht="15">
      <c r="A126" s="183" t="s">
        <v>1104</v>
      </c>
      <c r="B126" s="180" t="s">
        <v>222</v>
      </c>
      <c r="C126" s="180" t="s">
        <v>220</v>
      </c>
      <c r="D126" s="182">
        <v>21028.39</v>
      </c>
      <c r="E126" s="180" t="s">
        <v>1105</v>
      </c>
      <c r="F126" s="180" t="s">
        <v>218</v>
      </c>
      <c r="G126" s="181">
        <v>41813</v>
      </c>
      <c r="H126" s="180" t="s">
        <v>1099</v>
      </c>
      <c r="I126">
        <f t="shared" si="2"/>
        <v>1</v>
      </c>
      <c r="J126">
        <f t="shared" si="3"/>
        <v>21028.39</v>
      </c>
      <c r="K126" t="s">
        <v>1015</v>
      </c>
      <c r="L126" t="s">
        <v>222</v>
      </c>
      <c r="M126" t="s">
        <v>220</v>
      </c>
      <c r="N126">
        <v>21688.49</v>
      </c>
      <c r="O126" t="s">
        <v>1016</v>
      </c>
      <c r="P126" t="s">
        <v>1018</v>
      </c>
      <c r="Q126">
        <v>41802</v>
      </c>
      <c r="R126" t="s">
        <v>1000</v>
      </c>
      <c r="S126" s="10"/>
    </row>
    <row r="127" spans="1:19" ht="30">
      <c r="A127" s="183" t="s">
        <v>2015</v>
      </c>
      <c r="B127" s="180" t="s">
        <v>222</v>
      </c>
      <c r="C127" s="180" t="s">
        <v>220</v>
      </c>
      <c r="D127" s="182">
        <v>23371.57</v>
      </c>
      <c r="E127" s="180" t="s">
        <v>2016</v>
      </c>
      <c r="F127" s="180" t="s">
        <v>1197</v>
      </c>
      <c r="G127" s="181">
        <v>41809</v>
      </c>
      <c r="H127" s="180" t="s">
        <v>2004</v>
      </c>
      <c r="I127">
        <f t="shared" si="2"/>
        <v>1</v>
      </c>
      <c r="J127">
        <f t="shared" si="3"/>
        <v>23371.57</v>
      </c>
      <c r="K127" t="s">
        <v>2292</v>
      </c>
      <c r="L127" t="s">
        <v>350</v>
      </c>
      <c r="M127" t="s">
        <v>220</v>
      </c>
      <c r="N127">
        <v>15199.33</v>
      </c>
      <c r="O127" t="s">
        <v>2293</v>
      </c>
      <c r="P127" t="s">
        <v>2289</v>
      </c>
      <c r="Q127">
        <v>41817</v>
      </c>
      <c r="R127" t="s">
        <v>2281</v>
      </c>
      <c r="S127" s="10"/>
    </row>
    <row r="128" spans="1:19" ht="15">
      <c r="A128" s="183" t="s">
        <v>894</v>
      </c>
      <c r="B128" s="180" t="s">
        <v>222</v>
      </c>
      <c r="C128" s="180" t="s">
        <v>220</v>
      </c>
      <c r="D128" s="182">
        <v>25000</v>
      </c>
      <c r="E128" s="180" t="s">
        <v>895</v>
      </c>
      <c r="F128" s="180" t="s">
        <v>897</v>
      </c>
      <c r="G128" s="181">
        <v>41813</v>
      </c>
      <c r="H128" s="180" t="s">
        <v>891</v>
      </c>
      <c r="I128">
        <f t="shared" si="2"/>
        <v>1</v>
      </c>
      <c r="J128">
        <f t="shared" si="3"/>
        <v>25000</v>
      </c>
      <c r="K128" t="s">
        <v>1130</v>
      </c>
      <c r="L128" t="s">
        <v>222</v>
      </c>
      <c r="M128" t="s">
        <v>220</v>
      </c>
      <c r="N128">
        <v>29253</v>
      </c>
      <c r="O128" t="s">
        <v>1131</v>
      </c>
      <c r="P128" t="s">
        <v>1133</v>
      </c>
      <c r="Q128">
        <v>41817</v>
      </c>
      <c r="R128" t="s">
        <v>368</v>
      </c>
      <c r="S128" s="10"/>
    </row>
    <row r="129" spans="1:19" ht="15">
      <c r="A129" s="183" t="s">
        <v>462</v>
      </c>
      <c r="B129" s="180" t="s">
        <v>222</v>
      </c>
      <c r="C129" s="180" t="s">
        <v>220</v>
      </c>
      <c r="D129" s="182">
        <v>21525.41</v>
      </c>
      <c r="E129" s="180" t="s">
        <v>463</v>
      </c>
      <c r="F129" s="180" t="s">
        <v>465</v>
      </c>
      <c r="G129" s="181">
        <v>41810</v>
      </c>
      <c r="H129" s="180" t="s">
        <v>429</v>
      </c>
      <c r="I129">
        <f t="shared" si="2"/>
        <v>1</v>
      </c>
      <c r="J129">
        <f t="shared" si="3"/>
        <v>21525.41</v>
      </c>
      <c r="K129" t="s">
        <v>770</v>
      </c>
      <c r="L129" t="s">
        <v>222</v>
      </c>
      <c r="M129" t="s">
        <v>220</v>
      </c>
      <c r="N129">
        <v>21467.99</v>
      </c>
      <c r="O129" t="s">
        <v>771</v>
      </c>
      <c r="P129" t="s">
        <v>773</v>
      </c>
      <c r="Q129">
        <v>41817</v>
      </c>
      <c r="R129" t="s">
        <v>377</v>
      </c>
      <c r="S129" s="10"/>
    </row>
    <row r="130" spans="1:19" ht="45">
      <c r="A130" s="183" t="s">
        <v>1304</v>
      </c>
      <c r="B130" s="180" t="s">
        <v>222</v>
      </c>
      <c r="C130" s="180" t="s">
        <v>220</v>
      </c>
      <c r="D130" s="182">
        <v>22244.92</v>
      </c>
      <c r="E130" s="180" t="s">
        <v>1305</v>
      </c>
      <c r="F130" s="180" t="s">
        <v>1307</v>
      </c>
      <c r="G130" s="181">
        <v>41809</v>
      </c>
      <c r="H130" s="180" t="s">
        <v>1299</v>
      </c>
      <c r="I130">
        <f t="shared" ref="I130:I193" si="4">IF(VALUE(LEFT(B130,1))=2,1,IF(AND((VALUE(LEFT(B130,6))&gt;611180),(VALUE(LEFT(B130,6))&lt;611189)),1,0))</f>
        <v>1</v>
      </c>
      <c r="J130">
        <f t="shared" ref="J130:J193" si="5">D130*I130</f>
        <v>22244.92</v>
      </c>
      <c r="K130" t="s">
        <v>595</v>
      </c>
      <c r="L130" t="s">
        <v>222</v>
      </c>
      <c r="M130" t="s">
        <v>220</v>
      </c>
      <c r="N130">
        <v>32775.71</v>
      </c>
      <c r="O130" t="s">
        <v>596</v>
      </c>
      <c r="P130" t="s">
        <v>271</v>
      </c>
      <c r="Q130">
        <v>41817</v>
      </c>
      <c r="R130" t="s">
        <v>429</v>
      </c>
      <c r="S130" s="10"/>
    </row>
    <row r="131" spans="1:19" ht="30">
      <c r="A131" s="183" t="s">
        <v>1279</v>
      </c>
      <c r="B131" s="180" t="s">
        <v>222</v>
      </c>
      <c r="C131" s="180" t="s">
        <v>220</v>
      </c>
      <c r="D131" s="182">
        <v>27360.91</v>
      </c>
      <c r="E131" s="180" t="s">
        <v>1280</v>
      </c>
      <c r="F131" s="180" t="s">
        <v>1282</v>
      </c>
      <c r="G131" s="181">
        <v>41808</v>
      </c>
      <c r="H131" s="180" t="s">
        <v>775</v>
      </c>
      <c r="I131">
        <f t="shared" si="4"/>
        <v>1</v>
      </c>
      <c r="J131">
        <f t="shared" si="5"/>
        <v>27360.91</v>
      </c>
      <c r="K131" t="s">
        <v>2231</v>
      </c>
      <c r="L131" t="s">
        <v>222</v>
      </c>
      <c r="M131" t="s">
        <v>220</v>
      </c>
      <c r="N131">
        <v>51305.69</v>
      </c>
      <c r="O131" t="s">
        <v>2226</v>
      </c>
      <c r="P131" t="s">
        <v>2228</v>
      </c>
      <c r="Q131">
        <v>41817</v>
      </c>
      <c r="R131" t="s">
        <v>891</v>
      </c>
      <c r="S131" s="10"/>
    </row>
    <row r="132" spans="1:19" ht="30">
      <c r="A132" s="183" t="s">
        <v>2009</v>
      </c>
      <c r="B132" s="180" t="s">
        <v>222</v>
      </c>
      <c r="C132" s="180" t="s">
        <v>220</v>
      </c>
      <c r="D132" s="182">
        <v>25173.05</v>
      </c>
      <c r="E132" s="180" t="s">
        <v>2010</v>
      </c>
      <c r="F132" s="180" t="s">
        <v>2012</v>
      </c>
      <c r="G132" s="181">
        <v>41807</v>
      </c>
      <c r="H132" s="180" t="s">
        <v>2004</v>
      </c>
      <c r="I132">
        <f t="shared" si="4"/>
        <v>1</v>
      </c>
      <c r="J132">
        <f t="shared" si="5"/>
        <v>25173.05</v>
      </c>
      <c r="K132" t="s">
        <v>598</v>
      </c>
      <c r="L132" t="s">
        <v>222</v>
      </c>
      <c r="M132" t="s">
        <v>220</v>
      </c>
      <c r="N132">
        <v>26755.52</v>
      </c>
      <c r="O132" t="s">
        <v>599</v>
      </c>
      <c r="P132" t="s">
        <v>601</v>
      </c>
      <c r="Q132">
        <v>41817</v>
      </c>
      <c r="R132" t="s">
        <v>429</v>
      </c>
      <c r="S132" s="10"/>
    </row>
    <row r="133" spans="1:19" ht="15">
      <c r="A133" s="183" t="s">
        <v>707</v>
      </c>
      <c r="B133" s="180" t="s">
        <v>222</v>
      </c>
      <c r="C133" s="180" t="s">
        <v>220</v>
      </c>
      <c r="D133" s="182">
        <v>45122.66</v>
      </c>
      <c r="E133" s="180" t="s">
        <v>708</v>
      </c>
      <c r="F133" s="180" t="s">
        <v>710</v>
      </c>
      <c r="G133" s="181">
        <v>41809</v>
      </c>
      <c r="H133" s="180" t="s">
        <v>703</v>
      </c>
      <c r="I133">
        <f t="shared" si="4"/>
        <v>1</v>
      </c>
      <c r="J133">
        <f t="shared" si="5"/>
        <v>45122.66</v>
      </c>
      <c r="K133" t="s">
        <v>2255</v>
      </c>
      <c r="L133" t="s">
        <v>350</v>
      </c>
      <c r="M133" t="s">
        <v>220</v>
      </c>
      <c r="N133">
        <v>17442.900000000001</v>
      </c>
      <c r="O133" t="s">
        <v>2256</v>
      </c>
      <c r="P133" t="s">
        <v>2249</v>
      </c>
      <c r="Q133">
        <v>41817</v>
      </c>
      <c r="R133" t="s">
        <v>2237</v>
      </c>
      <c r="S133" s="10"/>
    </row>
    <row r="134" spans="1:19" ht="45">
      <c r="A134" s="183" t="s">
        <v>1069</v>
      </c>
      <c r="B134" s="180" t="s">
        <v>222</v>
      </c>
      <c r="C134" s="180" t="s">
        <v>220</v>
      </c>
      <c r="D134" s="182">
        <v>33801.74</v>
      </c>
      <c r="E134" s="180" t="s">
        <v>1070</v>
      </c>
      <c r="F134" s="180" t="s">
        <v>773</v>
      </c>
      <c r="G134" s="181">
        <v>41808</v>
      </c>
      <c r="H134" s="180" t="s">
        <v>1064</v>
      </c>
      <c r="I134">
        <f t="shared" si="4"/>
        <v>1</v>
      </c>
      <c r="J134">
        <f t="shared" si="5"/>
        <v>33801.74</v>
      </c>
      <c r="K134" t="s">
        <v>823</v>
      </c>
      <c r="L134" t="s">
        <v>222</v>
      </c>
      <c r="M134" t="s">
        <v>220</v>
      </c>
      <c r="N134">
        <v>90450</v>
      </c>
      <c r="O134" t="s">
        <v>824</v>
      </c>
      <c r="P134" t="s">
        <v>826</v>
      </c>
      <c r="Q134">
        <v>41816</v>
      </c>
      <c r="R134" t="s">
        <v>818</v>
      </c>
      <c r="S134" s="10"/>
    </row>
    <row r="135" spans="1:19" ht="15">
      <c r="A135" s="183" t="s">
        <v>750</v>
      </c>
      <c r="B135" s="180" t="s">
        <v>222</v>
      </c>
      <c r="C135" s="180" t="s">
        <v>220</v>
      </c>
      <c r="D135" s="182">
        <v>35181.78</v>
      </c>
      <c r="E135" s="180" t="s">
        <v>751</v>
      </c>
      <c r="F135" s="180" t="s">
        <v>753</v>
      </c>
      <c r="G135" s="181">
        <v>41808</v>
      </c>
      <c r="H135" s="180" t="s">
        <v>251</v>
      </c>
      <c r="I135">
        <f t="shared" si="4"/>
        <v>1</v>
      </c>
      <c r="J135">
        <f t="shared" si="5"/>
        <v>35181.78</v>
      </c>
      <c r="K135" t="s">
        <v>1985</v>
      </c>
      <c r="L135" t="s">
        <v>222</v>
      </c>
      <c r="M135" t="s">
        <v>220</v>
      </c>
      <c r="N135">
        <v>28255.86</v>
      </c>
      <c r="O135" t="s">
        <v>1986</v>
      </c>
      <c r="P135" t="s">
        <v>260</v>
      </c>
      <c r="Q135">
        <v>41816</v>
      </c>
      <c r="R135" t="s">
        <v>1000</v>
      </c>
      <c r="S135" s="10"/>
    </row>
    <row r="136" spans="1:19" ht="15">
      <c r="A136" s="183" t="s">
        <v>1576</v>
      </c>
      <c r="B136" s="180" t="s">
        <v>222</v>
      </c>
      <c r="C136" s="180" t="s">
        <v>220</v>
      </c>
      <c r="D136" s="182">
        <v>23487.279999999999</v>
      </c>
      <c r="E136" s="180" t="s">
        <v>1577</v>
      </c>
      <c r="F136" s="180" t="s">
        <v>282</v>
      </c>
      <c r="G136" s="181">
        <v>41808</v>
      </c>
      <c r="H136" s="180" t="s">
        <v>274</v>
      </c>
      <c r="I136">
        <f t="shared" si="4"/>
        <v>1</v>
      </c>
      <c r="J136">
        <f t="shared" si="5"/>
        <v>23487.279999999999</v>
      </c>
      <c r="K136" t="s">
        <v>1503</v>
      </c>
      <c r="L136" t="s">
        <v>222</v>
      </c>
      <c r="M136" t="s">
        <v>220</v>
      </c>
      <c r="N136">
        <v>28800</v>
      </c>
      <c r="O136" t="s">
        <v>1504</v>
      </c>
      <c r="P136" t="s">
        <v>1506</v>
      </c>
      <c r="Q136">
        <v>41817</v>
      </c>
      <c r="R136" t="s">
        <v>891</v>
      </c>
      <c r="S136" s="10"/>
    </row>
    <row r="137" spans="1:19" ht="45">
      <c r="A137" s="183" t="s">
        <v>1558</v>
      </c>
      <c r="B137" s="180" t="s">
        <v>222</v>
      </c>
      <c r="C137" s="180" t="s">
        <v>220</v>
      </c>
      <c r="D137" s="182">
        <v>23466.66</v>
      </c>
      <c r="E137" s="180" t="s">
        <v>1559</v>
      </c>
      <c r="F137" s="180" t="s">
        <v>1561</v>
      </c>
      <c r="G137" s="181">
        <v>41807</v>
      </c>
      <c r="H137" s="180" t="s">
        <v>274</v>
      </c>
      <c r="I137">
        <f t="shared" si="4"/>
        <v>1</v>
      </c>
      <c r="J137">
        <f t="shared" si="5"/>
        <v>23466.66</v>
      </c>
      <c r="K137" t="s">
        <v>1435</v>
      </c>
      <c r="L137" t="s">
        <v>222</v>
      </c>
      <c r="M137" t="s">
        <v>220</v>
      </c>
      <c r="N137">
        <v>24336.31</v>
      </c>
      <c r="O137" t="s">
        <v>1436</v>
      </c>
      <c r="P137" t="s">
        <v>1438</v>
      </c>
      <c r="Q137">
        <v>41817</v>
      </c>
      <c r="R137" t="s">
        <v>251</v>
      </c>
      <c r="S137" s="10"/>
    </row>
    <row r="138" spans="1:19" ht="45">
      <c r="A138" s="183" t="s">
        <v>967</v>
      </c>
      <c r="B138" s="180" t="s">
        <v>222</v>
      </c>
      <c r="C138" s="180" t="s">
        <v>220</v>
      </c>
      <c r="D138" s="182">
        <v>23121.45</v>
      </c>
      <c r="E138" s="180" t="s">
        <v>968</v>
      </c>
      <c r="F138" s="180" t="s">
        <v>832</v>
      </c>
      <c r="G138" s="181">
        <v>41803</v>
      </c>
      <c r="H138" s="180" t="s">
        <v>251</v>
      </c>
      <c r="I138">
        <f t="shared" si="4"/>
        <v>1</v>
      </c>
      <c r="J138">
        <f t="shared" si="5"/>
        <v>23121.45</v>
      </c>
      <c r="K138" t="s">
        <v>1783</v>
      </c>
      <c r="L138" t="s">
        <v>222</v>
      </c>
      <c r="M138" t="s">
        <v>220</v>
      </c>
      <c r="N138">
        <v>23242.75</v>
      </c>
      <c r="O138" t="s">
        <v>1784</v>
      </c>
      <c r="P138" t="s">
        <v>897</v>
      </c>
      <c r="Q138">
        <v>41817</v>
      </c>
      <c r="R138" t="s">
        <v>891</v>
      </c>
      <c r="S138" s="10"/>
    </row>
    <row r="139" spans="1:19" ht="15">
      <c r="A139" s="183" t="s">
        <v>1170</v>
      </c>
      <c r="B139" s="180" t="s">
        <v>222</v>
      </c>
      <c r="C139" s="180" t="s">
        <v>220</v>
      </c>
      <c r="D139" s="182">
        <v>137044.94</v>
      </c>
      <c r="E139" s="180" t="s">
        <v>1171</v>
      </c>
      <c r="F139" s="180" t="s">
        <v>1173</v>
      </c>
      <c r="G139" s="181">
        <v>41807</v>
      </c>
      <c r="H139" s="180" t="s">
        <v>251</v>
      </c>
      <c r="I139">
        <f t="shared" si="4"/>
        <v>1</v>
      </c>
      <c r="J139">
        <f t="shared" si="5"/>
        <v>137044.94</v>
      </c>
      <c r="K139" t="s">
        <v>2023</v>
      </c>
      <c r="L139" t="s">
        <v>222</v>
      </c>
      <c r="M139" t="s">
        <v>220</v>
      </c>
      <c r="N139">
        <v>47757.38</v>
      </c>
      <c r="O139" t="s">
        <v>2024</v>
      </c>
      <c r="P139" t="s">
        <v>2026</v>
      </c>
      <c r="Q139">
        <v>41816</v>
      </c>
      <c r="R139" t="s">
        <v>2018</v>
      </c>
      <c r="S139" s="10"/>
    </row>
    <row r="140" spans="1:19" ht="15">
      <c r="A140" s="183" t="s">
        <v>2268</v>
      </c>
      <c r="B140" s="180" t="s">
        <v>222</v>
      </c>
      <c r="C140" s="180" t="s">
        <v>220</v>
      </c>
      <c r="D140" s="182">
        <v>43500</v>
      </c>
      <c r="E140" s="180" t="s">
        <v>2269</v>
      </c>
      <c r="F140" s="180" t="s">
        <v>465</v>
      </c>
      <c r="G140" s="181">
        <v>41806</v>
      </c>
      <c r="H140" s="180" t="s">
        <v>1036</v>
      </c>
      <c r="I140">
        <f t="shared" si="4"/>
        <v>1</v>
      </c>
      <c r="J140">
        <f t="shared" si="5"/>
        <v>43500</v>
      </c>
      <c r="K140" t="s">
        <v>1648</v>
      </c>
      <c r="L140" t="s">
        <v>222</v>
      </c>
      <c r="M140" t="s">
        <v>220</v>
      </c>
      <c r="N140">
        <v>75075.070000000007</v>
      </c>
      <c r="O140" t="s">
        <v>1649</v>
      </c>
      <c r="P140" t="s">
        <v>1651</v>
      </c>
      <c r="Q140">
        <v>41816</v>
      </c>
      <c r="R140" t="s">
        <v>1099</v>
      </c>
      <c r="S140" s="10"/>
    </row>
    <row r="141" spans="1:19" ht="45">
      <c r="A141" s="183" t="s">
        <v>373</v>
      </c>
      <c r="B141" s="180" t="s">
        <v>222</v>
      </c>
      <c r="C141" s="180" t="s">
        <v>220</v>
      </c>
      <c r="D141" s="182">
        <v>63549</v>
      </c>
      <c r="E141" s="180" t="s">
        <v>374</v>
      </c>
      <c r="F141" s="180" t="s">
        <v>376</v>
      </c>
      <c r="G141" s="181">
        <v>41803</v>
      </c>
      <c r="H141" s="180" t="s">
        <v>368</v>
      </c>
      <c r="I141">
        <f t="shared" si="4"/>
        <v>1</v>
      </c>
      <c r="J141">
        <f t="shared" si="5"/>
        <v>63549</v>
      </c>
      <c r="K141" t="s">
        <v>780</v>
      </c>
      <c r="L141" t="s">
        <v>222</v>
      </c>
      <c r="M141" t="s">
        <v>220</v>
      </c>
      <c r="N141">
        <v>21033.69</v>
      </c>
      <c r="O141" t="s">
        <v>781</v>
      </c>
      <c r="P141" t="s">
        <v>783</v>
      </c>
      <c r="Q141">
        <v>41814</v>
      </c>
      <c r="R141" t="s">
        <v>775</v>
      </c>
      <c r="S141" s="10"/>
    </row>
    <row r="142" spans="1:19" ht="45">
      <c r="A142" s="183" t="s">
        <v>581</v>
      </c>
      <c r="B142" s="180" t="s">
        <v>222</v>
      </c>
      <c r="C142" s="180" t="s">
        <v>220</v>
      </c>
      <c r="D142" s="182">
        <v>20782.38</v>
      </c>
      <c r="E142" s="180" t="s">
        <v>582</v>
      </c>
      <c r="F142" s="180" t="s">
        <v>584</v>
      </c>
      <c r="G142" s="181">
        <v>41803</v>
      </c>
      <c r="H142" s="180" t="s">
        <v>429</v>
      </c>
      <c r="I142">
        <f t="shared" si="4"/>
        <v>1</v>
      </c>
      <c r="J142">
        <f t="shared" si="5"/>
        <v>20782.38</v>
      </c>
      <c r="K142" t="s">
        <v>573</v>
      </c>
      <c r="L142" t="s">
        <v>222</v>
      </c>
      <c r="M142" t="s">
        <v>220</v>
      </c>
      <c r="N142">
        <v>31044</v>
      </c>
      <c r="O142" t="s">
        <v>574</v>
      </c>
      <c r="P142" t="s">
        <v>576</v>
      </c>
      <c r="Q142">
        <v>41814</v>
      </c>
      <c r="R142" t="s">
        <v>368</v>
      </c>
      <c r="S142" s="10"/>
    </row>
    <row r="143" spans="1:19" ht="30">
      <c r="A143" s="183" t="s">
        <v>2151</v>
      </c>
      <c r="B143" s="180" t="s">
        <v>222</v>
      </c>
      <c r="C143" s="180" t="s">
        <v>220</v>
      </c>
      <c r="D143" s="182">
        <v>30000</v>
      </c>
      <c r="E143" s="180" t="s">
        <v>2152</v>
      </c>
      <c r="F143" s="180" t="s">
        <v>2154</v>
      </c>
      <c r="G143" s="181">
        <v>41803</v>
      </c>
      <c r="H143" s="180" t="s">
        <v>891</v>
      </c>
      <c r="I143">
        <f t="shared" si="4"/>
        <v>1</v>
      </c>
      <c r="J143">
        <f t="shared" si="5"/>
        <v>30000</v>
      </c>
      <c r="K143" t="s">
        <v>1422</v>
      </c>
      <c r="L143" t="s">
        <v>222</v>
      </c>
      <c r="M143" t="s">
        <v>220</v>
      </c>
      <c r="N143">
        <v>21111.01</v>
      </c>
      <c r="O143" t="s">
        <v>1423</v>
      </c>
      <c r="P143" t="s">
        <v>1425</v>
      </c>
      <c r="Q143">
        <v>41815</v>
      </c>
      <c r="R143" t="s">
        <v>775</v>
      </c>
      <c r="S143" s="10"/>
    </row>
    <row r="144" spans="1:19" ht="45">
      <c r="A144" s="183" t="s">
        <v>742</v>
      </c>
      <c r="B144" s="180" t="s">
        <v>222</v>
      </c>
      <c r="C144" s="180" t="s">
        <v>220</v>
      </c>
      <c r="D144" s="182">
        <v>45251.8</v>
      </c>
      <c r="E144" s="180" t="s">
        <v>743</v>
      </c>
      <c r="F144" s="180" t="s">
        <v>745</v>
      </c>
      <c r="G144" s="181">
        <v>41793</v>
      </c>
      <c r="H144" s="180" t="s">
        <v>251</v>
      </c>
      <c r="I144">
        <f t="shared" si="4"/>
        <v>1</v>
      </c>
      <c r="J144">
        <f t="shared" si="5"/>
        <v>45251.8</v>
      </c>
      <c r="K144" t="s">
        <v>1177</v>
      </c>
      <c r="L144" t="s">
        <v>222</v>
      </c>
      <c r="M144" t="s">
        <v>220</v>
      </c>
      <c r="N144">
        <v>20586.38</v>
      </c>
      <c r="O144" t="s">
        <v>1178</v>
      </c>
      <c r="P144" t="s">
        <v>465</v>
      </c>
      <c r="Q144">
        <v>41814</v>
      </c>
      <c r="R144" t="s">
        <v>251</v>
      </c>
      <c r="S144" s="10"/>
    </row>
    <row r="145" spans="1:19" ht="45">
      <c r="A145" s="183" t="s">
        <v>912</v>
      </c>
      <c r="B145" s="180" t="s">
        <v>222</v>
      </c>
      <c r="C145" s="180" t="s">
        <v>220</v>
      </c>
      <c r="D145" s="182">
        <v>23570.86</v>
      </c>
      <c r="E145" s="180" t="s">
        <v>913</v>
      </c>
      <c r="F145" s="180" t="s">
        <v>832</v>
      </c>
      <c r="G145" s="181">
        <v>41802</v>
      </c>
      <c r="H145" s="180" t="s">
        <v>251</v>
      </c>
      <c r="I145">
        <f t="shared" si="4"/>
        <v>1</v>
      </c>
      <c r="J145">
        <f t="shared" si="5"/>
        <v>23570.86</v>
      </c>
      <c r="K145" t="s">
        <v>2376</v>
      </c>
      <c r="L145" t="s">
        <v>222</v>
      </c>
      <c r="M145" t="s">
        <v>220</v>
      </c>
      <c r="N145">
        <v>27914.89</v>
      </c>
      <c r="O145" t="s">
        <v>2377</v>
      </c>
      <c r="P145" t="s">
        <v>988</v>
      </c>
      <c r="Q145">
        <v>41813</v>
      </c>
      <c r="R145" t="s">
        <v>1789</v>
      </c>
      <c r="S145" s="10"/>
    </row>
    <row r="146" spans="1:19" ht="15">
      <c r="A146" s="183" t="s">
        <v>990</v>
      </c>
      <c r="B146" s="180" t="s">
        <v>222</v>
      </c>
      <c r="C146" s="180" t="s">
        <v>220</v>
      </c>
      <c r="D146" s="182">
        <v>49005</v>
      </c>
      <c r="E146" s="180" t="s">
        <v>976</v>
      </c>
      <c r="F146" s="180" t="s">
        <v>282</v>
      </c>
      <c r="G146" s="181">
        <v>41803</v>
      </c>
      <c r="H146" s="180" t="s">
        <v>377</v>
      </c>
      <c r="I146">
        <f t="shared" si="4"/>
        <v>1</v>
      </c>
      <c r="J146">
        <f t="shared" si="5"/>
        <v>49005</v>
      </c>
      <c r="K146" t="s">
        <v>2368</v>
      </c>
      <c r="L146" t="s">
        <v>222</v>
      </c>
      <c r="M146" t="s">
        <v>220</v>
      </c>
      <c r="N146">
        <v>27861.919999999998</v>
      </c>
      <c r="O146" t="s">
        <v>2369</v>
      </c>
      <c r="P146" t="s">
        <v>2371</v>
      </c>
      <c r="Q146">
        <v>41813</v>
      </c>
      <c r="R146" t="s">
        <v>1789</v>
      </c>
      <c r="S146" s="10"/>
    </row>
    <row r="147" spans="1:19" ht="15">
      <c r="A147" s="183" t="s">
        <v>215</v>
      </c>
      <c r="B147" s="180" t="s">
        <v>222</v>
      </c>
      <c r="C147" s="180" t="s">
        <v>220</v>
      </c>
      <c r="D147" s="182">
        <v>27119.919999999998</v>
      </c>
      <c r="E147" s="180" t="s">
        <v>216</v>
      </c>
      <c r="F147" s="180" t="s">
        <v>218</v>
      </c>
      <c r="G147" s="181">
        <v>41802</v>
      </c>
      <c r="H147" s="180" t="s">
        <v>210</v>
      </c>
      <c r="I147">
        <f t="shared" si="4"/>
        <v>1</v>
      </c>
      <c r="J147">
        <f t="shared" si="5"/>
        <v>27119.919999999998</v>
      </c>
      <c r="K147" t="s">
        <v>1203</v>
      </c>
      <c r="L147" t="s">
        <v>350</v>
      </c>
      <c r="M147" t="s">
        <v>220</v>
      </c>
      <c r="N147">
        <v>16645.23</v>
      </c>
      <c r="O147" t="s">
        <v>1204</v>
      </c>
      <c r="P147" t="s">
        <v>465</v>
      </c>
      <c r="Q147">
        <v>41814</v>
      </c>
      <c r="R147" t="s">
        <v>818</v>
      </c>
      <c r="S147" s="10"/>
    </row>
    <row r="148" spans="1:19" ht="15">
      <c r="A148" s="183" t="s">
        <v>1685</v>
      </c>
      <c r="B148" s="180" t="s">
        <v>222</v>
      </c>
      <c r="C148" s="180" t="s">
        <v>220</v>
      </c>
      <c r="D148" s="182">
        <v>28976</v>
      </c>
      <c r="E148" s="180" t="s">
        <v>1686</v>
      </c>
      <c r="F148" s="180" t="s">
        <v>1688</v>
      </c>
      <c r="G148" s="181">
        <v>41802</v>
      </c>
      <c r="H148" s="180" t="s">
        <v>1064</v>
      </c>
      <c r="I148">
        <f t="shared" si="4"/>
        <v>1</v>
      </c>
      <c r="J148">
        <f t="shared" si="5"/>
        <v>28976</v>
      </c>
      <c r="K148" t="s">
        <v>1752</v>
      </c>
      <c r="L148" t="s">
        <v>350</v>
      </c>
      <c r="M148" t="s">
        <v>220</v>
      </c>
      <c r="N148">
        <v>59542.92</v>
      </c>
      <c r="O148" t="s">
        <v>1753</v>
      </c>
      <c r="P148" t="s">
        <v>1714</v>
      </c>
      <c r="Q148">
        <v>41814</v>
      </c>
      <c r="R148" t="s">
        <v>405</v>
      </c>
      <c r="S148" s="10"/>
    </row>
    <row r="149" spans="1:19" ht="30">
      <c r="A149" s="183" t="s">
        <v>1957</v>
      </c>
      <c r="B149" s="180" t="s">
        <v>222</v>
      </c>
      <c r="C149" s="180" t="s">
        <v>220</v>
      </c>
      <c r="D149" s="182">
        <v>30000</v>
      </c>
      <c r="E149" s="180" t="s">
        <v>1958</v>
      </c>
      <c r="F149" s="180" t="s">
        <v>1947</v>
      </c>
      <c r="G149" s="181">
        <v>41801</v>
      </c>
      <c r="H149" s="180" t="s">
        <v>891</v>
      </c>
      <c r="I149">
        <f t="shared" si="4"/>
        <v>1</v>
      </c>
      <c r="J149">
        <f t="shared" si="5"/>
        <v>30000</v>
      </c>
      <c r="K149" t="s">
        <v>1750</v>
      </c>
      <c r="L149" t="s">
        <v>350</v>
      </c>
      <c r="M149" t="s">
        <v>220</v>
      </c>
      <c r="N149">
        <v>29988.99</v>
      </c>
      <c r="O149" t="s">
        <v>1725</v>
      </c>
      <c r="P149" t="s">
        <v>1714</v>
      </c>
      <c r="Q149">
        <v>41814</v>
      </c>
      <c r="R149" t="s">
        <v>405</v>
      </c>
      <c r="S149" s="10"/>
    </row>
    <row r="150" spans="1:19" ht="30">
      <c r="A150" s="183" t="s">
        <v>268</v>
      </c>
      <c r="B150" s="180" t="s">
        <v>222</v>
      </c>
      <c r="C150" s="180" t="s">
        <v>220</v>
      </c>
      <c r="D150" s="182">
        <v>23507.77</v>
      </c>
      <c r="E150" s="180" t="s">
        <v>269</v>
      </c>
      <c r="F150" s="180" t="s">
        <v>271</v>
      </c>
      <c r="G150" s="181">
        <v>41801</v>
      </c>
      <c r="H150" s="180" t="s">
        <v>263</v>
      </c>
      <c r="I150">
        <f t="shared" si="4"/>
        <v>1</v>
      </c>
      <c r="J150">
        <f t="shared" si="5"/>
        <v>23507.77</v>
      </c>
      <c r="K150" t="s">
        <v>1594</v>
      </c>
      <c r="L150" t="s">
        <v>222</v>
      </c>
      <c r="M150" t="s">
        <v>220</v>
      </c>
      <c r="N150">
        <v>26038.17</v>
      </c>
      <c r="O150" t="s">
        <v>1595</v>
      </c>
      <c r="P150" t="s">
        <v>773</v>
      </c>
      <c r="Q150">
        <v>41813</v>
      </c>
      <c r="R150" t="s">
        <v>377</v>
      </c>
      <c r="S150" s="10"/>
    </row>
    <row r="151" spans="1:19" ht="15">
      <c r="A151" s="183" t="s">
        <v>2148</v>
      </c>
      <c r="B151" s="180" t="s">
        <v>222</v>
      </c>
      <c r="C151" s="180" t="s">
        <v>220</v>
      </c>
      <c r="D151" s="182">
        <v>166380.14000000001</v>
      </c>
      <c r="E151" s="180" t="s">
        <v>2149</v>
      </c>
      <c r="F151" s="180" t="s">
        <v>2077</v>
      </c>
      <c r="G151" s="181">
        <v>41801</v>
      </c>
      <c r="H151" s="180" t="s">
        <v>891</v>
      </c>
      <c r="I151">
        <f t="shared" si="4"/>
        <v>1</v>
      </c>
      <c r="J151">
        <f t="shared" si="5"/>
        <v>166380.14000000001</v>
      </c>
      <c r="K151" t="s">
        <v>1388</v>
      </c>
      <c r="L151" t="s">
        <v>350</v>
      </c>
      <c r="M151" t="s">
        <v>220</v>
      </c>
      <c r="N151">
        <v>26622.1</v>
      </c>
      <c r="O151" t="s">
        <v>1389</v>
      </c>
      <c r="P151" t="s">
        <v>282</v>
      </c>
      <c r="Q151">
        <v>41813</v>
      </c>
      <c r="R151" t="s">
        <v>1064</v>
      </c>
      <c r="S151" s="10"/>
    </row>
    <row r="152" spans="1:19" ht="15">
      <c r="A152" s="183" t="s">
        <v>766</v>
      </c>
      <c r="B152" s="180" t="s">
        <v>222</v>
      </c>
      <c r="C152" s="180" t="s">
        <v>220</v>
      </c>
      <c r="D152" s="182">
        <v>24785</v>
      </c>
      <c r="E152" s="180" t="s">
        <v>767</v>
      </c>
      <c r="F152" s="180" t="s">
        <v>282</v>
      </c>
      <c r="G152" s="181">
        <v>41794</v>
      </c>
      <c r="H152" s="180" t="s">
        <v>377</v>
      </c>
      <c r="I152">
        <f t="shared" si="4"/>
        <v>1</v>
      </c>
      <c r="J152">
        <f t="shared" si="5"/>
        <v>24785</v>
      </c>
      <c r="K152" t="s">
        <v>1104</v>
      </c>
      <c r="L152" t="s">
        <v>222</v>
      </c>
      <c r="M152" t="s">
        <v>220</v>
      </c>
      <c r="N152">
        <v>21028.39</v>
      </c>
      <c r="O152" t="s">
        <v>1105</v>
      </c>
      <c r="P152" t="s">
        <v>218</v>
      </c>
      <c r="Q152">
        <v>41813</v>
      </c>
      <c r="R152" t="s">
        <v>1099</v>
      </c>
      <c r="S152" s="10"/>
    </row>
    <row r="153" spans="1:19" ht="30">
      <c r="A153" s="183" t="s">
        <v>2386</v>
      </c>
      <c r="B153" s="180" t="s">
        <v>222</v>
      </c>
      <c r="C153" s="180" t="s">
        <v>220</v>
      </c>
      <c r="D153" s="182">
        <v>21003.98</v>
      </c>
      <c r="E153" s="180" t="s">
        <v>2387</v>
      </c>
      <c r="F153" s="180" t="s">
        <v>1608</v>
      </c>
      <c r="G153" s="181">
        <v>41795</v>
      </c>
      <c r="H153" s="180" t="s">
        <v>1207</v>
      </c>
      <c r="I153">
        <f t="shared" si="4"/>
        <v>1</v>
      </c>
      <c r="J153">
        <f t="shared" si="5"/>
        <v>21003.98</v>
      </c>
      <c r="K153" t="s">
        <v>1748</v>
      </c>
      <c r="L153" t="s">
        <v>350</v>
      </c>
      <c r="M153" t="s">
        <v>220</v>
      </c>
      <c r="N153">
        <v>18627.3</v>
      </c>
      <c r="O153" t="s">
        <v>1717</v>
      </c>
      <c r="P153" t="s">
        <v>1719</v>
      </c>
      <c r="Q153">
        <v>41813</v>
      </c>
      <c r="R153" t="s">
        <v>405</v>
      </c>
      <c r="S153" s="10"/>
    </row>
    <row r="154" spans="1:19" ht="15">
      <c r="A154" s="183" t="s">
        <v>257</v>
      </c>
      <c r="B154" s="180" t="s">
        <v>222</v>
      </c>
      <c r="C154" s="180" t="s">
        <v>220</v>
      </c>
      <c r="D154" s="182">
        <v>32847.75</v>
      </c>
      <c r="E154" s="180" t="s">
        <v>258</v>
      </c>
      <c r="F154" s="180" t="s">
        <v>260</v>
      </c>
      <c r="G154" s="181">
        <v>41795</v>
      </c>
      <c r="H154" s="180" t="s">
        <v>241</v>
      </c>
      <c r="I154">
        <f t="shared" si="4"/>
        <v>1</v>
      </c>
      <c r="J154">
        <f t="shared" si="5"/>
        <v>32847.75</v>
      </c>
      <c r="K154" t="s">
        <v>1745</v>
      </c>
      <c r="L154" t="s">
        <v>350</v>
      </c>
      <c r="M154" t="s">
        <v>220</v>
      </c>
      <c r="N154">
        <v>49893.9</v>
      </c>
      <c r="O154" t="s">
        <v>1746</v>
      </c>
      <c r="P154" t="s">
        <v>1733</v>
      </c>
      <c r="Q154">
        <v>41813</v>
      </c>
      <c r="R154" t="s">
        <v>405</v>
      </c>
      <c r="S154" s="10"/>
    </row>
    <row r="155" spans="1:19" ht="30">
      <c r="A155" s="183" t="s">
        <v>1084</v>
      </c>
      <c r="B155" s="180" t="s">
        <v>222</v>
      </c>
      <c r="C155" s="180" t="s">
        <v>220</v>
      </c>
      <c r="D155" s="182">
        <v>20000</v>
      </c>
      <c r="E155" s="180" t="s">
        <v>1085</v>
      </c>
      <c r="F155" s="180" t="s">
        <v>1087</v>
      </c>
      <c r="G155" s="181">
        <v>41794</v>
      </c>
      <c r="H155" s="180" t="s">
        <v>377</v>
      </c>
      <c r="I155">
        <f t="shared" si="4"/>
        <v>1</v>
      </c>
      <c r="J155">
        <f t="shared" si="5"/>
        <v>20000</v>
      </c>
      <c r="K155" t="s">
        <v>2252</v>
      </c>
      <c r="L155" t="s">
        <v>350</v>
      </c>
      <c r="M155" t="s">
        <v>220</v>
      </c>
      <c r="N155">
        <v>23840.19</v>
      </c>
      <c r="O155" t="s">
        <v>2253</v>
      </c>
      <c r="P155" t="s">
        <v>2249</v>
      </c>
      <c r="Q155">
        <v>41813</v>
      </c>
      <c r="R155" t="s">
        <v>2250</v>
      </c>
      <c r="S155" s="10"/>
    </row>
    <row r="156" spans="1:19" ht="30">
      <c r="A156" s="183" t="s">
        <v>2053</v>
      </c>
      <c r="B156" s="180" t="s">
        <v>222</v>
      </c>
      <c r="C156" s="180" t="s">
        <v>220</v>
      </c>
      <c r="D156" s="182">
        <v>86818.98</v>
      </c>
      <c r="E156" s="180" t="s">
        <v>2054</v>
      </c>
      <c r="F156" s="180" t="s">
        <v>1148</v>
      </c>
      <c r="G156" s="181">
        <v>41794</v>
      </c>
      <c r="H156" s="180" t="s">
        <v>891</v>
      </c>
      <c r="I156">
        <f t="shared" si="4"/>
        <v>1</v>
      </c>
      <c r="J156">
        <f t="shared" si="5"/>
        <v>86818.98</v>
      </c>
      <c r="K156" t="s">
        <v>2015</v>
      </c>
      <c r="L156" t="s">
        <v>222</v>
      </c>
      <c r="M156" t="s">
        <v>220</v>
      </c>
      <c r="N156">
        <v>23371.57</v>
      </c>
      <c r="O156" t="s">
        <v>2016</v>
      </c>
      <c r="P156" t="s">
        <v>1197</v>
      </c>
      <c r="Q156">
        <v>41809</v>
      </c>
      <c r="R156" t="s">
        <v>2004</v>
      </c>
      <c r="S156" s="10"/>
    </row>
    <row r="157" spans="1:19" ht="30">
      <c r="A157" s="183" t="s">
        <v>2113</v>
      </c>
      <c r="B157" s="180" t="s">
        <v>222</v>
      </c>
      <c r="C157" s="180" t="s">
        <v>220</v>
      </c>
      <c r="D157" s="182">
        <v>56959</v>
      </c>
      <c r="E157" s="180" t="s">
        <v>2114</v>
      </c>
      <c r="F157" s="180" t="s">
        <v>2116</v>
      </c>
      <c r="G157" s="181">
        <v>41794</v>
      </c>
      <c r="H157" s="180" t="s">
        <v>286</v>
      </c>
      <c r="I157">
        <f t="shared" si="4"/>
        <v>1</v>
      </c>
      <c r="J157">
        <f t="shared" si="5"/>
        <v>56959</v>
      </c>
      <c r="K157" t="s">
        <v>894</v>
      </c>
      <c r="L157" t="s">
        <v>222</v>
      </c>
      <c r="M157" t="s">
        <v>220</v>
      </c>
      <c r="N157">
        <v>25000</v>
      </c>
      <c r="O157" t="s">
        <v>895</v>
      </c>
      <c r="P157" t="s">
        <v>897</v>
      </c>
      <c r="Q157">
        <v>41813</v>
      </c>
      <c r="R157" t="s">
        <v>891</v>
      </c>
      <c r="S157" s="10"/>
    </row>
    <row r="158" spans="1:19" ht="30">
      <c r="A158" s="183" t="s">
        <v>2225</v>
      </c>
      <c r="B158" s="180" t="s">
        <v>222</v>
      </c>
      <c r="C158" s="180" t="s">
        <v>220</v>
      </c>
      <c r="D158" s="182">
        <v>52426.63</v>
      </c>
      <c r="E158" s="180" t="s">
        <v>2226</v>
      </c>
      <c r="F158" s="180" t="s">
        <v>2228</v>
      </c>
      <c r="G158" s="181">
        <v>41794</v>
      </c>
      <c r="H158" s="180" t="s">
        <v>891</v>
      </c>
      <c r="I158">
        <f t="shared" si="4"/>
        <v>1</v>
      </c>
      <c r="J158">
        <f t="shared" si="5"/>
        <v>52426.63</v>
      </c>
      <c r="K158" t="s">
        <v>462</v>
      </c>
      <c r="L158" t="s">
        <v>222</v>
      </c>
      <c r="M158" t="s">
        <v>220</v>
      </c>
      <c r="N158">
        <v>21525.41</v>
      </c>
      <c r="O158" t="s">
        <v>463</v>
      </c>
      <c r="P158" t="s">
        <v>465</v>
      </c>
      <c r="Q158">
        <v>41810</v>
      </c>
      <c r="R158" t="s">
        <v>429</v>
      </c>
      <c r="S158" s="10"/>
    </row>
    <row r="159" spans="1:19" ht="30">
      <c r="A159" s="183" t="s">
        <v>1030</v>
      </c>
      <c r="B159" s="180" t="s">
        <v>222</v>
      </c>
      <c r="C159" s="180" t="s">
        <v>220</v>
      </c>
      <c r="D159" s="182">
        <v>-25350</v>
      </c>
      <c r="E159" s="180" t="s">
        <v>1025</v>
      </c>
      <c r="F159" s="180" t="s">
        <v>1027</v>
      </c>
      <c r="G159" s="181">
        <v>41793</v>
      </c>
      <c r="H159" s="180" t="s">
        <v>1019</v>
      </c>
      <c r="I159">
        <f t="shared" si="4"/>
        <v>1</v>
      </c>
      <c r="J159">
        <f t="shared" si="5"/>
        <v>-25350</v>
      </c>
      <c r="K159" t="s">
        <v>1304</v>
      </c>
      <c r="L159" t="s">
        <v>222</v>
      </c>
      <c r="M159" t="s">
        <v>220</v>
      </c>
      <c r="N159">
        <v>22244.92</v>
      </c>
      <c r="O159" t="s">
        <v>1305</v>
      </c>
      <c r="P159" t="s">
        <v>1307</v>
      </c>
      <c r="Q159">
        <v>41809</v>
      </c>
      <c r="R159" t="s">
        <v>1299</v>
      </c>
      <c r="S159" s="10"/>
    </row>
    <row r="160" spans="1:19" ht="15">
      <c r="A160" s="183" t="s">
        <v>1936</v>
      </c>
      <c r="B160" s="180" t="s">
        <v>222</v>
      </c>
      <c r="C160" s="180" t="s">
        <v>220</v>
      </c>
      <c r="D160" s="182">
        <v>48528</v>
      </c>
      <c r="E160" s="180" t="s">
        <v>1937</v>
      </c>
      <c r="F160" s="180" t="s">
        <v>218</v>
      </c>
      <c r="G160" s="181">
        <v>41792</v>
      </c>
      <c r="H160" s="180" t="s">
        <v>377</v>
      </c>
      <c r="I160">
        <f t="shared" si="4"/>
        <v>1</v>
      </c>
      <c r="J160">
        <f t="shared" si="5"/>
        <v>48528</v>
      </c>
      <c r="K160" t="s">
        <v>1742</v>
      </c>
      <c r="L160" t="s">
        <v>350</v>
      </c>
      <c r="M160" t="s">
        <v>220</v>
      </c>
      <c r="N160">
        <v>28409.9</v>
      </c>
      <c r="O160" t="s">
        <v>1743</v>
      </c>
      <c r="P160" t="s">
        <v>1714</v>
      </c>
      <c r="Q160">
        <v>41809</v>
      </c>
      <c r="R160" t="s">
        <v>405</v>
      </c>
      <c r="S160" s="10"/>
    </row>
    <row r="161" spans="1:19" ht="15">
      <c r="A161" s="183" t="s">
        <v>1882</v>
      </c>
      <c r="B161" s="180" t="s">
        <v>222</v>
      </c>
      <c r="C161" s="180" t="s">
        <v>220</v>
      </c>
      <c r="D161" s="182">
        <v>20866.66</v>
      </c>
      <c r="E161" s="180" t="s">
        <v>1883</v>
      </c>
      <c r="F161" s="180" t="s">
        <v>237</v>
      </c>
      <c r="G161" s="181">
        <v>41792</v>
      </c>
      <c r="H161" s="180" t="s">
        <v>1099</v>
      </c>
      <c r="I161">
        <f t="shared" si="4"/>
        <v>1</v>
      </c>
      <c r="J161">
        <f t="shared" si="5"/>
        <v>20866.66</v>
      </c>
      <c r="K161" t="s">
        <v>1740</v>
      </c>
      <c r="L161" t="s">
        <v>350</v>
      </c>
      <c r="M161" t="s">
        <v>220</v>
      </c>
      <c r="N161">
        <v>20573.45</v>
      </c>
      <c r="O161" t="s">
        <v>1736</v>
      </c>
      <c r="P161" t="s">
        <v>1738</v>
      </c>
      <c r="Q161">
        <v>41809</v>
      </c>
      <c r="R161" t="s">
        <v>405</v>
      </c>
      <c r="S161" s="10"/>
    </row>
    <row r="162" spans="1:19" ht="30">
      <c r="A162" s="183" t="s">
        <v>1402</v>
      </c>
      <c r="B162" s="180" t="s">
        <v>222</v>
      </c>
      <c r="C162" s="180" t="s">
        <v>220</v>
      </c>
      <c r="D162" s="182">
        <v>237912</v>
      </c>
      <c r="E162" s="180" t="s">
        <v>1403</v>
      </c>
      <c r="F162" s="180" t="s">
        <v>1148</v>
      </c>
      <c r="G162" s="181">
        <v>41793</v>
      </c>
      <c r="H162" s="180" t="s">
        <v>891</v>
      </c>
      <c r="I162">
        <f t="shared" si="4"/>
        <v>1</v>
      </c>
      <c r="J162">
        <f t="shared" si="5"/>
        <v>237912</v>
      </c>
      <c r="K162" t="s">
        <v>1279</v>
      </c>
      <c r="L162" t="s">
        <v>222</v>
      </c>
      <c r="M162" t="s">
        <v>220</v>
      </c>
      <c r="N162">
        <v>27360.91</v>
      </c>
      <c r="O162" t="s">
        <v>1280</v>
      </c>
      <c r="P162" t="s">
        <v>1282</v>
      </c>
      <c r="Q162">
        <v>41808</v>
      </c>
      <c r="R162" t="s">
        <v>775</v>
      </c>
      <c r="S162" s="10"/>
    </row>
    <row r="163" spans="1:19" ht="30">
      <c r="A163" s="183" t="s">
        <v>813</v>
      </c>
      <c r="B163" s="180" t="s">
        <v>222</v>
      </c>
      <c r="C163" s="180" t="s">
        <v>220</v>
      </c>
      <c r="D163" s="182">
        <v>29834.35</v>
      </c>
      <c r="E163" s="180" t="s">
        <v>814</v>
      </c>
      <c r="F163" s="180" t="s">
        <v>816</v>
      </c>
      <c r="G163" s="181">
        <v>41793</v>
      </c>
      <c r="H163" s="180" t="s">
        <v>210</v>
      </c>
      <c r="I163">
        <f t="shared" si="4"/>
        <v>1</v>
      </c>
      <c r="J163">
        <f t="shared" si="5"/>
        <v>29834.35</v>
      </c>
      <c r="K163" t="s">
        <v>2009</v>
      </c>
      <c r="L163" t="s">
        <v>222</v>
      </c>
      <c r="M163" t="s">
        <v>220</v>
      </c>
      <c r="N163">
        <v>25173.05</v>
      </c>
      <c r="O163" t="s">
        <v>2010</v>
      </c>
      <c r="P163" t="s">
        <v>2012</v>
      </c>
      <c r="Q163">
        <v>41807</v>
      </c>
      <c r="R163" t="s">
        <v>2004</v>
      </c>
      <c r="S163" s="10"/>
    </row>
    <row r="164" spans="1:19" ht="30">
      <c r="A164" s="183" t="s">
        <v>1944</v>
      </c>
      <c r="B164" s="180" t="s">
        <v>222</v>
      </c>
      <c r="C164" s="180" t="s">
        <v>220</v>
      </c>
      <c r="D164" s="182">
        <v>56000</v>
      </c>
      <c r="E164" s="180" t="s">
        <v>1945</v>
      </c>
      <c r="F164" s="180" t="s">
        <v>1947</v>
      </c>
      <c r="G164" s="181">
        <v>41793</v>
      </c>
      <c r="H164" s="180" t="s">
        <v>891</v>
      </c>
      <c r="I164">
        <f t="shared" si="4"/>
        <v>1</v>
      </c>
      <c r="J164">
        <f t="shared" si="5"/>
        <v>56000</v>
      </c>
      <c r="K164" t="s">
        <v>707</v>
      </c>
      <c r="L164" t="s">
        <v>222</v>
      </c>
      <c r="M164" t="s">
        <v>220</v>
      </c>
      <c r="N164">
        <v>45122.66</v>
      </c>
      <c r="O164" t="s">
        <v>708</v>
      </c>
      <c r="P164" t="s">
        <v>710</v>
      </c>
      <c r="Q164">
        <v>41809</v>
      </c>
      <c r="R164" t="s">
        <v>703</v>
      </c>
      <c r="S164" s="10"/>
    </row>
    <row r="165" spans="1:19" ht="30">
      <c r="A165" s="183" t="s">
        <v>2264</v>
      </c>
      <c r="B165" s="180" t="s">
        <v>222</v>
      </c>
      <c r="C165" s="180" t="s">
        <v>220</v>
      </c>
      <c r="D165" s="182">
        <v>40000</v>
      </c>
      <c r="E165" s="180" t="s">
        <v>2265</v>
      </c>
      <c r="F165" s="180" t="s">
        <v>1680</v>
      </c>
      <c r="G165" s="181">
        <v>41793</v>
      </c>
      <c r="H165" s="180" t="s">
        <v>1036</v>
      </c>
      <c r="I165">
        <f t="shared" si="4"/>
        <v>1</v>
      </c>
      <c r="J165">
        <f t="shared" si="5"/>
        <v>40000</v>
      </c>
      <c r="K165" t="s">
        <v>471</v>
      </c>
      <c r="L165" t="s">
        <v>350</v>
      </c>
      <c r="M165" t="s">
        <v>220</v>
      </c>
      <c r="N165">
        <v>15337.24</v>
      </c>
      <c r="O165" t="s">
        <v>472</v>
      </c>
      <c r="P165" t="s">
        <v>474</v>
      </c>
      <c r="Q165">
        <v>41809</v>
      </c>
      <c r="R165" t="s">
        <v>424</v>
      </c>
      <c r="S165" s="10"/>
    </row>
    <row r="166" spans="1:19" ht="45">
      <c r="A166" s="183" t="s">
        <v>1464</v>
      </c>
      <c r="B166" s="180" t="s">
        <v>222</v>
      </c>
      <c r="C166" s="180" t="s">
        <v>220</v>
      </c>
      <c r="D166" s="182">
        <v>52527.88</v>
      </c>
      <c r="E166" s="180" t="s">
        <v>1465</v>
      </c>
      <c r="F166" s="180" t="s">
        <v>1467</v>
      </c>
      <c r="G166" s="181">
        <v>41792</v>
      </c>
      <c r="H166" s="180" t="s">
        <v>241</v>
      </c>
      <c r="I166">
        <f t="shared" si="4"/>
        <v>1</v>
      </c>
      <c r="J166">
        <f t="shared" si="5"/>
        <v>52527.88</v>
      </c>
      <c r="K166" t="s">
        <v>1069</v>
      </c>
      <c r="L166" t="s">
        <v>222</v>
      </c>
      <c r="M166" t="s">
        <v>220</v>
      </c>
      <c r="N166">
        <v>33801.74</v>
      </c>
      <c r="O166" t="s">
        <v>1070</v>
      </c>
      <c r="P166" t="s">
        <v>773</v>
      </c>
      <c r="Q166">
        <v>41808</v>
      </c>
      <c r="R166" t="s">
        <v>1064</v>
      </c>
      <c r="S166" s="10"/>
    </row>
    <row r="167" spans="1:19" ht="30">
      <c r="A167" s="183" t="s">
        <v>1152</v>
      </c>
      <c r="B167" s="180" t="s">
        <v>222</v>
      </c>
      <c r="C167" s="180" t="s">
        <v>220</v>
      </c>
      <c r="D167" s="182">
        <v>25001.7</v>
      </c>
      <c r="E167" s="180" t="s">
        <v>1146</v>
      </c>
      <c r="F167" s="180" t="s">
        <v>1148</v>
      </c>
      <c r="G167" s="181">
        <v>41792</v>
      </c>
      <c r="H167" s="180" t="s">
        <v>891</v>
      </c>
      <c r="I167">
        <f t="shared" si="4"/>
        <v>1</v>
      </c>
      <c r="J167">
        <f t="shared" si="5"/>
        <v>25001.7</v>
      </c>
      <c r="K167" t="s">
        <v>750</v>
      </c>
      <c r="L167" t="s">
        <v>222</v>
      </c>
      <c r="M167" t="s">
        <v>220</v>
      </c>
      <c r="N167">
        <v>35181.78</v>
      </c>
      <c r="O167" t="s">
        <v>751</v>
      </c>
      <c r="P167" t="s">
        <v>753</v>
      </c>
      <c r="Q167">
        <v>41808</v>
      </c>
      <c r="R167" t="s">
        <v>251</v>
      </c>
      <c r="S167" s="10"/>
    </row>
    <row r="168" spans="1:19" ht="30">
      <c r="A168" s="183" t="s">
        <v>1145</v>
      </c>
      <c r="B168" s="180" t="s">
        <v>222</v>
      </c>
      <c r="C168" s="180" t="s">
        <v>220</v>
      </c>
      <c r="D168" s="182">
        <v>25000.25</v>
      </c>
      <c r="E168" s="180" t="s">
        <v>1146</v>
      </c>
      <c r="F168" s="180" t="s">
        <v>1148</v>
      </c>
      <c r="G168" s="181">
        <v>41792</v>
      </c>
      <c r="H168" s="180" t="s">
        <v>891</v>
      </c>
      <c r="I168">
        <f t="shared" si="4"/>
        <v>1</v>
      </c>
      <c r="J168">
        <f t="shared" si="5"/>
        <v>25000.25</v>
      </c>
      <c r="K168" t="s">
        <v>1576</v>
      </c>
      <c r="L168" t="s">
        <v>222</v>
      </c>
      <c r="M168" t="s">
        <v>220</v>
      </c>
      <c r="N168">
        <v>23487.279999999999</v>
      </c>
      <c r="O168" t="s">
        <v>1577</v>
      </c>
      <c r="P168" t="s">
        <v>282</v>
      </c>
      <c r="Q168">
        <v>41808</v>
      </c>
      <c r="R168" t="s">
        <v>274</v>
      </c>
      <c r="S168" s="10"/>
    </row>
    <row r="169" spans="1:19" ht="30">
      <c r="A169" s="183" t="s">
        <v>2101</v>
      </c>
      <c r="B169" s="180" t="s">
        <v>222</v>
      </c>
      <c r="C169" s="180" t="s">
        <v>220</v>
      </c>
      <c r="D169" s="182">
        <v>22235</v>
      </c>
      <c r="E169" s="180" t="s">
        <v>2102</v>
      </c>
      <c r="F169" s="180" t="s">
        <v>2104</v>
      </c>
      <c r="G169" s="181">
        <v>41792</v>
      </c>
      <c r="H169" s="180" t="s">
        <v>286</v>
      </c>
      <c r="I169">
        <f t="shared" si="4"/>
        <v>1</v>
      </c>
      <c r="J169">
        <f t="shared" si="5"/>
        <v>22235</v>
      </c>
      <c r="K169" t="s">
        <v>1558</v>
      </c>
      <c r="L169" t="s">
        <v>222</v>
      </c>
      <c r="M169" t="s">
        <v>220</v>
      </c>
      <c r="N169">
        <v>23466.66</v>
      </c>
      <c r="O169" t="s">
        <v>1559</v>
      </c>
      <c r="P169" t="s">
        <v>1561</v>
      </c>
      <c r="Q169">
        <v>41807</v>
      </c>
      <c r="R169" t="s">
        <v>274</v>
      </c>
      <c r="S169" s="10"/>
    </row>
    <row r="170" spans="1:19" ht="30">
      <c r="A170" s="183" t="s">
        <v>1376</v>
      </c>
      <c r="B170" s="180" t="s">
        <v>222</v>
      </c>
      <c r="C170" s="180" t="s">
        <v>220</v>
      </c>
      <c r="D170" s="182">
        <v>23129.55</v>
      </c>
      <c r="E170" s="180" t="s">
        <v>1377</v>
      </c>
      <c r="F170" s="180" t="s">
        <v>1127</v>
      </c>
      <c r="G170" s="181">
        <v>41791</v>
      </c>
      <c r="H170" s="180" t="s">
        <v>286</v>
      </c>
      <c r="I170">
        <f t="shared" si="4"/>
        <v>1</v>
      </c>
      <c r="J170">
        <f t="shared" si="5"/>
        <v>23129.55</v>
      </c>
      <c r="K170" t="s">
        <v>967</v>
      </c>
      <c r="L170" t="s">
        <v>222</v>
      </c>
      <c r="M170" t="s">
        <v>220</v>
      </c>
      <c r="N170">
        <v>23121.45</v>
      </c>
      <c r="O170" t="s">
        <v>968</v>
      </c>
      <c r="P170" t="s">
        <v>832</v>
      </c>
      <c r="Q170">
        <v>41803</v>
      </c>
      <c r="R170" t="s">
        <v>251</v>
      </c>
      <c r="S170" s="10"/>
    </row>
    <row r="171" spans="1:19" ht="60">
      <c r="A171" s="183" t="s">
        <v>2107</v>
      </c>
      <c r="B171" s="180" t="s">
        <v>222</v>
      </c>
      <c r="C171" s="180" t="s">
        <v>220</v>
      </c>
      <c r="D171" s="182">
        <v>57742</v>
      </c>
      <c r="E171" s="180" t="s">
        <v>2108</v>
      </c>
      <c r="F171" s="180" t="s">
        <v>2110</v>
      </c>
      <c r="G171" s="181">
        <v>41792</v>
      </c>
      <c r="H171" s="180" t="s">
        <v>286</v>
      </c>
      <c r="I171">
        <f t="shared" si="4"/>
        <v>1</v>
      </c>
      <c r="J171">
        <f t="shared" si="5"/>
        <v>57742</v>
      </c>
      <c r="K171" t="s">
        <v>1170</v>
      </c>
      <c r="L171" t="s">
        <v>222</v>
      </c>
      <c r="M171" t="s">
        <v>220</v>
      </c>
      <c r="N171">
        <v>137044.94</v>
      </c>
      <c r="O171" t="s">
        <v>1171</v>
      </c>
      <c r="P171" t="s">
        <v>1173</v>
      </c>
      <c r="Q171">
        <v>41807</v>
      </c>
      <c r="R171" t="s">
        <v>251</v>
      </c>
      <c r="S171" s="10"/>
    </row>
    <row r="172" spans="1:19" ht="30">
      <c r="A172" s="183" t="s">
        <v>1380</v>
      </c>
      <c r="B172" s="180" t="s">
        <v>222</v>
      </c>
      <c r="C172" s="180" t="s">
        <v>220</v>
      </c>
      <c r="D172" s="182">
        <v>50405.53</v>
      </c>
      <c r="E172" s="180" t="s">
        <v>1381</v>
      </c>
      <c r="F172" s="180" t="s">
        <v>1383</v>
      </c>
      <c r="G172" s="181">
        <v>41792</v>
      </c>
      <c r="H172" s="180" t="s">
        <v>286</v>
      </c>
      <c r="I172">
        <f t="shared" si="4"/>
        <v>1</v>
      </c>
      <c r="J172">
        <f t="shared" si="5"/>
        <v>50405.53</v>
      </c>
      <c r="K172" t="s">
        <v>2268</v>
      </c>
      <c r="L172" t="s">
        <v>222</v>
      </c>
      <c r="M172" t="s">
        <v>220</v>
      </c>
      <c r="N172">
        <v>43500</v>
      </c>
      <c r="O172" t="s">
        <v>2269</v>
      </c>
      <c r="P172" t="s">
        <v>465</v>
      </c>
      <c r="Q172">
        <v>41806</v>
      </c>
      <c r="R172" t="s">
        <v>1036</v>
      </c>
      <c r="S172" s="10"/>
    </row>
    <row r="173" spans="1:19" ht="45">
      <c r="A173" s="183" t="s">
        <v>1443</v>
      </c>
      <c r="B173" s="180" t="s">
        <v>222</v>
      </c>
      <c r="C173" s="180" t="s">
        <v>220</v>
      </c>
      <c r="D173" s="182">
        <v>23859.33</v>
      </c>
      <c r="E173" s="180" t="s">
        <v>1444</v>
      </c>
      <c r="F173" s="180" t="s">
        <v>1446</v>
      </c>
      <c r="G173" s="181">
        <v>41791</v>
      </c>
      <c r="H173" s="180" t="s">
        <v>325</v>
      </c>
      <c r="I173">
        <f t="shared" si="4"/>
        <v>1</v>
      </c>
      <c r="J173">
        <f t="shared" si="5"/>
        <v>23859.33</v>
      </c>
      <c r="K173" t="s">
        <v>373</v>
      </c>
      <c r="L173" t="s">
        <v>222</v>
      </c>
      <c r="M173" t="s">
        <v>220</v>
      </c>
      <c r="N173">
        <v>63549</v>
      </c>
      <c r="O173" t="s">
        <v>374</v>
      </c>
      <c r="P173" t="s">
        <v>376</v>
      </c>
      <c r="Q173">
        <v>41803</v>
      </c>
      <c r="R173" t="s">
        <v>368</v>
      </c>
      <c r="S173" s="10"/>
    </row>
    <row r="174" spans="1:19" ht="45">
      <c r="A174" s="183" t="s">
        <v>788</v>
      </c>
      <c r="B174" s="180" t="s">
        <v>222</v>
      </c>
      <c r="C174" s="180" t="s">
        <v>220</v>
      </c>
      <c r="D174" s="182">
        <v>33980.449999999997</v>
      </c>
      <c r="E174" s="180" t="s">
        <v>789</v>
      </c>
      <c r="F174" s="180" t="s">
        <v>791</v>
      </c>
      <c r="G174" s="181">
        <v>41780</v>
      </c>
      <c r="H174" s="180" t="s">
        <v>775</v>
      </c>
      <c r="I174">
        <f t="shared" si="4"/>
        <v>1</v>
      </c>
      <c r="J174">
        <f t="shared" si="5"/>
        <v>33980.449999999997</v>
      </c>
      <c r="K174" t="s">
        <v>581</v>
      </c>
      <c r="L174" t="s">
        <v>222</v>
      </c>
      <c r="M174" t="s">
        <v>220</v>
      </c>
      <c r="N174">
        <v>20782.38</v>
      </c>
      <c r="O174" t="s">
        <v>582</v>
      </c>
      <c r="P174" t="s">
        <v>584</v>
      </c>
      <c r="Q174">
        <v>41803</v>
      </c>
      <c r="R174" t="s">
        <v>429</v>
      </c>
      <c r="S174" s="10"/>
    </row>
    <row r="175" spans="1:19" ht="15">
      <c r="A175" s="183" t="s">
        <v>279</v>
      </c>
      <c r="B175" s="180" t="s">
        <v>222</v>
      </c>
      <c r="C175" s="180" t="s">
        <v>220</v>
      </c>
      <c r="D175" s="182">
        <v>24760.85</v>
      </c>
      <c r="E175" s="180" t="s">
        <v>280</v>
      </c>
      <c r="F175" s="180" t="s">
        <v>282</v>
      </c>
      <c r="G175" s="181">
        <v>41787</v>
      </c>
      <c r="H175" s="180" t="s">
        <v>274</v>
      </c>
      <c r="I175">
        <f t="shared" si="4"/>
        <v>1</v>
      </c>
      <c r="J175">
        <f t="shared" si="5"/>
        <v>24760.85</v>
      </c>
      <c r="K175" t="s">
        <v>2151</v>
      </c>
      <c r="L175" t="s">
        <v>222</v>
      </c>
      <c r="M175" t="s">
        <v>220</v>
      </c>
      <c r="N175">
        <v>30000</v>
      </c>
      <c r="O175" t="s">
        <v>2152</v>
      </c>
      <c r="P175" t="s">
        <v>2154</v>
      </c>
      <c r="Q175">
        <v>41803</v>
      </c>
      <c r="R175" t="s">
        <v>891</v>
      </c>
      <c r="S175" s="10"/>
    </row>
    <row r="176" spans="1:19" ht="30">
      <c r="A176" s="183" t="s">
        <v>2091</v>
      </c>
      <c r="B176" s="180" t="s">
        <v>222</v>
      </c>
      <c r="C176" s="180" t="s">
        <v>220</v>
      </c>
      <c r="D176" s="182">
        <v>67363</v>
      </c>
      <c r="E176" s="180" t="s">
        <v>2092</v>
      </c>
      <c r="F176" s="180" t="s">
        <v>2094</v>
      </c>
      <c r="G176" s="181">
        <v>41787</v>
      </c>
      <c r="H176" s="180" t="s">
        <v>286</v>
      </c>
      <c r="I176">
        <f t="shared" si="4"/>
        <v>1</v>
      </c>
      <c r="J176">
        <f t="shared" si="5"/>
        <v>67363</v>
      </c>
      <c r="K176" t="s">
        <v>742</v>
      </c>
      <c r="L176" t="s">
        <v>222</v>
      </c>
      <c r="M176" t="s">
        <v>220</v>
      </c>
      <c r="N176">
        <v>45251.8</v>
      </c>
      <c r="O176" t="s">
        <v>743</v>
      </c>
      <c r="P176" t="s">
        <v>745</v>
      </c>
      <c r="Q176">
        <v>41793</v>
      </c>
      <c r="R176" t="s">
        <v>251</v>
      </c>
      <c r="S176" s="10"/>
    </row>
    <row r="177" spans="1:19" ht="15">
      <c r="A177" s="183" t="s">
        <v>2032</v>
      </c>
      <c r="B177" s="180" t="s">
        <v>222</v>
      </c>
      <c r="C177" s="180" t="s">
        <v>220</v>
      </c>
      <c r="D177" s="182">
        <v>23180</v>
      </c>
      <c r="E177" s="180" t="s">
        <v>2033</v>
      </c>
      <c r="F177" s="180" t="s">
        <v>2035</v>
      </c>
      <c r="G177" s="181">
        <v>41787</v>
      </c>
      <c r="H177" s="180" t="s">
        <v>891</v>
      </c>
      <c r="I177">
        <f t="shared" si="4"/>
        <v>1</v>
      </c>
      <c r="J177">
        <f t="shared" si="5"/>
        <v>23180</v>
      </c>
      <c r="K177" t="s">
        <v>912</v>
      </c>
      <c r="L177" t="s">
        <v>222</v>
      </c>
      <c r="M177" t="s">
        <v>220</v>
      </c>
      <c r="N177">
        <v>23570.86</v>
      </c>
      <c r="O177" t="s">
        <v>913</v>
      </c>
      <c r="P177" t="s">
        <v>832</v>
      </c>
      <c r="Q177">
        <v>41802</v>
      </c>
      <c r="R177" t="s">
        <v>251</v>
      </c>
      <c r="S177" s="10"/>
    </row>
    <row r="178" spans="1:19" ht="15">
      <c r="A178" s="183" t="s">
        <v>2318</v>
      </c>
      <c r="B178" s="180" t="s">
        <v>222</v>
      </c>
      <c r="C178" s="180" t="s">
        <v>220</v>
      </c>
      <c r="D178" s="182">
        <v>20000</v>
      </c>
      <c r="E178" s="180" t="s">
        <v>2319</v>
      </c>
      <c r="F178" s="180" t="s">
        <v>897</v>
      </c>
      <c r="G178" s="181">
        <v>41787</v>
      </c>
      <c r="H178" s="180" t="s">
        <v>891</v>
      </c>
      <c r="I178">
        <f t="shared" si="4"/>
        <v>1</v>
      </c>
      <c r="J178">
        <f t="shared" si="5"/>
        <v>20000</v>
      </c>
      <c r="K178" t="s">
        <v>990</v>
      </c>
      <c r="L178" t="s">
        <v>222</v>
      </c>
      <c r="M178" t="s">
        <v>220</v>
      </c>
      <c r="N178">
        <v>49005</v>
      </c>
      <c r="O178" t="s">
        <v>976</v>
      </c>
      <c r="P178" t="s">
        <v>282</v>
      </c>
      <c r="Q178">
        <v>41803</v>
      </c>
      <c r="R178" t="s">
        <v>377</v>
      </c>
      <c r="S178" s="10"/>
    </row>
    <row r="179" spans="1:19" ht="15">
      <c r="A179" s="183" t="s">
        <v>2312</v>
      </c>
      <c r="B179" s="180" t="s">
        <v>222</v>
      </c>
      <c r="C179" s="180" t="s">
        <v>220</v>
      </c>
      <c r="D179" s="182">
        <v>24213.78</v>
      </c>
      <c r="E179" s="180" t="s">
        <v>2313</v>
      </c>
      <c r="F179" s="180" t="s">
        <v>2315</v>
      </c>
      <c r="G179" s="181">
        <v>41787</v>
      </c>
      <c r="H179" s="180" t="s">
        <v>891</v>
      </c>
      <c r="I179">
        <f t="shared" si="4"/>
        <v>1</v>
      </c>
      <c r="J179">
        <f t="shared" si="5"/>
        <v>24213.78</v>
      </c>
      <c r="K179" t="s">
        <v>215</v>
      </c>
      <c r="L179" t="s">
        <v>222</v>
      </c>
      <c r="M179" t="s">
        <v>220</v>
      </c>
      <c r="N179">
        <v>27119.919999999998</v>
      </c>
      <c r="O179" t="s">
        <v>216</v>
      </c>
      <c r="P179" t="s">
        <v>218</v>
      </c>
      <c r="Q179">
        <v>41802</v>
      </c>
      <c r="R179" t="s">
        <v>210</v>
      </c>
      <c r="S179" s="10"/>
    </row>
    <row r="180" spans="1:19" ht="15">
      <c r="A180" s="183" t="s">
        <v>1889</v>
      </c>
      <c r="B180" s="180" t="s">
        <v>222</v>
      </c>
      <c r="C180" s="180" t="s">
        <v>220</v>
      </c>
      <c r="D180" s="182">
        <v>161100</v>
      </c>
      <c r="E180" s="180" t="s">
        <v>1890</v>
      </c>
      <c r="F180" s="180" t="s">
        <v>1892</v>
      </c>
      <c r="G180" s="181">
        <v>41782</v>
      </c>
      <c r="H180" s="180" t="s">
        <v>241</v>
      </c>
      <c r="I180">
        <f t="shared" si="4"/>
        <v>1</v>
      </c>
      <c r="J180">
        <f t="shared" si="5"/>
        <v>161100</v>
      </c>
      <c r="K180" t="s">
        <v>1685</v>
      </c>
      <c r="L180" t="s">
        <v>222</v>
      </c>
      <c r="M180" t="s">
        <v>220</v>
      </c>
      <c r="N180">
        <v>28976</v>
      </c>
      <c r="O180" t="s">
        <v>1686</v>
      </c>
      <c r="P180" t="s">
        <v>1688</v>
      </c>
      <c r="Q180">
        <v>41802</v>
      </c>
      <c r="R180" t="s">
        <v>1064</v>
      </c>
      <c r="S180" s="10"/>
    </row>
    <row r="181" spans="1:19" ht="45">
      <c r="A181" s="183" t="s">
        <v>941</v>
      </c>
      <c r="B181" s="180" t="s">
        <v>222</v>
      </c>
      <c r="C181" s="180" t="s">
        <v>220</v>
      </c>
      <c r="D181" s="182">
        <v>33942.92</v>
      </c>
      <c r="E181" s="180" t="s">
        <v>942</v>
      </c>
      <c r="F181" s="180" t="s">
        <v>584</v>
      </c>
      <c r="G181" s="181">
        <v>41782</v>
      </c>
      <c r="H181" s="180" t="s">
        <v>241</v>
      </c>
      <c r="I181">
        <f t="shared" si="4"/>
        <v>1</v>
      </c>
      <c r="J181">
        <f t="shared" si="5"/>
        <v>33942.92</v>
      </c>
      <c r="K181" t="s">
        <v>1957</v>
      </c>
      <c r="L181" t="s">
        <v>222</v>
      </c>
      <c r="M181" t="s">
        <v>220</v>
      </c>
      <c r="N181">
        <v>30000</v>
      </c>
      <c r="O181" t="s">
        <v>1958</v>
      </c>
      <c r="P181" t="s">
        <v>1947</v>
      </c>
      <c r="Q181">
        <v>41801</v>
      </c>
      <c r="R181" t="s">
        <v>891</v>
      </c>
      <c r="S181" s="10"/>
    </row>
    <row r="182" spans="1:19" ht="45">
      <c r="A182" s="183" t="s">
        <v>1454</v>
      </c>
      <c r="B182" s="180" t="s">
        <v>222</v>
      </c>
      <c r="C182" s="180" t="s">
        <v>220</v>
      </c>
      <c r="D182" s="182">
        <v>36721.360000000001</v>
      </c>
      <c r="E182" s="180" t="s">
        <v>1455</v>
      </c>
      <c r="F182" s="180" t="s">
        <v>1457</v>
      </c>
      <c r="G182" s="181">
        <v>41781</v>
      </c>
      <c r="H182" s="180" t="s">
        <v>241</v>
      </c>
      <c r="I182">
        <f t="shared" si="4"/>
        <v>1</v>
      </c>
      <c r="J182">
        <f t="shared" si="5"/>
        <v>36721.360000000001</v>
      </c>
      <c r="K182" t="s">
        <v>268</v>
      </c>
      <c r="L182" t="s">
        <v>222</v>
      </c>
      <c r="M182" t="s">
        <v>220</v>
      </c>
      <c r="N182">
        <v>23507.77</v>
      </c>
      <c r="O182" t="s">
        <v>269</v>
      </c>
      <c r="P182" t="s">
        <v>271</v>
      </c>
      <c r="Q182">
        <v>41801</v>
      </c>
      <c r="R182" t="s">
        <v>263</v>
      </c>
      <c r="S182" s="10"/>
    </row>
    <row r="183" spans="1:19" ht="15">
      <c r="A183" s="183" t="s">
        <v>246</v>
      </c>
      <c r="B183" s="180" t="s">
        <v>222</v>
      </c>
      <c r="C183" s="180" t="s">
        <v>220</v>
      </c>
      <c r="D183" s="182">
        <v>34812.74</v>
      </c>
      <c r="E183" s="180" t="s">
        <v>247</v>
      </c>
      <c r="F183" s="180" t="s">
        <v>249</v>
      </c>
      <c r="G183" s="181">
        <v>41785</v>
      </c>
      <c r="H183" s="180" t="s">
        <v>251</v>
      </c>
      <c r="I183">
        <f t="shared" si="4"/>
        <v>1</v>
      </c>
      <c r="J183">
        <f t="shared" si="5"/>
        <v>34812.74</v>
      </c>
      <c r="K183" t="s">
        <v>2148</v>
      </c>
      <c r="L183" t="s">
        <v>222</v>
      </c>
      <c r="M183" t="s">
        <v>220</v>
      </c>
      <c r="N183">
        <v>166380.14000000001</v>
      </c>
      <c r="O183" t="s">
        <v>2149</v>
      </c>
      <c r="P183" t="s">
        <v>2077</v>
      </c>
      <c r="Q183">
        <v>41801</v>
      </c>
      <c r="R183" t="s">
        <v>891</v>
      </c>
      <c r="S183" s="10"/>
    </row>
    <row r="184" spans="1:19" ht="45">
      <c r="A184" s="183" t="s">
        <v>1640</v>
      </c>
      <c r="B184" s="180" t="s">
        <v>222</v>
      </c>
      <c r="C184" s="180" t="s">
        <v>220</v>
      </c>
      <c r="D184" s="182">
        <v>66752</v>
      </c>
      <c r="E184" s="180" t="s">
        <v>1641</v>
      </c>
      <c r="F184" s="180" t="s">
        <v>1643</v>
      </c>
      <c r="G184" s="181">
        <v>41782</v>
      </c>
      <c r="H184" s="180" t="s">
        <v>368</v>
      </c>
      <c r="I184">
        <f t="shared" si="4"/>
        <v>1</v>
      </c>
      <c r="J184">
        <f t="shared" si="5"/>
        <v>66752</v>
      </c>
      <c r="K184" t="s">
        <v>1735</v>
      </c>
      <c r="L184" t="s">
        <v>350</v>
      </c>
      <c r="M184" t="s">
        <v>220</v>
      </c>
      <c r="N184">
        <v>29121.599999999999</v>
      </c>
      <c r="O184" t="s">
        <v>1736</v>
      </c>
      <c r="P184" t="s">
        <v>1738</v>
      </c>
      <c r="Q184">
        <v>41800</v>
      </c>
      <c r="R184" t="s">
        <v>405</v>
      </c>
      <c r="S184" s="10"/>
    </row>
    <row r="185" spans="1:19" ht="45">
      <c r="A185" s="183" t="s">
        <v>1840</v>
      </c>
      <c r="B185" s="180" t="s">
        <v>222</v>
      </c>
      <c r="C185" s="180" t="s">
        <v>220</v>
      </c>
      <c r="D185" s="182">
        <v>131850</v>
      </c>
      <c r="E185" s="180" t="s">
        <v>1841</v>
      </c>
      <c r="F185" s="180" t="s">
        <v>1843</v>
      </c>
      <c r="G185" s="181">
        <v>41780</v>
      </c>
      <c r="H185" s="180" t="s">
        <v>368</v>
      </c>
      <c r="I185">
        <f t="shared" si="4"/>
        <v>1</v>
      </c>
      <c r="J185">
        <f t="shared" si="5"/>
        <v>131850</v>
      </c>
      <c r="K185" t="s">
        <v>2286</v>
      </c>
      <c r="L185" t="s">
        <v>350</v>
      </c>
      <c r="M185" t="s">
        <v>220</v>
      </c>
      <c r="N185">
        <v>20819</v>
      </c>
      <c r="O185" t="s">
        <v>2287</v>
      </c>
      <c r="P185" t="s">
        <v>2289</v>
      </c>
      <c r="Q185">
        <v>41796</v>
      </c>
      <c r="R185" t="s">
        <v>2281</v>
      </c>
      <c r="S185" s="10"/>
    </row>
    <row r="186" spans="1:19" ht="30">
      <c r="A186" s="183" t="s">
        <v>1024</v>
      </c>
      <c r="B186" s="180" t="s">
        <v>222</v>
      </c>
      <c r="C186" s="180" t="s">
        <v>220</v>
      </c>
      <c r="D186" s="182">
        <v>25350</v>
      </c>
      <c r="E186" s="180" t="s">
        <v>1025</v>
      </c>
      <c r="F186" s="180" t="s">
        <v>1027</v>
      </c>
      <c r="G186" s="181">
        <v>41780</v>
      </c>
      <c r="H186" s="180" t="s">
        <v>1019</v>
      </c>
      <c r="I186">
        <f t="shared" si="4"/>
        <v>1</v>
      </c>
      <c r="J186">
        <f t="shared" si="5"/>
        <v>25350</v>
      </c>
      <c r="K186" t="s">
        <v>731</v>
      </c>
      <c r="L186" t="s">
        <v>350</v>
      </c>
      <c r="M186" t="s">
        <v>220</v>
      </c>
      <c r="N186">
        <v>16299.02</v>
      </c>
      <c r="O186" t="s">
        <v>726</v>
      </c>
      <c r="P186" t="s">
        <v>728</v>
      </c>
      <c r="Q186">
        <v>41796</v>
      </c>
      <c r="R186" t="s">
        <v>456</v>
      </c>
      <c r="S186" s="10"/>
    </row>
    <row r="187" spans="1:19" ht="45">
      <c r="A187" s="183" t="s">
        <v>1497</v>
      </c>
      <c r="B187" s="180" t="s">
        <v>222</v>
      </c>
      <c r="C187" s="180" t="s">
        <v>220</v>
      </c>
      <c r="D187" s="182">
        <v>32516.27</v>
      </c>
      <c r="E187" s="180" t="s">
        <v>1498</v>
      </c>
      <c r="F187" s="180" t="s">
        <v>677</v>
      </c>
      <c r="G187" s="181">
        <v>41775</v>
      </c>
      <c r="H187" s="180" t="s">
        <v>241</v>
      </c>
      <c r="I187">
        <f t="shared" si="4"/>
        <v>1</v>
      </c>
      <c r="J187">
        <f t="shared" si="5"/>
        <v>32516.27</v>
      </c>
      <c r="K187" t="s">
        <v>729</v>
      </c>
      <c r="L187" t="s">
        <v>350</v>
      </c>
      <c r="M187" t="s">
        <v>220</v>
      </c>
      <c r="N187">
        <v>-16025.37</v>
      </c>
      <c r="O187" t="s">
        <v>726</v>
      </c>
      <c r="P187" t="s">
        <v>728</v>
      </c>
      <c r="Q187">
        <v>41796</v>
      </c>
      <c r="R187" t="s">
        <v>456</v>
      </c>
      <c r="S187" s="10"/>
    </row>
    <row r="188" spans="1:19" ht="15">
      <c r="A188" s="183" t="s">
        <v>2082</v>
      </c>
      <c r="B188" s="180" t="s">
        <v>222</v>
      </c>
      <c r="C188" s="180" t="s">
        <v>220</v>
      </c>
      <c r="D188" s="182">
        <v>61958.04</v>
      </c>
      <c r="E188" s="180" t="s">
        <v>2083</v>
      </c>
      <c r="F188" s="180" t="s">
        <v>2085</v>
      </c>
      <c r="G188" s="181">
        <v>41779</v>
      </c>
      <c r="H188" s="180" t="s">
        <v>2004</v>
      </c>
      <c r="I188">
        <f t="shared" si="4"/>
        <v>1</v>
      </c>
      <c r="J188">
        <f t="shared" si="5"/>
        <v>61958.04</v>
      </c>
      <c r="K188" t="s">
        <v>766</v>
      </c>
      <c r="L188" t="s">
        <v>222</v>
      </c>
      <c r="M188" t="s">
        <v>220</v>
      </c>
      <c r="N188">
        <v>24785</v>
      </c>
      <c r="O188" t="s">
        <v>767</v>
      </c>
      <c r="P188" t="s">
        <v>282</v>
      </c>
      <c r="Q188">
        <v>41794</v>
      </c>
      <c r="R188" t="s">
        <v>377</v>
      </c>
      <c r="S188" s="10"/>
    </row>
    <row r="189" spans="1:19" ht="45">
      <c r="A189" s="183" t="s">
        <v>867</v>
      </c>
      <c r="B189" s="180" t="s">
        <v>222</v>
      </c>
      <c r="C189" s="180" t="s">
        <v>220</v>
      </c>
      <c r="D189" s="182">
        <v>21027.31</v>
      </c>
      <c r="E189" s="180" t="s">
        <v>868</v>
      </c>
      <c r="F189" s="180" t="s">
        <v>333</v>
      </c>
      <c r="G189" s="181">
        <v>41779</v>
      </c>
      <c r="H189" s="180" t="s">
        <v>377</v>
      </c>
      <c r="I189">
        <f t="shared" si="4"/>
        <v>1</v>
      </c>
      <c r="J189">
        <f t="shared" si="5"/>
        <v>21027.31</v>
      </c>
      <c r="K189" t="s">
        <v>725</v>
      </c>
      <c r="L189" t="s">
        <v>350</v>
      </c>
      <c r="M189" t="s">
        <v>220</v>
      </c>
      <c r="N189">
        <v>16025.37</v>
      </c>
      <c r="O189" t="s">
        <v>726</v>
      </c>
      <c r="P189" t="s">
        <v>728</v>
      </c>
      <c r="Q189">
        <v>41795</v>
      </c>
      <c r="R189" t="s">
        <v>456</v>
      </c>
      <c r="S189" s="10"/>
    </row>
    <row r="190" spans="1:19" ht="15">
      <c r="A190" s="183" t="s">
        <v>1005</v>
      </c>
      <c r="B190" s="180" t="s">
        <v>222</v>
      </c>
      <c r="C190" s="180" t="s">
        <v>220</v>
      </c>
      <c r="D190" s="182">
        <v>39938.33</v>
      </c>
      <c r="E190" s="180" t="s">
        <v>1006</v>
      </c>
      <c r="F190" s="180" t="s">
        <v>1008</v>
      </c>
      <c r="G190" s="181">
        <v>41779</v>
      </c>
      <c r="H190" s="180" t="s">
        <v>1000</v>
      </c>
      <c r="I190">
        <f t="shared" si="4"/>
        <v>1</v>
      </c>
      <c r="J190">
        <f t="shared" si="5"/>
        <v>39938.33</v>
      </c>
      <c r="K190" t="s">
        <v>2386</v>
      </c>
      <c r="L190" t="s">
        <v>222</v>
      </c>
      <c r="M190" t="s">
        <v>220</v>
      </c>
      <c r="N190">
        <v>21003.98</v>
      </c>
      <c r="O190" t="s">
        <v>2387</v>
      </c>
      <c r="P190" t="s">
        <v>1608</v>
      </c>
      <c r="Q190">
        <v>41795</v>
      </c>
      <c r="R190" t="s">
        <v>1207</v>
      </c>
      <c r="S190" s="10"/>
    </row>
    <row r="191" spans="1:19" ht="15">
      <c r="A191" s="183" t="s">
        <v>985</v>
      </c>
      <c r="B191" s="180" t="s">
        <v>222</v>
      </c>
      <c r="C191" s="180" t="s">
        <v>220</v>
      </c>
      <c r="D191" s="182">
        <v>71578.78</v>
      </c>
      <c r="E191" s="180" t="s">
        <v>986</v>
      </c>
      <c r="F191" s="180" t="s">
        <v>988</v>
      </c>
      <c r="G191" s="181">
        <v>41778</v>
      </c>
      <c r="H191" s="180" t="s">
        <v>377</v>
      </c>
      <c r="I191">
        <f t="shared" si="4"/>
        <v>1</v>
      </c>
      <c r="J191">
        <f t="shared" si="5"/>
        <v>71578.78</v>
      </c>
      <c r="K191" t="s">
        <v>257</v>
      </c>
      <c r="L191" t="s">
        <v>222</v>
      </c>
      <c r="M191" t="s">
        <v>220</v>
      </c>
      <c r="N191">
        <v>32847.75</v>
      </c>
      <c r="O191" t="s">
        <v>258</v>
      </c>
      <c r="P191" t="s">
        <v>260</v>
      </c>
      <c r="Q191">
        <v>41795</v>
      </c>
      <c r="R191" t="s">
        <v>241</v>
      </c>
      <c r="S191" s="10"/>
    </row>
    <row r="192" spans="1:19" ht="15">
      <c r="A192" s="183" t="s">
        <v>1777</v>
      </c>
      <c r="B192" s="180" t="s">
        <v>222</v>
      </c>
      <c r="C192" s="180" t="s">
        <v>220</v>
      </c>
      <c r="D192" s="182">
        <v>25326.31</v>
      </c>
      <c r="E192" s="180" t="s">
        <v>1778</v>
      </c>
      <c r="F192" s="180" t="s">
        <v>1780</v>
      </c>
      <c r="G192" s="181">
        <v>41778</v>
      </c>
      <c r="H192" s="180" t="s">
        <v>891</v>
      </c>
      <c r="I192">
        <f t="shared" si="4"/>
        <v>1</v>
      </c>
      <c r="J192">
        <f t="shared" si="5"/>
        <v>25326.31</v>
      </c>
      <c r="K192" t="s">
        <v>1084</v>
      </c>
      <c r="L192" t="s">
        <v>222</v>
      </c>
      <c r="M192" t="s">
        <v>220</v>
      </c>
      <c r="N192">
        <v>20000</v>
      </c>
      <c r="O192" t="s">
        <v>1085</v>
      </c>
      <c r="P192" t="s">
        <v>1087</v>
      </c>
      <c r="Q192">
        <v>41794</v>
      </c>
      <c r="R192" t="s">
        <v>377</v>
      </c>
      <c r="S192" s="10"/>
    </row>
    <row r="193" spans="1:19" ht="30">
      <c r="A193" s="183" t="s">
        <v>1475</v>
      </c>
      <c r="B193" s="180" t="s">
        <v>222</v>
      </c>
      <c r="C193" s="180" t="s">
        <v>220</v>
      </c>
      <c r="D193" s="182">
        <v>23454.9</v>
      </c>
      <c r="E193" s="180" t="s">
        <v>1476</v>
      </c>
      <c r="F193" s="180" t="s">
        <v>1478</v>
      </c>
      <c r="G193" s="181">
        <v>41774</v>
      </c>
      <c r="H193" s="180" t="s">
        <v>800</v>
      </c>
      <c r="I193">
        <f t="shared" si="4"/>
        <v>1</v>
      </c>
      <c r="J193">
        <f t="shared" si="5"/>
        <v>23454.9</v>
      </c>
      <c r="K193" t="s">
        <v>2053</v>
      </c>
      <c r="L193" t="s">
        <v>222</v>
      </c>
      <c r="M193" t="s">
        <v>220</v>
      </c>
      <c r="N193">
        <v>86818.98</v>
      </c>
      <c r="O193" t="s">
        <v>2054</v>
      </c>
      <c r="P193" t="s">
        <v>1148</v>
      </c>
      <c r="Q193">
        <v>41794</v>
      </c>
      <c r="R193" t="s">
        <v>891</v>
      </c>
      <c r="S193" s="10"/>
    </row>
    <row r="194" spans="1:19" ht="45">
      <c r="A194" s="183" t="s">
        <v>1930</v>
      </c>
      <c r="B194" s="180" t="s">
        <v>222</v>
      </c>
      <c r="C194" s="180" t="s">
        <v>220</v>
      </c>
      <c r="D194" s="182">
        <v>28512</v>
      </c>
      <c r="E194" s="180" t="s">
        <v>1931</v>
      </c>
      <c r="F194" s="180" t="s">
        <v>1933</v>
      </c>
      <c r="G194" s="181">
        <v>41775</v>
      </c>
      <c r="H194" s="180" t="s">
        <v>377</v>
      </c>
      <c r="I194">
        <f t="shared" ref="I194:I257" si="6">IF(VALUE(LEFT(B194,1))=2,1,IF(AND((VALUE(LEFT(B194,6))&gt;611180),(VALUE(LEFT(B194,6))&lt;611189)),1,0))</f>
        <v>1</v>
      </c>
      <c r="J194">
        <f t="shared" ref="J194:J257" si="7">D194*I194</f>
        <v>28512</v>
      </c>
      <c r="K194" t="s">
        <v>2113</v>
      </c>
      <c r="L194" t="s">
        <v>222</v>
      </c>
      <c r="M194" t="s">
        <v>220</v>
      </c>
      <c r="N194">
        <v>56959</v>
      </c>
      <c r="O194" t="s">
        <v>2114</v>
      </c>
      <c r="P194" t="s">
        <v>2116</v>
      </c>
      <c r="Q194">
        <v>41794</v>
      </c>
      <c r="R194" t="s">
        <v>286</v>
      </c>
      <c r="S194" s="10"/>
    </row>
    <row r="195" spans="1:19" ht="15">
      <c r="A195" s="183" t="s">
        <v>980</v>
      </c>
      <c r="B195" s="180" t="s">
        <v>222</v>
      </c>
      <c r="C195" s="180" t="s">
        <v>220</v>
      </c>
      <c r="D195" s="182">
        <v>23118.57</v>
      </c>
      <c r="E195" s="180" t="s">
        <v>981</v>
      </c>
      <c r="F195" s="180" t="s">
        <v>282</v>
      </c>
      <c r="G195" s="181">
        <v>41778</v>
      </c>
      <c r="H195" s="180" t="s">
        <v>377</v>
      </c>
      <c r="I195">
        <f t="shared" si="6"/>
        <v>1</v>
      </c>
      <c r="J195">
        <f t="shared" si="7"/>
        <v>23118.57</v>
      </c>
      <c r="K195" t="s">
        <v>2225</v>
      </c>
      <c r="L195" t="s">
        <v>222</v>
      </c>
      <c r="M195" t="s">
        <v>220</v>
      </c>
      <c r="N195">
        <v>52426.63</v>
      </c>
      <c r="O195" t="s">
        <v>2226</v>
      </c>
      <c r="P195" t="s">
        <v>2228</v>
      </c>
      <c r="Q195">
        <v>41794</v>
      </c>
      <c r="R195" t="s">
        <v>891</v>
      </c>
      <c r="S195" s="10"/>
    </row>
    <row r="196" spans="1:19" ht="15">
      <c r="A196" s="183" t="s">
        <v>975</v>
      </c>
      <c r="B196" s="180" t="s">
        <v>222</v>
      </c>
      <c r="C196" s="180" t="s">
        <v>220</v>
      </c>
      <c r="D196" s="182">
        <v>20146.5</v>
      </c>
      <c r="E196" s="180" t="s">
        <v>976</v>
      </c>
      <c r="F196" s="180" t="s">
        <v>282</v>
      </c>
      <c r="G196" s="181">
        <v>41778</v>
      </c>
      <c r="H196" s="180" t="s">
        <v>377</v>
      </c>
      <c r="I196">
        <f t="shared" si="6"/>
        <v>1</v>
      </c>
      <c r="J196">
        <f t="shared" si="7"/>
        <v>20146.5</v>
      </c>
      <c r="K196" t="s">
        <v>674</v>
      </c>
      <c r="L196" t="s">
        <v>350</v>
      </c>
      <c r="M196" t="s">
        <v>220</v>
      </c>
      <c r="N196">
        <v>22599.48</v>
      </c>
      <c r="O196" t="s">
        <v>675</v>
      </c>
      <c r="P196" t="s">
        <v>677</v>
      </c>
      <c r="Q196">
        <v>41792</v>
      </c>
      <c r="R196" t="s">
        <v>406</v>
      </c>
      <c r="S196" s="10"/>
    </row>
    <row r="197" spans="1:19" ht="30">
      <c r="A197" s="183" t="s">
        <v>1124</v>
      </c>
      <c r="B197" s="180" t="s">
        <v>222</v>
      </c>
      <c r="C197" s="180" t="s">
        <v>220</v>
      </c>
      <c r="D197" s="182">
        <v>39328.82</v>
      </c>
      <c r="E197" s="180" t="s">
        <v>1125</v>
      </c>
      <c r="F197" s="180" t="s">
        <v>1127</v>
      </c>
      <c r="G197" s="181">
        <v>41775</v>
      </c>
      <c r="H197" s="180" t="s">
        <v>368</v>
      </c>
      <c r="I197">
        <f t="shared" si="6"/>
        <v>1</v>
      </c>
      <c r="J197">
        <f t="shared" si="7"/>
        <v>39328.82</v>
      </c>
      <c r="K197" t="s">
        <v>1030</v>
      </c>
      <c r="L197" t="s">
        <v>222</v>
      </c>
      <c r="M197" t="s">
        <v>220</v>
      </c>
      <c r="N197">
        <v>-25350</v>
      </c>
      <c r="O197" t="s">
        <v>1025</v>
      </c>
      <c r="P197" t="s">
        <v>1027</v>
      </c>
      <c r="Q197">
        <v>41793</v>
      </c>
      <c r="R197" t="s">
        <v>1019</v>
      </c>
      <c r="S197" s="10"/>
    </row>
    <row r="198" spans="1:19" ht="30">
      <c r="A198" s="183" t="s">
        <v>1769</v>
      </c>
      <c r="B198" s="180" t="s">
        <v>350</v>
      </c>
      <c r="C198" s="180" t="s">
        <v>220</v>
      </c>
      <c r="D198" s="182">
        <v>18447.689999999999</v>
      </c>
      <c r="E198" s="180" t="s">
        <v>1770</v>
      </c>
      <c r="F198" s="180" t="s">
        <v>1772</v>
      </c>
      <c r="G198" s="181">
        <v>41855</v>
      </c>
      <c r="H198" s="180" t="s">
        <v>405</v>
      </c>
      <c r="I198">
        <f t="shared" si="6"/>
        <v>0</v>
      </c>
      <c r="J198">
        <f t="shared" si="7"/>
        <v>0</v>
      </c>
      <c r="K198" t="s">
        <v>1936</v>
      </c>
      <c r="L198" t="s">
        <v>222</v>
      </c>
      <c r="M198" t="s">
        <v>220</v>
      </c>
      <c r="N198">
        <v>48528</v>
      </c>
      <c r="O198" t="s">
        <v>1937</v>
      </c>
      <c r="P198" t="s">
        <v>218</v>
      </c>
      <c r="Q198">
        <v>41792</v>
      </c>
      <c r="R198" t="s">
        <v>377</v>
      </c>
      <c r="S198" s="10"/>
    </row>
    <row r="199" spans="1:19" ht="30">
      <c r="A199" s="183" t="s">
        <v>1766</v>
      </c>
      <c r="B199" s="180" t="s">
        <v>350</v>
      </c>
      <c r="C199" s="180" t="s">
        <v>220</v>
      </c>
      <c r="D199" s="182">
        <v>39923.03</v>
      </c>
      <c r="E199" s="180" t="s">
        <v>1767</v>
      </c>
      <c r="F199" s="180" t="s">
        <v>1714</v>
      </c>
      <c r="G199" s="181">
        <v>41855</v>
      </c>
      <c r="H199" s="180" t="s">
        <v>405</v>
      </c>
      <c r="I199">
        <f t="shared" si="6"/>
        <v>0</v>
      </c>
      <c r="J199">
        <f t="shared" si="7"/>
        <v>0</v>
      </c>
      <c r="K199" t="s">
        <v>1882</v>
      </c>
      <c r="L199" t="s">
        <v>222</v>
      </c>
      <c r="M199" t="s">
        <v>220</v>
      </c>
      <c r="N199">
        <v>20866.66</v>
      </c>
      <c r="O199" t="s">
        <v>1883</v>
      </c>
      <c r="P199" t="s">
        <v>237</v>
      </c>
      <c r="Q199">
        <v>41792</v>
      </c>
      <c r="R199" t="s">
        <v>1099</v>
      </c>
      <c r="S199" s="10"/>
    </row>
    <row r="200" spans="1:19" ht="30">
      <c r="A200" s="183" t="s">
        <v>1764</v>
      </c>
      <c r="B200" s="180" t="s">
        <v>350</v>
      </c>
      <c r="C200" s="180" t="s">
        <v>220</v>
      </c>
      <c r="D200" s="182">
        <v>29259.599999999999</v>
      </c>
      <c r="E200" s="180" t="s">
        <v>1725</v>
      </c>
      <c r="F200" s="180" t="s">
        <v>1714</v>
      </c>
      <c r="G200" s="181">
        <v>41855</v>
      </c>
      <c r="H200" s="180" t="s">
        <v>405</v>
      </c>
      <c r="I200">
        <f t="shared" si="6"/>
        <v>0</v>
      </c>
      <c r="J200">
        <f t="shared" si="7"/>
        <v>0</v>
      </c>
      <c r="K200" t="s">
        <v>1402</v>
      </c>
      <c r="L200" t="s">
        <v>222</v>
      </c>
      <c r="M200" t="s">
        <v>220</v>
      </c>
      <c r="N200">
        <v>237912</v>
      </c>
      <c r="O200" t="s">
        <v>1403</v>
      </c>
      <c r="P200" t="s">
        <v>1148</v>
      </c>
      <c r="Q200">
        <v>41793</v>
      </c>
      <c r="R200" t="s">
        <v>891</v>
      </c>
      <c r="S200" s="10"/>
    </row>
    <row r="201" spans="1:19" ht="30">
      <c r="A201" s="183" t="s">
        <v>1762</v>
      </c>
      <c r="B201" s="180" t="s">
        <v>350</v>
      </c>
      <c r="C201" s="180" t="s">
        <v>220</v>
      </c>
      <c r="D201" s="182">
        <v>19544.04</v>
      </c>
      <c r="E201" s="180" t="s">
        <v>1736</v>
      </c>
      <c r="F201" s="180" t="s">
        <v>1738</v>
      </c>
      <c r="G201" s="181">
        <v>41851</v>
      </c>
      <c r="H201" s="180" t="s">
        <v>405</v>
      </c>
      <c r="I201">
        <f t="shared" si="6"/>
        <v>0</v>
      </c>
      <c r="J201">
        <f t="shared" si="7"/>
        <v>0</v>
      </c>
      <c r="K201" t="s">
        <v>813</v>
      </c>
      <c r="L201" t="s">
        <v>222</v>
      </c>
      <c r="M201" t="s">
        <v>220</v>
      </c>
      <c r="N201">
        <v>29834.35</v>
      </c>
      <c r="O201" t="s">
        <v>814</v>
      </c>
      <c r="P201" t="s">
        <v>816</v>
      </c>
      <c r="Q201">
        <v>41793</v>
      </c>
      <c r="R201" t="s">
        <v>210</v>
      </c>
      <c r="S201" s="10"/>
    </row>
    <row r="202" spans="1:19" ht="30">
      <c r="A202" s="183" t="s">
        <v>1760</v>
      </c>
      <c r="B202" s="180" t="s">
        <v>350</v>
      </c>
      <c r="C202" s="180" t="s">
        <v>220</v>
      </c>
      <c r="D202" s="182">
        <v>21386.99</v>
      </c>
      <c r="E202" s="180" t="s">
        <v>1746</v>
      </c>
      <c r="F202" s="180" t="s">
        <v>1733</v>
      </c>
      <c r="G202" s="181">
        <v>41851</v>
      </c>
      <c r="H202" s="180" t="s">
        <v>405</v>
      </c>
      <c r="I202">
        <f t="shared" si="6"/>
        <v>0</v>
      </c>
      <c r="J202">
        <f t="shared" si="7"/>
        <v>0</v>
      </c>
      <c r="K202" t="s">
        <v>1944</v>
      </c>
      <c r="L202" t="s">
        <v>222</v>
      </c>
      <c r="M202" t="s">
        <v>220</v>
      </c>
      <c r="N202">
        <v>56000</v>
      </c>
      <c r="O202" t="s">
        <v>1945</v>
      </c>
      <c r="P202" t="s">
        <v>1947</v>
      </c>
      <c r="Q202">
        <v>41793</v>
      </c>
      <c r="R202" t="s">
        <v>891</v>
      </c>
      <c r="S202" s="10"/>
    </row>
    <row r="203" spans="1:19" ht="30">
      <c r="A203" s="183" t="s">
        <v>1757</v>
      </c>
      <c r="B203" s="180" t="s">
        <v>350</v>
      </c>
      <c r="C203" s="180" t="s">
        <v>220</v>
      </c>
      <c r="D203" s="182">
        <v>25666.05</v>
      </c>
      <c r="E203" s="180" t="s">
        <v>1758</v>
      </c>
      <c r="F203" s="180" t="s">
        <v>1714</v>
      </c>
      <c r="G203" s="181">
        <v>41851</v>
      </c>
      <c r="H203" s="180" t="s">
        <v>405</v>
      </c>
      <c r="I203">
        <f t="shared" si="6"/>
        <v>0</v>
      </c>
      <c r="J203">
        <f t="shared" si="7"/>
        <v>0</v>
      </c>
      <c r="K203" t="s">
        <v>2264</v>
      </c>
      <c r="L203" t="s">
        <v>222</v>
      </c>
      <c r="M203" t="s">
        <v>220</v>
      </c>
      <c r="N203">
        <v>40000</v>
      </c>
      <c r="O203" t="s">
        <v>2265</v>
      </c>
      <c r="P203" t="s">
        <v>1680</v>
      </c>
      <c r="Q203">
        <v>41793</v>
      </c>
      <c r="R203" t="s">
        <v>1036</v>
      </c>
      <c r="S203" s="10"/>
    </row>
    <row r="204" spans="1:19" ht="30">
      <c r="A204" s="183" t="s">
        <v>1755</v>
      </c>
      <c r="B204" s="180" t="s">
        <v>350</v>
      </c>
      <c r="C204" s="180" t="s">
        <v>220</v>
      </c>
      <c r="D204" s="182">
        <v>15261.3</v>
      </c>
      <c r="E204" s="180" t="s">
        <v>1743</v>
      </c>
      <c r="F204" s="180" t="s">
        <v>1714</v>
      </c>
      <c r="G204" s="181">
        <v>41851</v>
      </c>
      <c r="H204" s="180" t="s">
        <v>405</v>
      </c>
      <c r="I204">
        <f t="shared" si="6"/>
        <v>0</v>
      </c>
      <c r="J204">
        <f t="shared" si="7"/>
        <v>0</v>
      </c>
      <c r="K204" t="s">
        <v>1464</v>
      </c>
      <c r="L204" t="s">
        <v>222</v>
      </c>
      <c r="M204" t="s">
        <v>220</v>
      </c>
      <c r="N204">
        <v>52527.88</v>
      </c>
      <c r="O204" t="s">
        <v>1465</v>
      </c>
      <c r="P204" t="s">
        <v>1467</v>
      </c>
      <c r="Q204">
        <v>41792</v>
      </c>
      <c r="R204" t="s">
        <v>241</v>
      </c>
      <c r="S204" s="10"/>
    </row>
    <row r="205" spans="1:19" ht="45">
      <c r="A205" s="183" t="s">
        <v>1395</v>
      </c>
      <c r="B205" s="180" t="s">
        <v>350</v>
      </c>
      <c r="C205" s="180" t="s">
        <v>220</v>
      </c>
      <c r="D205" s="182">
        <v>21475.040000000001</v>
      </c>
      <c r="E205" s="180" t="s">
        <v>1396</v>
      </c>
      <c r="F205" s="180" t="s">
        <v>773</v>
      </c>
      <c r="G205" s="181">
        <v>41842</v>
      </c>
      <c r="H205" s="180" t="s">
        <v>1064</v>
      </c>
      <c r="I205">
        <f t="shared" si="6"/>
        <v>0</v>
      </c>
      <c r="J205">
        <f t="shared" si="7"/>
        <v>0</v>
      </c>
      <c r="K205" t="s">
        <v>1152</v>
      </c>
      <c r="L205" t="s">
        <v>222</v>
      </c>
      <c r="M205" t="s">
        <v>220</v>
      </c>
      <c r="N205">
        <v>25001.7</v>
      </c>
      <c r="O205" t="s">
        <v>1146</v>
      </c>
      <c r="P205" t="s">
        <v>1148</v>
      </c>
      <c r="Q205">
        <v>41792</v>
      </c>
      <c r="R205" t="s">
        <v>891</v>
      </c>
      <c r="S205" s="10"/>
    </row>
    <row r="206" spans="1:19" ht="45">
      <c r="A206" s="183" t="s">
        <v>2258</v>
      </c>
      <c r="B206" s="180" t="s">
        <v>350</v>
      </c>
      <c r="C206" s="180" t="s">
        <v>220</v>
      </c>
      <c r="D206" s="182">
        <v>21629.49</v>
      </c>
      <c r="E206" s="180" t="s">
        <v>2259</v>
      </c>
      <c r="F206" s="180" t="s">
        <v>2249</v>
      </c>
      <c r="G206" s="181">
        <v>41841</v>
      </c>
      <c r="H206" s="180" t="s">
        <v>2237</v>
      </c>
      <c r="I206">
        <f t="shared" si="6"/>
        <v>0</v>
      </c>
      <c r="J206">
        <f t="shared" si="7"/>
        <v>0</v>
      </c>
      <c r="K206" t="s">
        <v>1145</v>
      </c>
      <c r="L206" t="s">
        <v>222</v>
      </c>
      <c r="M206" t="s">
        <v>220</v>
      </c>
      <c r="N206">
        <v>25000.25</v>
      </c>
      <c r="O206" t="s">
        <v>1146</v>
      </c>
      <c r="P206" t="s">
        <v>1148</v>
      </c>
      <c r="Q206">
        <v>41792</v>
      </c>
      <c r="R206" t="s">
        <v>891</v>
      </c>
      <c r="S206" s="10"/>
    </row>
    <row r="207" spans="1:19" ht="15">
      <c r="A207" s="183" t="s">
        <v>736</v>
      </c>
      <c r="B207" s="180" t="s">
        <v>350</v>
      </c>
      <c r="C207" s="180" t="s">
        <v>220</v>
      </c>
      <c r="D207" s="182">
        <v>19955.400000000001</v>
      </c>
      <c r="E207" s="180" t="s">
        <v>737</v>
      </c>
      <c r="F207" s="180" t="s">
        <v>721</v>
      </c>
      <c r="G207" s="181">
        <v>41838</v>
      </c>
      <c r="H207" s="180" t="s">
        <v>456</v>
      </c>
      <c r="I207">
        <f t="shared" si="6"/>
        <v>0</v>
      </c>
      <c r="J207">
        <f t="shared" si="7"/>
        <v>0</v>
      </c>
      <c r="K207" t="s">
        <v>2101</v>
      </c>
      <c r="L207" t="s">
        <v>222</v>
      </c>
      <c r="M207" t="s">
        <v>220</v>
      </c>
      <c r="N207">
        <v>22235</v>
      </c>
      <c r="O207" t="s">
        <v>2102</v>
      </c>
      <c r="P207" t="s">
        <v>2104</v>
      </c>
      <c r="Q207">
        <v>41792</v>
      </c>
      <c r="R207" t="s">
        <v>286</v>
      </c>
      <c r="S207" s="10"/>
    </row>
    <row r="208" spans="1:19" ht="30">
      <c r="A208" s="183" t="s">
        <v>1808</v>
      </c>
      <c r="B208" s="180" t="s">
        <v>350</v>
      </c>
      <c r="C208" s="180" t="s">
        <v>220</v>
      </c>
      <c r="D208" s="182">
        <v>40461.480000000003</v>
      </c>
      <c r="E208" s="180" t="s">
        <v>1809</v>
      </c>
      <c r="F208" s="180" t="s">
        <v>1806</v>
      </c>
      <c r="G208" s="181">
        <v>41837</v>
      </c>
      <c r="H208" s="180" t="s">
        <v>405</v>
      </c>
      <c r="I208">
        <f t="shared" si="6"/>
        <v>0</v>
      </c>
      <c r="J208">
        <f t="shared" si="7"/>
        <v>0</v>
      </c>
      <c r="K208" t="s">
        <v>1376</v>
      </c>
      <c r="L208" t="s">
        <v>222</v>
      </c>
      <c r="M208" t="s">
        <v>220</v>
      </c>
      <c r="N208">
        <v>23129.55</v>
      </c>
      <c r="O208" t="s">
        <v>1377</v>
      </c>
      <c r="P208" t="s">
        <v>1127</v>
      </c>
      <c r="Q208">
        <v>41791</v>
      </c>
      <c r="R208" t="s">
        <v>286</v>
      </c>
      <c r="S208" s="10"/>
    </row>
    <row r="209" spans="1:19" ht="30">
      <c r="A209" s="183" t="s">
        <v>1550</v>
      </c>
      <c r="B209" s="180" t="s">
        <v>350</v>
      </c>
      <c r="C209" s="180" t="s">
        <v>220</v>
      </c>
      <c r="D209" s="182">
        <v>17400</v>
      </c>
      <c r="E209" s="180" t="s">
        <v>1551</v>
      </c>
      <c r="F209" s="180" t="s">
        <v>1553</v>
      </c>
      <c r="G209" s="181">
        <v>41835</v>
      </c>
      <c r="H209" s="180" t="s">
        <v>1542</v>
      </c>
      <c r="I209">
        <f t="shared" si="6"/>
        <v>0</v>
      </c>
      <c r="J209">
        <f t="shared" si="7"/>
        <v>0</v>
      </c>
      <c r="K209" t="s">
        <v>2107</v>
      </c>
      <c r="L209" t="s">
        <v>222</v>
      </c>
      <c r="M209" t="s">
        <v>220</v>
      </c>
      <c r="N209">
        <v>57742</v>
      </c>
      <c r="O209" t="s">
        <v>2108</v>
      </c>
      <c r="P209" t="s">
        <v>2110</v>
      </c>
      <c r="Q209">
        <v>41792</v>
      </c>
      <c r="R209" t="s">
        <v>286</v>
      </c>
      <c r="S209" s="10"/>
    </row>
    <row r="210" spans="1:19" ht="30">
      <c r="A210" s="183" t="s">
        <v>2211</v>
      </c>
      <c r="B210" s="180" t="s">
        <v>350</v>
      </c>
      <c r="C210" s="180" t="s">
        <v>220</v>
      </c>
      <c r="D210" s="182">
        <v>21979.48</v>
      </c>
      <c r="E210" s="180" t="s">
        <v>2194</v>
      </c>
      <c r="F210" s="180" t="s">
        <v>2196</v>
      </c>
      <c r="G210" s="181">
        <v>41836</v>
      </c>
      <c r="H210" s="180" t="s">
        <v>450</v>
      </c>
      <c r="I210">
        <f t="shared" si="6"/>
        <v>0</v>
      </c>
      <c r="J210">
        <f t="shared" si="7"/>
        <v>0</v>
      </c>
      <c r="K210" t="s">
        <v>1380</v>
      </c>
      <c r="L210" t="s">
        <v>222</v>
      </c>
      <c r="M210" t="s">
        <v>220</v>
      </c>
      <c r="N210">
        <v>50405.53</v>
      </c>
      <c r="O210" t="s">
        <v>1381</v>
      </c>
      <c r="P210" t="s">
        <v>1383</v>
      </c>
      <c r="Q210">
        <v>41792</v>
      </c>
      <c r="R210" t="s">
        <v>286</v>
      </c>
      <c r="S210" s="10"/>
    </row>
    <row r="211" spans="1:19" ht="30">
      <c r="A211" s="183" t="s">
        <v>697</v>
      </c>
      <c r="B211" s="180" t="s">
        <v>350</v>
      </c>
      <c r="C211" s="180" t="s">
        <v>220</v>
      </c>
      <c r="D211" s="182">
        <v>16740</v>
      </c>
      <c r="E211" s="180" t="s">
        <v>698</v>
      </c>
      <c r="F211" s="180" t="s">
        <v>700</v>
      </c>
      <c r="G211" s="181">
        <v>41829</v>
      </c>
      <c r="H211" s="180" t="s">
        <v>399</v>
      </c>
      <c r="I211">
        <f t="shared" si="6"/>
        <v>0</v>
      </c>
      <c r="J211">
        <f t="shared" si="7"/>
        <v>0</v>
      </c>
      <c r="K211" t="s">
        <v>1443</v>
      </c>
      <c r="L211" t="s">
        <v>222</v>
      </c>
      <c r="M211" t="s">
        <v>220</v>
      </c>
      <c r="N211">
        <v>23859.33</v>
      </c>
      <c r="O211" t="s">
        <v>1444</v>
      </c>
      <c r="P211" t="s">
        <v>1446</v>
      </c>
      <c r="Q211">
        <v>41791</v>
      </c>
      <c r="R211" t="s">
        <v>325</v>
      </c>
      <c r="S211" s="10"/>
    </row>
    <row r="212" spans="1:19" ht="15">
      <c r="A212" s="183" t="s">
        <v>733</v>
      </c>
      <c r="B212" s="180" t="s">
        <v>350</v>
      </c>
      <c r="C212" s="180" t="s">
        <v>220</v>
      </c>
      <c r="D212" s="182">
        <v>18418.75</v>
      </c>
      <c r="E212" s="180" t="s">
        <v>734</v>
      </c>
      <c r="F212" s="180" t="s">
        <v>721</v>
      </c>
      <c r="G212" s="181">
        <v>41829</v>
      </c>
      <c r="H212" s="180" t="s">
        <v>456</v>
      </c>
      <c r="I212">
        <f t="shared" si="6"/>
        <v>0</v>
      </c>
      <c r="J212">
        <f t="shared" si="7"/>
        <v>0</v>
      </c>
      <c r="K212" t="s">
        <v>788</v>
      </c>
      <c r="L212" t="s">
        <v>222</v>
      </c>
      <c r="M212" t="s">
        <v>220</v>
      </c>
      <c r="N212">
        <v>33980.449999999997</v>
      </c>
      <c r="O212" t="s">
        <v>789</v>
      </c>
      <c r="P212" t="s">
        <v>791</v>
      </c>
      <c r="Q212">
        <v>41780</v>
      </c>
      <c r="R212" t="s">
        <v>775</v>
      </c>
      <c r="S212" s="10"/>
    </row>
    <row r="213" spans="1:19" ht="30">
      <c r="A213" s="183" t="s">
        <v>2304</v>
      </c>
      <c r="B213" s="180" t="s">
        <v>350</v>
      </c>
      <c r="C213" s="180" t="s">
        <v>220</v>
      </c>
      <c r="D213" s="182">
        <v>22074.28</v>
      </c>
      <c r="E213" s="180" t="s">
        <v>2305</v>
      </c>
      <c r="F213" s="180" t="s">
        <v>2307</v>
      </c>
      <c r="G213" s="181">
        <v>41828</v>
      </c>
      <c r="H213" s="180" t="s">
        <v>398</v>
      </c>
      <c r="I213">
        <f t="shared" si="6"/>
        <v>0</v>
      </c>
      <c r="J213">
        <f t="shared" si="7"/>
        <v>0</v>
      </c>
      <c r="K213" t="s">
        <v>2203</v>
      </c>
      <c r="L213" t="s">
        <v>350</v>
      </c>
      <c r="M213" t="s">
        <v>220</v>
      </c>
      <c r="N213">
        <v>18395.82</v>
      </c>
      <c r="O213" t="s">
        <v>2204</v>
      </c>
      <c r="P213" t="s">
        <v>1772</v>
      </c>
      <c r="Q213">
        <v>41789</v>
      </c>
      <c r="R213" t="s">
        <v>450</v>
      </c>
      <c r="S213" s="10"/>
    </row>
    <row r="214" spans="1:19" ht="45">
      <c r="A214" s="183" t="s">
        <v>2298</v>
      </c>
      <c r="B214" s="180" t="s">
        <v>350</v>
      </c>
      <c r="C214" s="180" t="s">
        <v>220</v>
      </c>
      <c r="D214" s="182">
        <v>22964.240000000002</v>
      </c>
      <c r="E214" s="180" t="s">
        <v>2299</v>
      </c>
      <c r="F214" s="180" t="s">
        <v>2301</v>
      </c>
      <c r="G214" s="181">
        <v>41823</v>
      </c>
      <c r="H214" s="180" t="s">
        <v>398</v>
      </c>
      <c r="I214">
        <f t="shared" si="6"/>
        <v>0</v>
      </c>
      <c r="J214">
        <f t="shared" si="7"/>
        <v>0</v>
      </c>
      <c r="K214" t="s">
        <v>2200</v>
      </c>
      <c r="L214" t="s">
        <v>350</v>
      </c>
      <c r="M214" t="s">
        <v>220</v>
      </c>
      <c r="N214">
        <v>-19933.82</v>
      </c>
      <c r="O214" t="s">
        <v>2199</v>
      </c>
      <c r="P214" t="s">
        <v>1772</v>
      </c>
      <c r="Q214">
        <v>41789</v>
      </c>
      <c r="R214" t="s">
        <v>450</v>
      </c>
      <c r="S214" s="10"/>
    </row>
    <row r="215" spans="1:19" ht="30">
      <c r="A215" s="183" t="s">
        <v>2208</v>
      </c>
      <c r="B215" s="180" t="s">
        <v>350</v>
      </c>
      <c r="C215" s="180" t="s">
        <v>220</v>
      </c>
      <c r="D215" s="182">
        <v>63491.68</v>
      </c>
      <c r="E215" s="180" t="s">
        <v>2209</v>
      </c>
      <c r="F215" s="180" t="s">
        <v>1772</v>
      </c>
      <c r="G215" s="181">
        <v>41821</v>
      </c>
      <c r="H215" s="180" t="s">
        <v>450</v>
      </c>
      <c r="I215">
        <f t="shared" si="6"/>
        <v>0</v>
      </c>
      <c r="J215">
        <f t="shared" si="7"/>
        <v>0</v>
      </c>
      <c r="K215" t="s">
        <v>2198</v>
      </c>
      <c r="L215" t="s">
        <v>350</v>
      </c>
      <c r="M215" t="s">
        <v>220</v>
      </c>
      <c r="N215">
        <v>19933.82</v>
      </c>
      <c r="O215" t="s">
        <v>2199</v>
      </c>
      <c r="P215" t="s">
        <v>1772</v>
      </c>
      <c r="Q215">
        <v>41789</v>
      </c>
      <c r="R215" t="s">
        <v>450</v>
      </c>
      <c r="S215" s="10"/>
    </row>
    <row r="216" spans="1:19" ht="30">
      <c r="A216" s="183" t="s">
        <v>2206</v>
      </c>
      <c r="B216" s="180" t="s">
        <v>350</v>
      </c>
      <c r="C216" s="180" t="s">
        <v>220</v>
      </c>
      <c r="D216" s="182">
        <v>22809.119999999999</v>
      </c>
      <c r="E216" s="180" t="s">
        <v>2189</v>
      </c>
      <c r="F216" s="180" t="s">
        <v>2191</v>
      </c>
      <c r="G216" s="181">
        <v>41821</v>
      </c>
      <c r="H216" s="180" t="s">
        <v>450</v>
      </c>
      <c r="I216">
        <f t="shared" si="6"/>
        <v>0</v>
      </c>
      <c r="J216">
        <f t="shared" si="7"/>
        <v>0</v>
      </c>
      <c r="K216" t="s">
        <v>279</v>
      </c>
      <c r="L216" t="s">
        <v>222</v>
      </c>
      <c r="M216" t="s">
        <v>220</v>
      </c>
      <c r="N216">
        <v>24760.85</v>
      </c>
      <c r="O216" t="s">
        <v>280</v>
      </c>
      <c r="P216" t="s">
        <v>282</v>
      </c>
      <c r="Q216">
        <v>41787</v>
      </c>
      <c r="R216" t="s">
        <v>274</v>
      </c>
      <c r="S216" s="10"/>
    </row>
    <row r="217" spans="1:19" ht="30">
      <c r="A217" s="183" t="s">
        <v>1803</v>
      </c>
      <c r="B217" s="180" t="s">
        <v>350</v>
      </c>
      <c r="C217" s="180" t="s">
        <v>220</v>
      </c>
      <c r="D217" s="182">
        <v>27623.759999999998</v>
      </c>
      <c r="E217" s="180" t="s">
        <v>1804</v>
      </c>
      <c r="F217" s="180" t="s">
        <v>1806</v>
      </c>
      <c r="G217" s="181">
        <v>41813</v>
      </c>
      <c r="H217" s="180" t="s">
        <v>405</v>
      </c>
      <c r="I217">
        <f t="shared" si="6"/>
        <v>0</v>
      </c>
      <c r="J217">
        <f t="shared" si="7"/>
        <v>0</v>
      </c>
      <c r="K217" t="s">
        <v>2091</v>
      </c>
      <c r="L217" t="s">
        <v>222</v>
      </c>
      <c r="M217" t="s">
        <v>220</v>
      </c>
      <c r="N217">
        <v>67363</v>
      </c>
      <c r="O217" t="s">
        <v>2092</v>
      </c>
      <c r="P217" t="s">
        <v>2094</v>
      </c>
      <c r="Q217">
        <v>41787</v>
      </c>
      <c r="R217" t="s">
        <v>286</v>
      </c>
      <c r="S217" s="10"/>
    </row>
    <row r="218" spans="1:19" ht="15">
      <c r="A218" s="183" t="s">
        <v>2292</v>
      </c>
      <c r="B218" s="180" t="s">
        <v>350</v>
      </c>
      <c r="C218" s="180" t="s">
        <v>220</v>
      </c>
      <c r="D218" s="182">
        <v>15199.33</v>
      </c>
      <c r="E218" s="180" t="s">
        <v>2293</v>
      </c>
      <c r="F218" s="180" t="s">
        <v>2289</v>
      </c>
      <c r="G218" s="181">
        <v>41817</v>
      </c>
      <c r="H218" s="180" t="s">
        <v>2281</v>
      </c>
      <c r="I218">
        <f t="shared" si="6"/>
        <v>0</v>
      </c>
      <c r="J218">
        <f t="shared" si="7"/>
        <v>0</v>
      </c>
      <c r="K218" t="s">
        <v>2032</v>
      </c>
      <c r="L218" t="s">
        <v>222</v>
      </c>
      <c r="M218" t="s">
        <v>220</v>
      </c>
      <c r="N218">
        <v>23180</v>
      </c>
      <c r="O218" t="s">
        <v>2033</v>
      </c>
      <c r="P218" t="s">
        <v>2035</v>
      </c>
      <c r="Q218">
        <v>41787</v>
      </c>
      <c r="R218" t="s">
        <v>891</v>
      </c>
      <c r="S218" s="10"/>
    </row>
    <row r="219" spans="1:19" ht="45">
      <c r="A219" s="183" t="s">
        <v>2255</v>
      </c>
      <c r="B219" s="180" t="s">
        <v>350</v>
      </c>
      <c r="C219" s="180" t="s">
        <v>220</v>
      </c>
      <c r="D219" s="182">
        <v>17442.900000000001</v>
      </c>
      <c r="E219" s="180" t="s">
        <v>2256</v>
      </c>
      <c r="F219" s="180" t="s">
        <v>2249</v>
      </c>
      <c r="G219" s="181">
        <v>41817</v>
      </c>
      <c r="H219" s="180" t="s">
        <v>2237</v>
      </c>
      <c r="I219">
        <f t="shared" si="6"/>
        <v>0</v>
      </c>
      <c r="J219">
        <f t="shared" si="7"/>
        <v>0</v>
      </c>
      <c r="K219" t="s">
        <v>2318</v>
      </c>
      <c r="L219" t="s">
        <v>222</v>
      </c>
      <c r="M219" t="s">
        <v>220</v>
      </c>
      <c r="N219">
        <v>20000</v>
      </c>
      <c r="O219" t="s">
        <v>2319</v>
      </c>
      <c r="P219" t="s">
        <v>897</v>
      </c>
      <c r="Q219">
        <v>41787</v>
      </c>
      <c r="R219" t="s">
        <v>891</v>
      </c>
      <c r="S219" s="10"/>
    </row>
    <row r="220" spans="1:19" ht="15">
      <c r="A220" s="183" t="s">
        <v>1203</v>
      </c>
      <c r="B220" s="180" t="s">
        <v>350</v>
      </c>
      <c r="C220" s="180" t="s">
        <v>220</v>
      </c>
      <c r="D220" s="182">
        <v>16645.23</v>
      </c>
      <c r="E220" s="180" t="s">
        <v>1204</v>
      </c>
      <c r="F220" s="180" t="s">
        <v>465</v>
      </c>
      <c r="G220" s="181">
        <v>41814</v>
      </c>
      <c r="H220" s="180" t="s">
        <v>818</v>
      </c>
      <c r="I220">
        <f t="shared" si="6"/>
        <v>0</v>
      </c>
      <c r="J220">
        <f t="shared" si="7"/>
        <v>0</v>
      </c>
      <c r="K220" t="s">
        <v>2312</v>
      </c>
      <c r="L220" t="s">
        <v>222</v>
      </c>
      <c r="M220" t="s">
        <v>220</v>
      </c>
      <c r="N220">
        <v>24213.78</v>
      </c>
      <c r="O220" t="s">
        <v>2313</v>
      </c>
      <c r="P220" t="s">
        <v>2315</v>
      </c>
      <c r="Q220">
        <v>41787</v>
      </c>
      <c r="R220" t="s">
        <v>891</v>
      </c>
      <c r="S220" s="10"/>
    </row>
    <row r="221" spans="1:19" ht="30">
      <c r="A221" s="183" t="s">
        <v>1752</v>
      </c>
      <c r="B221" s="180" t="s">
        <v>350</v>
      </c>
      <c r="C221" s="180" t="s">
        <v>220</v>
      </c>
      <c r="D221" s="182">
        <v>59542.92</v>
      </c>
      <c r="E221" s="180" t="s">
        <v>1753</v>
      </c>
      <c r="F221" s="180" t="s">
        <v>1714</v>
      </c>
      <c r="G221" s="181">
        <v>41814</v>
      </c>
      <c r="H221" s="180" t="s">
        <v>405</v>
      </c>
      <c r="I221">
        <f t="shared" si="6"/>
        <v>0</v>
      </c>
      <c r="J221">
        <f t="shared" si="7"/>
        <v>0</v>
      </c>
      <c r="K221" t="s">
        <v>2246</v>
      </c>
      <c r="L221" t="s">
        <v>350</v>
      </c>
      <c r="M221" t="s">
        <v>220</v>
      </c>
      <c r="N221">
        <v>32429.22</v>
      </c>
      <c r="O221" t="s">
        <v>2247</v>
      </c>
      <c r="P221" t="s">
        <v>2249</v>
      </c>
      <c r="Q221">
        <v>41787</v>
      </c>
      <c r="R221" t="s">
        <v>2237</v>
      </c>
      <c r="S221" s="10"/>
    </row>
    <row r="222" spans="1:19" ht="30">
      <c r="A222" s="183" t="s">
        <v>1750</v>
      </c>
      <c r="B222" s="180" t="s">
        <v>350</v>
      </c>
      <c r="C222" s="180" t="s">
        <v>220</v>
      </c>
      <c r="D222" s="182">
        <v>29988.99</v>
      </c>
      <c r="E222" s="180" t="s">
        <v>1725</v>
      </c>
      <c r="F222" s="180" t="s">
        <v>1714</v>
      </c>
      <c r="G222" s="181">
        <v>41814</v>
      </c>
      <c r="H222" s="180" t="s">
        <v>405</v>
      </c>
      <c r="I222">
        <f t="shared" si="6"/>
        <v>0</v>
      </c>
      <c r="J222">
        <f t="shared" si="7"/>
        <v>0</v>
      </c>
      <c r="K222" t="s">
        <v>2193</v>
      </c>
      <c r="L222" t="s">
        <v>350</v>
      </c>
      <c r="M222" t="s">
        <v>220</v>
      </c>
      <c r="N222">
        <v>27098.44</v>
      </c>
      <c r="O222" t="s">
        <v>2194</v>
      </c>
      <c r="P222" t="s">
        <v>2196</v>
      </c>
      <c r="Q222">
        <v>41787</v>
      </c>
      <c r="R222" t="s">
        <v>450</v>
      </c>
      <c r="S222" s="10"/>
    </row>
    <row r="223" spans="1:19" ht="15">
      <c r="A223" s="183" t="s">
        <v>1388</v>
      </c>
      <c r="B223" s="180" t="s">
        <v>350</v>
      </c>
      <c r="C223" s="180" t="s">
        <v>220</v>
      </c>
      <c r="D223" s="182">
        <v>26622.1</v>
      </c>
      <c r="E223" s="180" t="s">
        <v>1389</v>
      </c>
      <c r="F223" s="180" t="s">
        <v>282</v>
      </c>
      <c r="G223" s="181">
        <v>41813</v>
      </c>
      <c r="H223" s="180" t="s">
        <v>1064</v>
      </c>
      <c r="I223">
        <f t="shared" si="6"/>
        <v>0</v>
      </c>
      <c r="J223">
        <f t="shared" si="7"/>
        <v>0</v>
      </c>
      <c r="K223" t="s">
        <v>1889</v>
      </c>
      <c r="L223" t="s">
        <v>222</v>
      </c>
      <c r="M223" t="s">
        <v>220</v>
      </c>
      <c r="N223">
        <v>161100</v>
      </c>
      <c r="O223" t="s">
        <v>1890</v>
      </c>
      <c r="P223" t="s">
        <v>1892</v>
      </c>
      <c r="Q223">
        <v>41782</v>
      </c>
      <c r="R223" t="s">
        <v>241</v>
      </c>
      <c r="S223" s="10"/>
    </row>
    <row r="224" spans="1:19" ht="15">
      <c r="A224" s="183" t="s">
        <v>1748</v>
      </c>
      <c r="B224" s="180" t="s">
        <v>350</v>
      </c>
      <c r="C224" s="180" t="s">
        <v>220</v>
      </c>
      <c r="D224" s="182">
        <v>18627.3</v>
      </c>
      <c r="E224" s="180" t="s">
        <v>1717</v>
      </c>
      <c r="F224" s="180" t="s">
        <v>1719</v>
      </c>
      <c r="G224" s="181">
        <v>41813</v>
      </c>
      <c r="H224" s="180" t="s">
        <v>405</v>
      </c>
      <c r="I224">
        <f t="shared" si="6"/>
        <v>0</v>
      </c>
      <c r="J224">
        <f t="shared" si="7"/>
        <v>0</v>
      </c>
      <c r="K224" t="s">
        <v>941</v>
      </c>
      <c r="L224" t="s">
        <v>222</v>
      </c>
      <c r="M224" t="s">
        <v>220</v>
      </c>
      <c r="N224">
        <v>33942.92</v>
      </c>
      <c r="O224" t="s">
        <v>942</v>
      </c>
      <c r="P224" t="s">
        <v>584</v>
      </c>
      <c r="Q224">
        <v>41782</v>
      </c>
      <c r="R224" t="s">
        <v>241</v>
      </c>
      <c r="S224" s="10"/>
    </row>
    <row r="225" spans="1:19" ht="30">
      <c r="A225" s="183" t="s">
        <v>1745</v>
      </c>
      <c r="B225" s="180" t="s">
        <v>350</v>
      </c>
      <c r="C225" s="180" t="s">
        <v>220</v>
      </c>
      <c r="D225" s="182">
        <v>49893.9</v>
      </c>
      <c r="E225" s="180" t="s">
        <v>1746</v>
      </c>
      <c r="F225" s="180" t="s">
        <v>1733</v>
      </c>
      <c r="G225" s="181">
        <v>41813</v>
      </c>
      <c r="H225" s="180" t="s">
        <v>405</v>
      </c>
      <c r="I225">
        <f t="shared" si="6"/>
        <v>0</v>
      </c>
      <c r="J225">
        <f t="shared" si="7"/>
        <v>0</v>
      </c>
      <c r="K225" t="s">
        <v>1454</v>
      </c>
      <c r="L225" t="s">
        <v>222</v>
      </c>
      <c r="M225" t="s">
        <v>220</v>
      </c>
      <c r="N225">
        <v>36721.360000000001</v>
      </c>
      <c r="O225" t="s">
        <v>1455</v>
      </c>
      <c r="P225" t="s">
        <v>1457</v>
      </c>
      <c r="Q225">
        <v>41781</v>
      </c>
      <c r="R225" t="s">
        <v>241</v>
      </c>
      <c r="S225" s="10"/>
    </row>
    <row r="226" spans="1:19" ht="45">
      <c r="A226" s="183" t="s">
        <v>2252</v>
      </c>
      <c r="B226" s="180" t="s">
        <v>350</v>
      </c>
      <c r="C226" s="180" t="s">
        <v>220</v>
      </c>
      <c r="D226" s="182">
        <v>23840.19</v>
      </c>
      <c r="E226" s="180" t="s">
        <v>2253</v>
      </c>
      <c r="F226" s="180" t="s">
        <v>2249</v>
      </c>
      <c r="G226" s="181">
        <v>41813</v>
      </c>
      <c r="H226" s="180" t="s">
        <v>2250</v>
      </c>
      <c r="I226">
        <f t="shared" si="6"/>
        <v>0</v>
      </c>
      <c r="J226">
        <f t="shared" si="7"/>
        <v>0</v>
      </c>
      <c r="K226" t="s">
        <v>246</v>
      </c>
      <c r="L226" t="s">
        <v>222</v>
      </c>
      <c r="M226" t="s">
        <v>220</v>
      </c>
      <c r="N226">
        <v>34812.74</v>
      </c>
      <c r="O226" t="s">
        <v>247</v>
      </c>
      <c r="P226" t="s">
        <v>249</v>
      </c>
      <c r="Q226">
        <v>41785</v>
      </c>
      <c r="R226" t="s">
        <v>251</v>
      </c>
      <c r="S226" s="10"/>
    </row>
    <row r="227" spans="1:19" ht="30">
      <c r="A227" s="183" t="s">
        <v>1742</v>
      </c>
      <c r="B227" s="180" t="s">
        <v>350</v>
      </c>
      <c r="C227" s="180" t="s">
        <v>220</v>
      </c>
      <c r="D227" s="182">
        <v>28409.9</v>
      </c>
      <c r="E227" s="180" t="s">
        <v>1743</v>
      </c>
      <c r="F227" s="180" t="s">
        <v>1714</v>
      </c>
      <c r="G227" s="181">
        <v>41809</v>
      </c>
      <c r="H227" s="180" t="s">
        <v>405</v>
      </c>
      <c r="I227">
        <f t="shared" si="6"/>
        <v>0</v>
      </c>
      <c r="J227">
        <f t="shared" si="7"/>
        <v>0</v>
      </c>
      <c r="K227" t="s">
        <v>718</v>
      </c>
      <c r="L227" t="s">
        <v>350</v>
      </c>
      <c r="M227" t="s">
        <v>220</v>
      </c>
      <c r="N227">
        <v>19893.64</v>
      </c>
      <c r="O227" t="s">
        <v>719</v>
      </c>
      <c r="P227" t="s">
        <v>721</v>
      </c>
      <c r="Q227">
        <v>41786</v>
      </c>
      <c r="R227" t="s">
        <v>456</v>
      </c>
      <c r="S227" s="10"/>
    </row>
    <row r="228" spans="1:19" ht="30">
      <c r="A228" s="183" t="s">
        <v>1740</v>
      </c>
      <c r="B228" s="180" t="s">
        <v>350</v>
      </c>
      <c r="C228" s="180" t="s">
        <v>220</v>
      </c>
      <c r="D228" s="182">
        <v>20573.45</v>
      </c>
      <c r="E228" s="180" t="s">
        <v>1736</v>
      </c>
      <c r="F228" s="180" t="s">
        <v>1738</v>
      </c>
      <c r="G228" s="181">
        <v>41809</v>
      </c>
      <c r="H228" s="180" t="s">
        <v>405</v>
      </c>
      <c r="I228">
        <f t="shared" si="6"/>
        <v>0</v>
      </c>
      <c r="J228">
        <f t="shared" si="7"/>
        <v>0</v>
      </c>
      <c r="K228" t="s">
        <v>1640</v>
      </c>
      <c r="L228" t="s">
        <v>222</v>
      </c>
      <c r="M228" t="s">
        <v>220</v>
      </c>
      <c r="N228">
        <v>66752</v>
      </c>
      <c r="O228" t="s">
        <v>1641</v>
      </c>
      <c r="P228" t="s">
        <v>1643</v>
      </c>
      <c r="Q228">
        <v>41782</v>
      </c>
      <c r="R228" t="s">
        <v>368</v>
      </c>
      <c r="S228" s="10"/>
    </row>
    <row r="229" spans="1:19" ht="15">
      <c r="A229" s="183" t="s">
        <v>471</v>
      </c>
      <c r="B229" s="180" t="s">
        <v>350</v>
      </c>
      <c r="C229" s="180" t="s">
        <v>220</v>
      </c>
      <c r="D229" s="182">
        <v>15337.24</v>
      </c>
      <c r="E229" s="180" t="s">
        <v>472</v>
      </c>
      <c r="F229" s="180" t="s">
        <v>474</v>
      </c>
      <c r="G229" s="181">
        <v>41809</v>
      </c>
      <c r="H229" s="180" t="s">
        <v>424</v>
      </c>
      <c r="I229">
        <f t="shared" si="6"/>
        <v>0</v>
      </c>
      <c r="J229">
        <f t="shared" si="7"/>
        <v>0</v>
      </c>
      <c r="K229" t="s">
        <v>1730</v>
      </c>
      <c r="L229" t="s">
        <v>350</v>
      </c>
      <c r="M229" t="s">
        <v>220</v>
      </c>
      <c r="N229">
        <v>42607.040000000001</v>
      </c>
      <c r="O229" t="s">
        <v>1731</v>
      </c>
      <c r="P229" t="s">
        <v>1733</v>
      </c>
      <c r="Q229">
        <v>41785</v>
      </c>
      <c r="R229" t="s">
        <v>405</v>
      </c>
      <c r="S229" s="10"/>
    </row>
    <row r="230" spans="1:19" ht="30">
      <c r="A230" s="183" t="s">
        <v>1735</v>
      </c>
      <c r="B230" s="180" t="s">
        <v>350</v>
      </c>
      <c r="C230" s="180" t="s">
        <v>220</v>
      </c>
      <c r="D230" s="182">
        <v>29121.599999999999</v>
      </c>
      <c r="E230" s="180" t="s">
        <v>1736</v>
      </c>
      <c r="F230" s="180" t="s">
        <v>1738</v>
      </c>
      <c r="G230" s="181">
        <v>41800</v>
      </c>
      <c r="H230" s="180" t="s">
        <v>405</v>
      </c>
      <c r="I230">
        <f t="shared" si="6"/>
        <v>0</v>
      </c>
      <c r="J230">
        <f t="shared" si="7"/>
        <v>0</v>
      </c>
      <c r="K230" t="s">
        <v>2188</v>
      </c>
      <c r="L230" t="s">
        <v>350</v>
      </c>
      <c r="M230" t="s">
        <v>220</v>
      </c>
      <c r="N230">
        <v>35640.800000000003</v>
      </c>
      <c r="O230" t="s">
        <v>2189</v>
      </c>
      <c r="P230" t="s">
        <v>2191</v>
      </c>
      <c r="Q230">
        <v>41785</v>
      </c>
      <c r="R230" t="s">
        <v>450</v>
      </c>
      <c r="S230" s="10"/>
    </row>
    <row r="231" spans="1:19" ht="15">
      <c r="A231" s="183" t="s">
        <v>2286</v>
      </c>
      <c r="B231" s="180" t="s">
        <v>350</v>
      </c>
      <c r="C231" s="180" t="s">
        <v>220</v>
      </c>
      <c r="D231" s="182">
        <v>20819</v>
      </c>
      <c r="E231" s="180" t="s">
        <v>2287</v>
      </c>
      <c r="F231" s="180" t="s">
        <v>2289</v>
      </c>
      <c r="G231" s="181">
        <v>41796</v>
      </c>
      <c r="H231" s="180" t="s">
        <v>2281</v>
      </c>
      <c r="I231">
        <f t="shared" si="6"/>
        <v>0</v>
      </c>
      <c r="J231">
        <f t="shared" si="7"/>
        <v>0</v>
      </c>
      <c r="K231" t="s">
        <v>1546</v>
      </c>
      <c r="L231" t="s">
        <v>350</v>
      </c>
      <c r="M231" t="s">
        <v>220</v>
      </c>
      <c r="N231">
        <v>15600</v>
      </c>
      <c r="O231" t="s">
        <v>1547</v>
      </c>
      <c r="P231" t="s">
        <v>700</v>
      </c>
      <c r="Q231">
        <v>41778</v>
      </c>
      <c r="R231" t="s">
        <v>1542</v>
      </c>
      <c r="S231" s="10"/>
    </row>
    <row r="232" spans="1:19" ht="30">
      <c r="A232" s="183" t="s">
        <v>731</v>
      </c>
      <c r="B232" s="180" t="s">
        <v>350</v>
      </c>
      <c r="C232" s="180" t="s">
        <v>220</v>
      </c>
      <c r="D232" s="182">
        <v>16299.02</v>
      </c>
      <c r="E232" s="180" t="s">
        <v>726</v>
      </c>
      <c r="F232" s="180" t="s">
        <v>728</v>
      </c>
      <c r="G232" s="181">
        <v>41796</v>
      </c>
      <c r="H232" s="180" t="s">
        <v>456</v>
      </c>
      <c r="I232">
        <f t="shared" si="6"/>
        <v>0</v>
      </c>
      <c r="J232">
        <f t="shared" si="7"/>
        <v>0</v>
      </c>
      <c r="K232" t="s">
        <v>859</v>
      </c>
      <c r="L232" t="s">
        <v>350</v>
      </c>
      <c r="M232" t="s">
        <v>220</v>
      </c>
      <c r="N232">
        <v>18539.099999999999</v>
      </c>
      <c r="O232" t="s">
        <v>860</v>
      </c>
      <c r="P232" t="s">
        <v>862</v>
      </c>
      <c r="Q232">
        <v>41781</v>
      </c>
      <c r="R232" t="s">
        <v>854</v>
      </c>
      <c r="S232" s="10"/>
    </row>
    <row r="233" spans="1:19" ht="30">
      <c r="A233" s="183" t="s">
        <v>729</v>
      </c>
      <c r="B233" s="180" t="s">
        <v>350</v>
      </c>
      <c r="C233" s="180" t="s">
        <v>220</v>
      </c>
      <c r="D233" s="182">
        <v>-16025.37</v>
      </c>
      <c r="E233" s="180" t="s">
        <v>726</v>
      </c>
      <c r="F233" s="180" t="s">
        <v>728</v>
      </c>
      <c r="G233" s="181">
        <v>41796</v>
      </c>
      <c r="H233" s="180" t="s">
        <v>456</v>
      </c>
      <c r="I233">
        <f t="shared" si="6"/>
        <v>0</v>
      </c>
      <c r="J233">
        <f t="shared" si="7"/>
        <v>0</v>
      </c>
      <c r="K233" t="s">
        <v>1727</v>
      </c>
      <c r="L233" t="s">
        <v>350</v>
      </c>
      <c r="M233" t="s">
        <v>220</v>
      </c>
      <c r="N233">
        <v>22609.5</v>
      </c>
      <c r="O233" t="s">
        <v>1728</v>
      </c>
      <c r="P233" t="s">
        <v>1714</v>
      </c>
      <c r="Q233">
        <v>41781</v>
      </c>
      <c r="R233" t="s">
        <v>405</v>
      </c>
      <c r="S233" s="10"/>
    </row>
    <row r="234" spans="1:19" ht="30">
      <c r="A234" s="183" t="s">
        <v>725</v>
      </c>
      <c r="B234" s="180" t="s">
        <v>350</v>
      </c>
      <c r="C234" s="180" t="s">
        <v>220</v>
      </c>
      <c r="D234" s="182">
        <v>16025.37</v>
      </c>
      <c r="E234" s="180" t="s">
        <v>726</v>
      </c>
      <c r="F234" s="180" t="s">
        <v>728</v>
      </c>
      <c r="G234" s="181">
        <v>41795</v>
      </c>
      <c r="H234" s="180" t="s">
        <v>456</v>
      </c>
      <c r="I234">
        <f t="shared" si="6"/>
        <v>0</v>
      </c>
      <c r="J234">
        <f t="shared" si="7"/>
        <v>0</v>
      </c>
      <c r="K234" t="s">
        <v>1724</v>
      </c>
      <c r="L234" t="s">
        <v>350</v>
      </c>
      <c r="M234" t="s">
        <v>220</v>
      </c>
      <c r="N234">
        <v>18004.439999999999</v>
      </c>
      <c r="O234" t="s">
        <v>1725</v>
      </c>
      <c r="P234" t="s">
        <v>1714</v>
      </c>
      <c r="Q234">
        <v>41781</v>
      </c>
      <c r="R234" t="s">
        <v>405</v>
      </c>
      <c r="S234" s="10"/>
    </row>
    <row r="235" spans="1:19" ht="45">
      <c r="A235" s="183" t="s">
        <v>674</v>
      </c>
      <c r="B235" s="180" t="s">
        <v>350</v>
      </c>
      <c r="C235" s="180" t="s">
        <v>220</v>
      </c>
      <c r="D235" s="182">
        <v>22599.48</v>
      </c>
      <c r="E235" s="180" t="s">
        <v>675</v>
      </c>
      <c r="F235" s="180" t="s">
        <v>677</v>
      </c>
      <c r="G235" s="181">
        <v>41792</v>
      </c>
      <c r="H235" s="180" t="s">
        <v>406</v>
      </c>
      <c r="I235">
        <f t="shared" si="6"/>
        <v>0</v>
      </c>
      <c r="J235">
        <f t="shared" si="7"/>
        <v>0</v>
      </c>
      <c r="K235" t="s">
        <v>1721</v>
      </c>
      <c r="L235" t="s">
        <v>350</v>
      </c>
      <c r="M235" t="s">
        <v>220</v>
      </c>
      <c r="N235">
        <v>40700.1</v>
      </c>
      <c r="O235" t="s">
        <v>1722</v>
      </c>
      <c r="P235" t="s">
        <v>1714</v>
      </c>
      <c r="Q235">
        <v>41781</v>
      </c>
      <c r="R235" t="s">
        <v>405</v>
      </c>
      <c r="S235" s="10"/>
    </row>
    <row r="236" spans="1:19" ht="30">
      <c r="A236" s="183" t="s">
        <v>2203</v>
      </c>
      <c r="B236" s="180" t="s">
        <v>350</v>
      </c>
      <c r="C236" s="180" t="s">
        <v>220</v>
      </c>
      <c r="D236" s="182">
        <v>18395.82</v>
      </c>
      <c r="E236" s="180" t="s">
        <v>2204</v>
      </c>
      <c r="F236" s="180" t="s">
        <v>1772</v>
      </c>
      <c r="G236" s="181">
        <v>41789</v>
      </c>
      <c r="H236" s="180" t="s">
        <v>450</v>
      </c>
      <c r="I236">
        <f t="shared" si="6"/>
        <v>0</v>
      </c>
      <c r="J236">
        <f t="shared" si="7"/>
        <v>0</v>
      </c>
      <c r="K236" t="s">
        <v>2241</v>
      </c>
      <c r="L236" t="s">
        <v>350</v>
      </c>
      <c r="M236" t="s">
        <v>220</v>
      </c>
      <c r="N236">
        <v>15343.04</v>
      </c>
      <c r="O236" t="s">
        <v>2242</v>
      </c>
      <c r="P236" t="s">
        <v>2244</v>
      </c>
      <c r="Q236">
        <v>41781</v>
      </c>
      <c r="R236" t="s">
        <v>2237</v>
      </c>
      <c r="S236" s="10"/>
    </row>
    <row r="237" spans="1:19" ht="30">
      <c r="A237" s="183" t="s">
        <v>2200</v>
      </c>
      <c r="B237" s="180" t="s">
        <v>350</v>
      </c>
      <c r="C237" s="180" t="s">
        <v>220</v>
      </c>
      <c r="D237" s="182">
        <v>-19933.82</v>
      </c>
      <c r="E237" s="180" t="s">
        <v>2199</v>
      </c>
      <c r="F237" s="180" t="s">
        <v>1772</v>
      </c>
      <c r="G237" s="181">
        <v>41789</v>
      </c>
      <c r="H237" s="180" t="s">
        <v>450</v>
      </c>
      <c r="I237">
        <f t="shared" si="6"/>
        <v>0</v>
      </c>
      <c r="J237">
        <f t="shared" si="7"/>
        <v>0</v>
      </c>
      <c r="K237" t="s">
        <v>1840</v>
      </c>
      <c r="L237" t="s">
        <v>222</v>
      </c>
      <c r="M237" t="s">
        <v>220</v>
      </c>
      <c r="N237">
        <v>131850</v>
      </c>
      <c r="O237" t="s">
        <v>1841</v>
      </c>
      <c r="P237" t="s">
        <v>1843</v>
      </c>
      <c r="Q237">
        <v>41780</v>
      </c>
      <c r="R237" t="s">
        <v>368</v>
      </c>
      <c r="S237" s="10"/>
    </row>
    <row r="238" spans="1:19" ht="30">
      <c r="A238" s="183" t="s">
        <v>2198</v>
      </c>
      <c r="B238" s="180" t="s">
        <v>350</v>
      </c>
      <c r="C238" s="180" t="s">
        <v>220</v>
      </c>
      <c r="D238" s="182">
        <v>19933.82</v>
      </c>
      <c r="E238" s="180" t="s">
        <v>2199</v>
      </c>
      <c r="F238" s="180" t="s">
        <v>1772</v>
      </c>
      <c r="G238" s="181">
        <v>41789</v>
      </c>
      <c r="H238" s="180" t="s">
        <v>450</v>
      </c>
      <c r="I238">
        <f t="shared" si="6"/>
        <v>0</v>
      </c>
      <c r="J238">
        <f t="shared" si="7"/>
        <v>0</v>
      </c>
      <c r="K238" t="s">
        <v>1024</v>
      </c>
      <c r="L238" t="s">
        <v>222</v>
      </c>
      <c r="M238" t="s">
        <v>220</v>
      </c>
      <c r="N238">
        <v>25350</v>
      </c>
      <c r="O238" t="s">
        <v>1025</v>
      </c>
      <c r="P238" t="s">
        <v>1027</v>
      </c>
      <c r="Q238">
        <v>41780</v>
      </c>
      <c r="R238" t="s">
        <v>1019</v>
      </c>
      <c r="S238" s="10"/>
    </row>
    <row r="239" spans="1:19" ht="45">
      <c r="A239" s="183" t="s">
        <v>2246</v>
      </c>
      <c r="B239" s="180" t="s">
        <v>350</v>
      </c>
      <c r="C239" s="180" t="s">
        <v>220</v>
      </c>
      <c r="D239" s="182">
        <v>32429.22</v>
      </c>
      <c r="E239" s="180" t="s">
        <v>2247</v>
      </c>
      <c r="F239" s="180" t="s">
        <v>2249</v>
      </c>
      <c r="G239" s="181">
        <v>41787</v>
      </c>
      <c r="H239" s="180" t="s">
        <v>2237</v>
      </c>
      <c r="I239">
        <f t="shared" si="6"/>
        <v>0</v>
      </c>
      <c r="J239">
        <f t="shared" si="7"/>
        <v>0</v>
      </c>
      <c r="K239" t="s">
        <v>1716</v>
      </c>
      <c r="L239" t="s">
        <v>350</v>
      </c>
      <c r="M239" t="s">
        <v>220</v>
      </c>
      <c r="N239">
        <v>20592.8</v>
      </c>
      <c r="O239" t="s">
        <v>1717</v>
      </c>
      <c r="P239" t="s">
        <v>1719</v>
      </c>
      <c r="Q239">
        <v>41781</v>
      </c>
      <c r="R239" t="s">
        <v>405</v>
      </c>
      <c r="S239" s="10"/>
    </row>
    <row r="240" spans="1:19" ht="30">
      <c r="A240" s="183" t="s">
        <v>2193</v>
      </c>
      <c r="B240" s="180" t="s">
        <v>350</v>
      </c>
      <c r="C240" s="180" t="s">
        <v>220</v>
      </c>
      <c r="D240" s="182">
        <v>27098.44</v>
      </c>
      <c r="E240" s="180" t="s">
        <v>2194</v>
      </c>
      <c r="F240" s="180" t="s">
        <v>2196</v>
      </c>
      <c r="G240" s="181">
        <v>41787</v>
      </c>
      <c r="H240" s="180" t="s">
        <v>450</v>
      </c>
      <c r="I240">
        <f t="shared" si="6"/>
        <v>0</v>
      </c>
      <c r="J240">
        <f t="shared" si="7"/>
        <v>0</v>
      </c>
      <c r="K240" t="s">
        <v>1711</v>
      </c>
      <c r="L240" t="s">
        <v>350</v>
      </c>
      <c r="M240" t="s">
        <v>220</v>
      </c>
      <c r="N240">
        <v>19216.28</v>
      </c>
      <c r="O240" t="s">
        <v>1712</v>
      </c>
      <c r="P240" t="s">
        <v>1714</v>
      </c>
      <c r="Q240">
        <v>41781</v>
      </c>
      <c r="R240" t="s">
        <v>405</v>
      </c>
      <c r="S240" s="10"/>
    </row>
    <row r="241" spans="1:19" ht="15">
      <c r="A241" s="183" t="s">
        <v>718</v>
      </c>
      <c r="B241" s="180" t="s">
        <v>350</v>
      </c>
      <c r="C241" s="180" t="s">
        <v>220</v>
      </c>
      <c r="D241" s="182">
        <v>19893.64</v>
      </c>
      <c r="E241" s="180" t="s">
        <v>719</v>
      </c>
      <c r="F241" s="180" t="s">
        <v>721</v>
      </c>
      <c r="G241" s="181">
        <v>41786</v>
      </c>
      <c r="H241" s="180" t="s">
        <v>456</v>
      </c>
      <c r="I241">
        <f t="shared" si="6"/>
        <v>0</v>
      </c>
      <c r="J241">
        <f t="shared" si="7"/>
        <v>0</v>
      </c>
      <c r="K241" t="s">
        <v>1497</v>
      </c>
      <c r="L241" t="s">
        <v>222</v>
      </c>
      <c r="M241" t="s">
        <v>220</v>
      </c>
      <c r="N241">
        <v>32516.27</v>
      </c>
      <c r="O241" t="s">
        <v>1498</v>
      </c>
      <c r="P241" t="s">
        <v>677</v>
      </c>
      <c r="Q241">
        <v>41775</v>
      </c>
      <c r="R241" t="s">
        <v>241</v>
      </c>
      <c r="S241" s="10"/>
    </row>
    <row r="242" spans="1:19" ht="30">
      <c r="A242" s="183" t="s">
        <v>1730</v>
      </c>
      <c r="B242" s="180" t="s">
        <v>350</v>
      </c>
      <c r="C242" s="180" t="s">
        <v>220</v>
      </c>
      <c r="D242" s="182">
        <v>42607.040000000001</v>
      </c>
      <c r="E242" s="180" t="s">
        <v>1731</v>
      </c>
      <c r="F242" s="180" t="s">
        <v>1733</v>
      </c>
      <c r="G242" s="181">
        <v>41785</v>
      </c>
      <c r="H242" s="180" t="s">
        <v>405</v>
      </c>
      <c r="I242">
        <f t="shared" si="6"/>
        <v>0</v>
      </c>
      <c r="J242">
        <f t="shared" si="7"/>
        <v>0</v>
      </c>
      <c r="K242" t="s">
        <v>2082</v>
      </c>
      <c r="L242" t="s">
        <v>222</v>
      </c>
      <c r="M242" t="s">
        <v>220</v>
      </c>
      <c r="N242">
        <v>61958.04</v>
      </c>
      <c r="O242" t="s">
        <v>2083</v>
      </c>
      <c r="P242" t="s">
        <v>2085</v>
      </c>
      <c r="Q242">
        <v>41779</v>
      </c>
      <c r="R242" t="s">
        <v>2004</v>
      </c>
      <c r="S242" s="10"/>
    </row>
    <row r="243" spans="1:19" ht="30">
      <c r="A243" s="183" t="s">
        <v>2188</v>
      </c>
      <c r="B243" s="180" t="s">
        <v>350</v>
      </c>
      <c r="C243" s="180" t="s">
        <v>220</v>
      </c>
      <c r="D243" s="182">
        <v>35640.800000000003</v>
      </c>
      <c r="E243" s="180" t="s">
        <v>2189</v>
      </c>
      <c r="F243" s="180" t="s">
        <v>2191</v>
      </c>
      <c r="G243" s="181">
        <v>41785</v>
      </c>
      <c r="H243" s="180" t="s">
        <v>450</v>
      </c>
      <c r="I243">
        <f t="shared" si="6"/>
        <v>0</v>
      </c>
      <c r="J243">
        <f t="shared" si="7"/>
        <v>0</v>
      </c>
      <c r="K243" t="s">
        <v>867</v>
      </c>
      <c r="L243" t="s">
        <v>222</v>
      </c>
      <c r="M243" t="s">
        <v>220</v>
      </c>
      <c r="N243">
        <v>21027.31</v>
      </c>
      <c r="O243" t="s">
        <v>868</v>
      </c>
      <c r="P243" t="s">
        <v>333</v>
      </c>
      <c r="Q243">
        <v>41779</v>
      </c>
      <c r="R243" t="s">
        <v>377</v>
      </c>
      <c r="S243" s="10"/>
    </row>
    <row r="244" spans="1:19" ht="30">
      <c r="A244" s="183" t="s">
        <v>1546</v>
      </c>
      <c r="B244" s="180" t="s">
        <v>350</v>
      </c>
      <c r="C244" s="180" t="s">
        <v>220</v>
      </c>
      <c r="D244" s="182">
        <v>15600</v>
      </c>
      <c r="E244" s="180" t="s">
        <v>1547</v>
      </c>
      <c r="F244" s="180" t="s">
        <v>700</v>
      </c>
      <c r="G244" s="181">
        <v>41778</v>
      </c>
      <c r="H244" s="180" t="s">
        <v>1542</v>
      </c>
      <c r="I244">
        <f t="shared" si="6"/>
        <v>0</v>
      </c>
      <c r="J244">
        <f t="shared" si="7"/>
        <v>0</v>
      </c>
      <c r="K244" t="s">
        <v>1005</v>
      </c>
      <c r="L244" t="s">
        <v>222</v>
      </c>
      <c r="M244" t="s">
        <v>220</v>
      </c>
      <c r="N244">
        <v>39938.33</v>
      </c>
      <c r="O244" t="s">
        <v>1006</v>
      </c>
      <c r="P244" t="s">
        <v>1008</v>
      </c>
      <c r="Q244">
        <v>41779</v>
      </c>
      <c r="R244" t="s">
        <v>1000</v>
      </c>
      <c r="S244" s="10"/>
    </row>
    <row r="245" spans="1:19" ht="45">
      <c r="A245" s="183" t="s">
        <v>859</v>
      </c>
      <c r="B245" s="180" t="s">
        <v>350</v>
      </c>
      <c r="C245" s="180" t="s">
        <v>220</v>
      </c>
      <c r="D245" s="182">
        <v>18539.099999999999</v>
      </c>
      <c r="E245" s="180" t="s">
        <v>860</v>
      </c>
      <c r="F245" s="180" t="s">
        <v>862</v>
      </c>
      <c r="G245" s="181">
        <v>41781</v>
      </c>
      <c r="H245" s="180" t="s">
        <v>854</v>
      </c>
      <c r="I245">
        <f t="shared" si="6"/>
        <v>0</v>
      </c>
      <c r="J245">
        <f t="shared" si="7"/>
        <v>0</v>
      </c>
      <c r="K245" t="s">
        <v>985</v>
      </c>
      <c r="L245" t="s">
        <v>222</v>
      </c>
      <c r="M245" t="s">
        <v>220</v>
      </c>
      <c r="N245">
        <v>71578.78</v>
      </c>
      <c r="O245" t="s">
        <v>986</v>
      </c>
      <c r="P245" t="s">
        <v>988</v>
      </c>
      <c r="Q245">
        <v>41778</v>
      </c>
      <c r="R245" t="s">
        <v>377</v>
      </c>
      <c r="S245" s="10"/>
    </row>
    <row r="246" spans="1:19" ht="30">
      <c r="A246" s="183" t="s">
        <v>1727</v>
      </c>
      <c r="B246" s="180" t="s">
        <v>350</v>
      </c>
      <c r="C246" s="180" t="s">
        <v>220</v>
      </c>
      <c r="D246" s="182">
        <v>22609.5</v>
      </c>
      <c r="E246" s="180" t="s">
        <v>1728</v>
      </c>
      <c r="F246" s="180" t="s">
        <v>1714</v>
      </c>
      <c r="G246" s="181">
        <v>41781</v>
      </c>
      <c r="H246" s="180" t="s">
        <v>405</v>
      </c>
      <c r="I246">
        <f t="shared" si="6"/>
        <v>0</v>
      </c>
      <c r="J246">
        <f t="shared" si="7"/>
        <v>0</v>
      </c>
      <c r="K246" t="s">
        <v>886</v>
      </c>
      <c r="L246" t="s">
        <v>350</v>
      </c>
      <c r="M246" t="s">
        <v>220</v>
      </c>
      <c r="N246">
        <v>16456.560000000001</v>
      </c>
      <c r="O246" t="s">
        <v>887</v>
      </c>
      <c r="P246" t="s">
        <v>474</v>
      </c>
      <c r="Q246">
        <v>41778</v>
      </c>
      <c r="R246" t="s">
        <v>424</v>
      </c>
      <c r="S246" s="10"/>
    </row>
    <row r="247" spans="1:19" ht="30">
      <c r="A247" s="183" t="s">
        <v>1724</v>
      </c>
      <c r="B247" s="180" t="s">
        <v>350</v>
      </c>
      <c r="C247" s="180" t="s">
        <v>220</v>
      </c>
      <c r="D247" s="182">
        <v>18004.439999999999</v>
      </c>
      <c r="E247" s="180" t="s">
        <v>1725</v>
      </c>
      <c r="F247" s="180" t="s">
        <v>1714</v>
      </c>
      <c r="G247" s="181">
        <v>41781</v>
      </c>
      <c r="H247" s="180" t="s">
        <v>405</v>
      </c>
      <c r="I247">
        <f t="shared" si="6"/>
        <v>0</v>
      </c>
      <c r="J247">
        <f t="shared" si="7"/>
        <v>0</v>
      </c>
      <c r="K247" t="s">
        <v>1777</v>
      </c>
      <c r="L247" t="s">
        <v>222</v>
      </c>
      <c r="M247" t="s">
        <v>220</v>
      </c>
      <c r="N247">
        <v>25326.31</v>
      </c>
      <c r="O247" t="s">
        <v>1778</v>
      </c>
      <c r="P247" t="s">
        <v>1780</v>
      </c>
      <c r="Q247">
        <v>41778</v>
      </c>
      <c r="R247" t="s">
        <v>891</v>
      </c>
      <c r="S247" s="10"/>
    </row>
    <row r="248" spans="1:19" ht="30">
      <c r="A248" s="183" t="s">
        <v>1721</v>
      </c>
      <c r="B248" s="180" t="s">
        <v>350</v>
      </c>
      <c r="C248" s="180" t="s">
        <v>220</v>
      </c>
      <c r="D248" s="182">
        <v>40700.1</v>
      </c>
      <c r="E248" s="180" t="s">
        <v>1722</v>
      </c>
      <c r="F248" s="180" t="s">
        <v>1714</v>
      </c>
      <c r="G248" s="181">
        <v>41781</v>
      </c>
      <c r="H248" s="180" t="s">
        <v>405</v>
      </c>
      <c r="I248">
        <f t="shared" si="6"/>
        <v>0</v>
      </c>
      <c r="J248">
        <f t="shared" si="7"/>
        <v>0</v>
      </c>
      <c r="K248" t="s">
        <v>1475</v>
      </c>
      <c r="L248" t="s">
        <v>222</v>
      </c>
      <c r="M248" t="s">
        <v>220</v>
      </c>
      <c r="N248">
        <v>23454.9</v>
      </c>
      <c r="O248" t="s">
        <v>1476</v>
      </c>
      <c r="P248" t="s">
        <v>1478</v>
      </c>
      <c r="Q248">
        <v>41774</v>
      </c>
      <c r="R248" t="s">
        <v>800</v>
      </c>
      <c r="S248" s="10"/>
    </row>
    <row r="249" spans="1:19" ht="30">
      <c r="A249" s="183" t="s">
        <v>2241</v>
      </c>
      <c r="B249" s="180" t="s">
        <v>350</v>
      </c>
      <c r="C249" s="180" t="s">
        <v>220</v>
      </c>
      <c r="D249" s="182">
        <v>15343.04</v>
      </c>
      <c r="E249" s="180" t="s">
        <v>2242</v>
      </c>
      <c r="F249" s="180" t="s">
        <v>2244</v>
      </c>
      <c r="G249" s="181">
        <v>41781</v>
      </c>
      <c r="H249" s="180" t="s">
        <v>2237</v>
      </c>
      <c r="I249">
        <f t="shared" si="6"/>
        <v>0</v>
      </c>
      <c r="J249">
        <f t="shared" si="7"/>
        <v>0</v>
      </c>
      <c r="K249" t="s">
        <v>1930</v>
      </c>
      <c r="L249" t="s">
        <v>222</v>
      </c>
      <c r="M249" t="s">
        <v>220</v>
      </c>
      <c r="N249">
        <v>28512</v>
      </c>
      <c r="O249" t="s">
        <v>1931</v>
      </c>
      <c r="P249" t="s">
        <v>1933</v>
      </c>
      <c r="Q249">
        <v>41775</v>
      </c>
      <c r="R249" t="s">
        <v>377</v>
      </c>
      <c r="S249" s="10"/>
    </row>
    <row r="250" spans="1:19" ht="15">
      <c r="A250" s="183" t="s">
        <v>1716</v>
      </c>
      <c r="B250" s="180" t="s">
        <v>350</v>
      </c>
      <c r="C250" s="180" t="s">
        <v>220</v>
      </c>
      <c r="D250" s="182">
        <v>20592.8</v>
      </c>
      <c r="E250" s="180" t="s">
        <v>1717</v>
      </c>
      <c r="F250" s="180" t="s">
        <v>1719</v>
      </c>
      <c r="G250" s="181">
        <v>41781</v>
      </c>
      <c r="H250" s="180" t="s">
        <v>405</v>
      </c>
      <c r="I250">
        <f t="shared" si="6"/>
        <v>0</v>
      </c>
      <c r="J250">
        <f t="shared" si="7"/>
        <v>0</v>
      </c>
      <c r="K250" t="s">
        <v>980</v>
      </c>
      <c r="L250" t="s">
        <v>222</v>
      </c>
      <c r="M250" t="s">
        <v>220</v>
      </c>
      <c r="N250">
        <v>23118.57</v>
      </c>
      <c r="O250" t="s">
        <v>981</v>
      </c>
      <c r="P250" t="s">
        <v>282</v>
      </c>
      <c r="Q250">
        <v>41778</v>
      </c>
      <c r="R250" t="s">
        <v>377</v>
      </c>
      <c r="S250" s="10"/>
    </row>
    <row r="251" spans="1:19" ht="30">
      <c r="A251" s="183" t="s">
        <v>1711</v>
      </c>
      <c r="B251" s="180" t="s">
        <v>350</v>
      </c>
      <c r="C251" s="180" t="s">
        <v>220</v>
      </c>
      <c r="D251" s="182">
        <v>19216.28</v>
      </c>
      <c r="E251" s="180" t="s">
        <v>1712</v>
      </c>
      <c r="F251" s="180" t="s">
        <v>1714</v>
      </c>
      <c r="G251" s="181">
        <v>41781</v>
      </c>
      <c r="H251" s="180" t="s">
        <v>405</v>
      </c>
      <c r="I251">
        <f t="shared" si="6"/>
        <v>0</v>
      </c>
      <c r="J251">
        <f t="shared" si="7"/>
        <v>0</v>
      </c>
      <c r="K251" t="s">
        <v>975</v>
      </c>
      <c r="L251" t="s">
        <v>222</v>
      </c>
      <c r="M251" t="s">
        <v>220</v>
      </c>
      <c r="N251">
        <v>20146.5</v>
      </c>
      <c r="O251" t="s">
        <v>976</v>
      </c>
      <c r="P251" t="s">
        <v>282</v>
      </c>
      <c r="Q251">
        <v>41778</v>
      </c>
      <c r="R251" t="s">
        <v>377</v>
      </c>
      <c r="S251" s="10"/>
    </row>
    <row r="252" spans="1:19" ht="15">
      <c r="A252" s="183" t="s">
        <v>886</v>
      </c>
      <c r="B252" s="180" t="s">
        <v>350</v>
      </c>
      <c r="C252" s="180" t="s">
        <v>220</v>
      </c>
      <c r="D252" s="182">
        <v>16456.560000000001</v>
      </c>
      <c r="E252" s="180" t="s">
        <v>887</v>
      </c>
      <c r="F252" s="180" t="s">
        <v>474</v>
      </c>
      <c r="G252" s="181">
        <v>41778</v>
      </c>
      <c r="H252" s="180" t="s">
        <v>424</v>
      </c>
      <c r="I252">
        <f t="shared" si="6"/>
        <v>0</v>
      </c>
      <c r="J252">
        <f t="shared" si="7"/>
        <v>0</v>
      </c>
      <c r="K252" t="s">
        <v>1124</v>
      </c>
      <c r="L252" t="s">
        <v>222</v>
      </c>
      <c r="M252" t="s">
        <v>220</v>
      </c>
      <c r="N252">
        <v>39328.82</v>
      </c>
      <c r="O252" t="s">
        <v>1125</v>
      </c>
      <c r="P252" t="s">
        <v>1127</v>
      </c>
      <c r="Q252">
        <v>41775</v>
      </c>
      <c r="R252" t="s">
        <v>368</v>
      </c>
      <c r="S252" s="10"/>
    </row>
    <row r="253" spans="1:19" ht="15">
      <c r="A253" s="183" t="s">
        <v>515</v>
      </c>
      <c r="B253" s="180" t="s">
        <v>350</v>
      </c>
      <c r="C253" s="180" t="s">
        <v>349</v>
      </c>
      <c r="D253" s="182">
        <v>31800</v>
      </c>
      <c r="E253" s="180" t="s">
        <v>516</v>
      </c>
      <c r="F253" s="180" t="s">
        <v>510</v>
      </c>
      <c r="G253" s="181">
        <v>41852</v>
      </c>
      <c r="H253" s="180" t="s">
        <v>363</v>
      </c>
      <c r="I253">
        <f t="shared" si="6"/>
        <v>0</v>
      </c>
      <c r="J253">
        <f t="shared" si="7"/>
        <v>0</v>
      </c>
      <c r="K253" t="s">
        <v>515</v>
      </c>
      <c r="L253" t="s">
        <v>350</v>
      </c>
      <c r="M253" t="s">
        <v>349</v>
      </c>
      <c r="N253">
        <v>31800</v>
      </c>
      <c r="O253" t="s">
        <v>516</v>
      </c>
      <c r="P253" t="s">
        <v>510</v>
      </c>
      <c r="Q253">
        <v>41852</v>
      </c>
      <c r="R253" t="s">
        <v>363</v>
      </c>
      <c r="S253" s="10"/>
    </row>
    <row r="254" spans="1:19" ht="45">
      <c r="A254" s="183" t="s">
        <v>499</v>
      </c>
      <c r="B254" s="180" t="s">
        <v>350</v>
      </c>
      <c r="C254" s="180" t="s">
        <v>349</v>
      </c>
      <c r="D254" s="182">
        <v>84264.06</v>
      </c>
      <c r="E254" s="180" t="s">
        <v>500</v>
      </c>
      <c r="F254" s="180" t="s">
        <v>347</v>
      </c>
      <c r="G254" s="181">
        <v>41852</v>
      </c>
      <c r="H254" s="180" t="s">
        <v>339</v>
      </c>
      <c r="I254">
        <f t="shared" si="6"/>
        <v>0</v>
      </c>
      <c r="J254">
        <f t="shared" si="7"/>
        <v>0</v>
      </c>
      <c r="K254" t="s">
        <v>499</v>
      </c>
      <c r="L254" t="s">
        <v>350</v>
      </c>
      <c r="M254" t="s">
        <v>349</v>
      </c>
      <c r="N254">
        <v>84264.06</v>
      </c>
      <c r="O254" t="s">
        <v>500</v>
      </c>
      <c r="P254" t="s">
        <v>347</v>
      </c>
      <c r="Q254">
        <v>41852</v>
      </c>
      <c r="R254" t="s">
        <v>339</v>
      </c>
      <c r="S254" s="10"/>
    </row>
    <row r="255" spans="1:19" ht="30">
      <c r="A255" s="183" t="s">
        <v>454</v>
      </c>
      <c r="B255" s="180" t="s">
        <v>350</v>
      </c>
      <c r="C255" s="180" t="s">
        <v>349</v>
      </c>
      <c r="D255" s="182">
        <v>84196.930000000022</v>
      </c>
      <c r="E255" s="180" t="s">
        <v>455</v>
      </c>
      <c r="F255" s="180" t="s">
        <v>393</v>
      </c>
      <c r="G255" s="181">
        <v>41852</v>
      </c>
      <c r="H255" s="180" t="s">
        <v>444</v>
      </c>
      <c r="I255">
        <f t="shared" si="6"/>
        <v>0</v>
      </c>
      <c r="J255">
        <f t="shared" si="7"/>
        <v>0</v>
      </c>
      <c r="K255" t="s">
        <v>454</v>
      </c>
      <c r="L255" t="s">
        <v>350</v>
      </c>
      <c r="M255" t="s">
        <v>349</v>
      </c>
      <c r="N255">
        <v>84196.930000000022</v>
      </c>
      <c r="O255" t="s">
        <v>455</v>
      </c>
      <c r="P255" t="s">
        <v>393</v>
      </c>
      <c r="Q255">
        <v>41852</v>
      </c>
      <c r="R255" t="s">
        <v>444</v>
      </c>
      <c r="S255" s="10"/>
    </row>
    <row r="256" spans="1:19" ht="45">
      <c r="A256" s="183" t="s">
        <v>512</v>
      </c>
      <c r="B256" s="180" t="s">
        <v>350</v>
      </c>
      <c r="C256" s="180" t="s">
        <v>349</v>
      </c>
      <c r="D256" s="182">
        <v>20406.099999999999</v>
      </c>
      <c r="E256" s="180" t="s">
        <v>513</v>
      </c>
      <c r="F256" s="180" t="s">
        <v>347</v>
      </c>
      <c r="G256" s="181">
        <v>41845</v>
      </c>
      <c r="H256" s="180" t="s">
        <v>339</v>
      </c>
      <c r="I256">
        <f t="shared" si="6"/>
        <v>0</v>
      </c>
      <c r="J256">
        <f t="shared" si="7"/>
        <v>0</v>
      </c>
      <c r="K256" t="s">
        <v>512</v>
      </c>
      <c r="L256" t="s">
        <v>350</v>
      </c>
      <c r="M256" t="s">
        <v>349</v>
      </c>
      <c r="N256">
        <v>20406.099999999999</v>
      </c>
      <c r="O256" t="s">
        <v>513</v>
      </c>
      <c r="P256" t="s">
        <v>347</v>
      </c>
      <c r="Q256">
        <v>41845</v>
      </c>
      <c r="R256" t="s">
        <v>339</v>
      </c>
      <c r="S256" s="10"/>
    </row>
    <row r="257" spans="1:19" ht="45">
      <c r="A257" s="183" t="s">
        <v>496</v>
      </c>
      <c r="B257" s="180" t="s">
        <v>350</v>
      </c>
      <c r="C257" s="180" t="s">
        <v>349</v>
      </c>
      <c r="D257" s="182">
        <v>33870.85</v>
      </c>
      <c r="E257" s="180" t="s">
        <v>497</v>
      </c>
      <c r="F257" s="180" t="s">
        <v>347</v>
      </c>
      <c r="G257" s="181">
        <v>41845</v>
      </c>
      <c r="H257" s="180" t="s">
        <v>339</v>
      </c>
      <c r="I257">
        <f t="shared" si="6"/>
        <v>0</v>
      </c>
      <c r="J257">
        <f t="shared" si="7"/>
        <v>0</v>
      </c>
      <c r="K257" t="s">
        <v>496</v>
      </c>
      <c r="L257" t="s">
        <v>350</v>
      </c>
      <c r="M257" t="s">
        <v>349</v>
      </c>
      <c r="N257">
        <v>33870.85</v>
      </c>
      <c r="O257" t="s">
        <v>497</v>
      </c>
      <c r="P257" t="s">
        <v>347</v>
      </c>
      <c r="Q257">
        <v>41845</v>
      </c>
      <c r="R257" t="s">
        <v>339</v>
      </c>
      <c r="S257" s="10"/>
    </row>
    <row r="258" spans="1:19" ht="45">
      <c r="A258" s="183" t="s">
        <v>493</v>
      </c>
      <c r="B258" s="180" t="s">
        <v>350</v>
      </c>
      <c r="C258" s="180" t="s">
        <v>349</v>
      </c>
      <c r="D258" s="182">
        <v>16175.09</v>
      </c>
      <c r="E258" s="180" t="s">
        <v>494</v>
      </c>
      <c r="F258" s="180" t="s">
        <v>347</v>
      </c>
      <c r="G258" s="181">
        <v>41836</v>
      </c>
      <c r="H258" s="180" t="s">
        <v>339</v>
      </c>
      <c r="I258">
        <f t="shared" ref="I258:I292" si="8">IF(VALUE(LEFT(B258,1))=2,1,IF(AND((VALUE(LEFT(B258,6))&gt;611180),(VALUE(LEFT(B258,6))&lt;611189)),1,0))</f>
        <v>0</v>
      </c>
      <c r="J258">
        <f t="shared" ref="J258:J292" si="9">D258*I258</f>
        <v>0</v>
      </c>
      <c r="K258" t="s">
        <v>493</v>
      </c>
      <c r="L258" t="s">
        <v>350</v>
      </c>
      <c r="M258" t="s">
        <v>349</v>
      </c>
      <c r="N258">
        <v>16175.09</v>
      </c>
      <c r="O258" t="s">
        <v>494</v>
      </c>
      <c r="P258" t="s">
        <v>347</v>
      </c>
      <c r="Q258">
        <v>41836</v>
      </c>
      <c r="R258" t="s">
        <v>339</v>
      </c>
      <c r="S258" s="10"/>
    </row>
    <row r="259" spans="1:19" ht="45">
      <c r="A259" s="183" t="s">
        <v>2182</v>
      </c>
      <c r="B259" s="180" t="s">
        <v>350</v>
      </c>
      <c r="C259" s="180" t="s">
        <v>349</v>
      </c>
      <c r="D259" s="182">
        <v>42575.15</v>
      </c>
      <c r="E259" s="180" t="s">
        <v>2183</v>
      </c>
      <c r="F259" s="180" t="s">
        <v>347</v>
      </c>
      <c r="G259" s="181">
        <v>41822</v>
      </c>
      <c r="H259" s="180" t="s">
        <v>339</v>
      </c>
      <c r="I259">
        <f t="shared" si="8"/>
        <v>0</v>
      </c>
      <c r="J259">
        <f t="shared" si="9"/>
        <v>0</v>
      </c>
      <c r="K259" t="s">
        <v>2182</v>
      </c>
      <c r="L259" t="s">
        <v>350</v>
      </c>
      <c r="M259" t="s">
        <v>349</v>
      </c>
      <c r="N259">
        <v>42575.15</v>
      </c>
      <c r="O259" t="s">
        <v>2183</v>
      </c>
      <c r="P259" t="s">
        <v>347</v>
      </c>
      <c r="Q259">
        <v>41822</v>
      </c>
      <c r="R259" t="s">
        <v>339</v>
      </c>
      <c r="S259" s="10"/>
    </row>
    <row r="260" spans="1:19" ht="45">
      <c r="A260" s="183" t="s">
        <v>1531</v>
      </c>
      <c r="B260" s="180" t="s">
        <v>350</v>
      </c>
      <c r="C260" s="180" t="s">
        <v>349</v>
      </c>
      <c r="D260" s="182">
        <v>41297.74</v>
      </c>
      <c r="E260" s="180" t="s">
        <v>1532</v>
      </c>
      <c r="F260" s="180" t="s">
        <v>347</v>
      </c>
      <c r="G260" s="181">
        <v>41852</v>
      </c>
      <c r="H260" s="180" t="s">
        <v>339</v>
      </c>
      <c r="I260">
        <f t="shared" si="8"/>
        <v>0</v>
      </c>
      <c r="J260">
        <f t="shared" si="9"/>
        <v>0</v>
      </c>
      <c r="K260" t="s">
        <v>1531</v>
      </c>
      <c r="L260" t="s">
        <v>350</v>
      </c>
      <c r="M260" t="s">
        <v>349</v>
      </c>
      <c r="N260">
        <v>41297.74</v>
      </c>
      <c r="O260" t="s">
        <v>1532</v>
      </c>
      <c r="P260" t="s">
        <v>347</v>
      </c>
      <c r="Q260">
        <v>41852</v>
      </c>
      <c r="R260" t="s">
        <v>339</v>
      </c>
      <c r="S260" s="10"/>
    </row>
    <row r="261" spans="1:19" ht="45">
      <c r="A261" s="183" t="s">
        <v>366</v>
      </c>
      <c r="B261" s="180" t="s">
        <v>350</v>
      </c>
      <c r="C261" s="180" t="s">
        <v>349</v>
      </c>
      <c r="D261" s="182">
        <v>17737.990000000002</v>
      </c>
      <c r="E261" s="180" t="s">
        <v>367</v>
      </c>
      <c r="F261" s="180" t="s">
        <v>347</v>
      </c>
      <c r="G261" s="181">
        <v>41852</v>
      </c>
      <c r="H261" s="180" t="s">
        <v>363</v>
      </c>
      <c r="I261">
        <f t="shared" si="8"/>
        <v>0</v>
      </c>
      <c r="J261">
        <f t="shared" si="9"/>
        <v>0</v>
      </c>
      <c r="K261" t="s">
        <v>366</v>
      </c>
      <c r="L261" t="s">
        <v>350</v>
      </c>
      <c r="M261" t="s">
        <v>349</v>
      </c>
      <c r="N261">
        <v>17737.990000000002</v>
      </c>
      <c r="O261" t="s">
        <v>367</v>
      </c>
      <c r="P261" t="s">
        <v>347</v>
      </c>
      <c r="Q261">
        <v>41852</v>
      </c>
      <c r="R261" t="s">
        <v>363</v>
      </c>
      <c r="S261" s="10"/>
    </row>
    <row r="262" spans="1:19" ht="45">
      <c r="A262" s="183" t="s">
        <v>1528</v>
      </c>
      <c r="B262" s="180" t="s">
        <v>350</v>
      </c>
      <c r="C262" s="180" t="s">
        <v>349</v>
      </c>
      <c r="D262" s="182">
        <v>51979.32</v>
      </c>
      <c r="E262" s="180" t="s">
        <v>1529</v>
      </c>
      <c r="F262" s="180" t="s">
        <v>347</v>
      </c>
      <c r="G262" s="181">
        <v>41822</v>
      </c>
      <c r="H262" s="180" t="s">
        <v>339</v>
      </c>
      <c r="I262">
        <f t="shared" si="8"/>
        <v>0</v>
      </c>
      <c r="J262">
        <f t="shared" si="9"/>
        <v>0</v>
      </c>
      <c r="K262" t="s">
        <v>1528</v>
      </c>
      <c r="L262" t="s">
        <v>350</v>
      </c>
      <c r="M262" t="s">
        <v>349</v>
      </c>
      <c r="N262">
        <v>51979.32</v>
      </c>
      <c r="O262" t="s">
        <v>1529</v>
      </c>
      <c r="P262" t="s">
        <v>347</v>
      </c>
      <c r="Q262">
        <v>41822</v>
      </c>
      <c r="R262" t="s">
        <v>339</v>
      </c>
      <c r="S262" s="10"/>
    </row>
    <row r="263" spans="1:19" ht="45">
      <c r="A263" s="183" t="s">
        <v>2142</v>
      </c>
      <c r="B263" s="180" t="s">
        <v>350</v>
      </c>
      <c r="C263" s="180" t="s">
        <v>349</v>
      </c>
      <c r="D263" s="182">
        <v>33852.559999999998</v>
      </c>
      <c r="E263" s="180" t="s">
        <v>2143</v>
      </c>
      <c r="F263" s="180" t="s">
        <v>347</v>
      </c>
      <c r="G263" s="181">
        <v>41822</v>
      </c>
      <c r="H263" s="180" t="s">
        <v>339</v>
      </c>
      <c r="I263">
        <f t="shared" si="8"/>
        <v>0</v>
      </c>
      <c r="J263">
        <f t="shared" si="9"/>
        <v>0</v>
      </c>
      <c r="K263" t="s">
        <v>2142</v>
      </c>
      <c r="L263" t="s">
        <v>350</v>
      </c>
      <c r="M263" t="s">
        <v>349</v>
      </c>
      <c r="N263">
        <v>33852.559999999998</v>
      </c>
      <c r="O263" t="s">
        <v>2143</v>
      </c>
      <c r="P263" t="s">
        <v>347</v>
      </c>
      <c r="Q263">
        <v>41822</v>
      </c>
      <c r="R263" t="s">
        <v>339</v>
      </c>
      <c r="S263" s="10"/>
    </row>
    <row r="264" spans="1:19" ht="45">
      <c r="A264" s="183" t="s">
        <v>361</v>
      </c>
      <c r="B264" s="180" t="s">
        <v>350</v>
      </c>
      <c r="C264" s="180" t="s">
        <v>349</v>
      </c>
      <c r="D264" s="182">
        <v>27119.97</v>
      </c>
      <c r="E264" s="180" t="s">
        <v>362</v>
      </c>
      <c r="F264" s="180" t="s">
        <v>347</v>
      </c>
      <c r="G264" s="181">
        <v>41822</v>
      </c>
      <c r="H264" s="180" t="s">
        <v>339</v>
      </c>
      <c r="I264">
        <f t="shared" si="8"/>
        <v>0</v>
      </c>
      <c r="J264">
        <f t="shared" si="9"/>
        <v>0</v>
      </c>
      <c r="K264" t="s">
        <v>361</v>
      </c>
      <c r="L264" t="s">
        <v>350</v>
      </c>
      <c r="M264" t="s">
        <v>349</v>
      </c>
      <c r="N264">
        <v>27119.97</v>
      </c>
      <c r="O264" t="s">
        <v>362</v>
      </c>
      <c r="P264" t="s">
        <v>347</v>
      </c>
      <c r="Q264">
        <v>41822</v>
      </c>
      <c r="R264" t="s">
        <v>339</v>
      </c>
      <c r="S264" s="10"/>
    </row>
    <row r="265" spans="1:19" ht="15">
      <c r="A265" s="183" t="s">
        <v>1095</v>
      </c>
      <c r="B265" s="180" t="s">
        <v>350</v>
      </c>
      <c r="C265" s="180" t="s">
        <v>349</v>
      </c>
      <c r="D265" s="182">
        <v>43036.04</v>
      </c>
      <c r="E265" s="180" t="s">
        <v>1096</v>
      </c>
      <c r="F265" s="180" t="s">
        <v>1098</v>
      </c>
      <c r="G265" s="181">
        <v>41822</v>
      </c>
      <c r="H265" s="180" t="s">
        <v>339</v>
      </c>
      <c r="I265">
        <f t="shared" si="8"/>
        <v>0</v>
      </c>
      <c r="J265">
        <f t="shared" si="9"/>
        <v>0</v>
      </c>
      <c r="K265" t="s">
        <v>1095</v>
      </c>
      <c r="L265" t="s">
        <v>350</v>
      </c>
      <c r="M265" t="s">
        <v>349</v>
      </c>
      <c r="N265">
        <v>43036.04</v>
      </c>
      <c r="O265" t="s">
        <v>1096</v>
      </c>
      <c r="P265" t="s">
        <v>1098</v>
      </c>
      <c r="Q265">
        <v>41822</v>
      </c>
      <c r="R265" t="s">
        <v>339</v>
      </c>
      <c r="S265" s="10"/>
    </row>
    <row r="266" spans="1:19" ht="30">
      <c r="A266" s="183" t="s">
        <v>1137</v>
      </c>
      <c r="B266" s="180" t="s">
        <v>350</v>
      </c>
      <c r="C266" s="180" t="s">
        <v>349</v>
      </c>
      <c r="D266" s="182">
        <v>26352.25</v>
      </c>
      <c r="E266" s="180" t="s">
        <v>1138</v>
      </c>
      <c r="F266" s="180" t="s">
        <v>1140</v>
      </c>
      <c r="G266" s="181">
        <v>41822</v>
      </c>
      <c r="H266" s="180" t="s">
        <v>339</v>
      </c>
      <c r="I266">
        <f t="shared" si="8"/>
        <v>0</v>
      </c>
      <c r="J266">
        <f t="shared" si="9"/>
        <v>0</v>
      </c>
      <c r="K266" t="s">
        <v>1137</v>
      </c>
      <c r="L266" t="s">
        <v>350</v>
      </c>
      <c r="M266" t="s">
        <v>349</v>
      </c>
      <c r="N266">
        <v>26352.25</v>
      </c>
      <c r="O266" t="s">
        <v>1138</v>
      </c>
      <c r="P266" t="s">
        <v>1140</v>
      </c>
      <c r="Q266">
        <v>41822</v>
      </c>
      <c r="R266" t="s">
        <v>339</v>
      </c>
      <c r="S266" s="10"/>
    </row>
    <row r="267" spans="1:19" ht="45">
      <c r="A267" s="183" t="s">
        <v>1525</v>
      </c>
      <c r="B267" s="180" t="s">
        <v>350</v>
      </c>
      <c r="C267" s="180" t="s">
        <v>349</v>
      </c>
      <c r="D267" s="182">
        <v>15643.88</v>
      </c>
      <c r="E267" s="180" t="s">
        <v>1526</v>
      </c>
      <c r="F267" s="180" t="s">
        <v>347</v>
      </c>
      <c r="G267" s="181">
        <v>41852</v>
      </c>
      <c r="H267" s="180" t="s">
        <v>339</v>
      </c>
      <c r="I267">
        <f t="shared" si="8"/>
        <v>0</v>
      </c>
      <c r="J267">
        <f t="shared" si="9"/>
        <v>0</v>
      </c>
      <c r="K267" t="s">
        <v>1525</v>
      </c>
      <c r="L267" t="s">
        <v>350</v>
      </c>
      <c r="M267" t="s">
        <v>349</v>
      </c>
      <c r="N267">
        <v>15643.88</v>
      </c>
      <c r="O267" t="s">
        <v>1526</v>
      </c>
      <c r="P267" t="s">
        <v>347</v>
      </c>
      <c r="Q267">
        <v>41852</v>
      </c>
      <c r="R267" t="s">
        <v>339</v>
      </c>
      <c r="S267" s="10"/>
    </row>
    <row r="268" spans="1:19" ht="45">
      <c r="A268" s="183" t="s">
        <v>2139</v>
      </c>
      <c r="B268" s="180" t="s">
        <v>350</v>
      </c>
      <c r="C268" s="180" t="s">
        <v>349</v>
      </c>
      <c r="D268" s="182">
        <v>15341.46</v>
      </c>
      <c r="E268" s="180" t="s">
        <v>2140</v>
      </c>
      <c r="F268" s="180" t="s">
        <v>347</v>
      </c>
      <c r="G268" s="181">
        <v>41821</v>
      </c>
      <c r="H268" s="180" t="s">
        <v>339</v>
      </c>
      <c r="I268">
        <f t="shared" si="8"/>
        <v>0</v>
      </c>
      <c r="J268">
        <f t="shared" si="9"/>
        <v>0</v>
      </c>
      <c r="K268" t="s">
        <v>2139</v>
      </c>
      <c r="L268" t="s">
        <v>350</v>
      </c>
      <c r="M268" t="s">
        <v>349</v>
      </c>
      <c r="N268">
        <v>15341.46</v>
      </c>
      <c r="O268" t="s">
        <v>2140</v>
      </c>
      <c r="P268" t="s">
        <v>347</v>
      </c>
      <c r="Q268">
        <v>41821</v>
      </c>
      <c r="R268" t="s">
        <v>339</v>
      </c>
      <c r="S268" s="10"/>
    </row>
    <row r="269" spans="1:19" ht="45">
      <c r="A269" s="183" t="s">
        <v>2136</v>
      </c>
      <c r="B269" s="180" t="s">
        <v>350</v>
      </c>
      <c r="C269" s="180" t="s">
        <v>349</v>
      </c>
      <c r="D269" s="182">
        <v>23463.33</v>
      </c>
      <c r="E269" s="180" t="s">
        <v>2137</v>
      </c>
      <c r="F269" s="180" t="s">
        <v>347</v>
      </c>
      <c r="G269" s="181">
        <v>41821</v>
      </c>
      <c r="H269" s="180" t="s">
        <v>339</v>
      </c>
      <c r="I269">
        <f t="shared" si="8"/>
        <v>0</v>
      </c>
      <c r="J269">
        <f t="shared" si="9"/>
        <v>0</v>
      </c>
      <c r="K269" t="s">
        <v>2136</v>
      </c>
      <c r="L269" t="s">
        <v>350</v>
      </c>
      <c r="M269" t="s">
        <v>349</v>
      </c>
      <c r="N269">
        <v>23463.33</v>
      </c>
      <c r="O269" t="s">
        <v>2137</v>
      </c>
      <c r="P269" t="s">
        <v>347</v>
      </c>
      <c r="Q269">
        <v>41821</v>
      </c>
      <c r="R269" t="s">
        <v>339</v>
      </c>
      <c r="S269" s="10"/>
    </row>
    <row r="270" spans="1:19" ht="45">
      <c r="A270" s="183" t="s">
        <v>1539</v>
      </c>
      <c r="B270" s="180" t="s">
        <v>350</v>
      </c>
      <c r="C270" s="180" t="s">
        <v>349</v>
      </c>
      <c r="D270" s="182">
        <v>22255.200000000001</v>
      </c>
      <c r="E270" s="180" t="s">
        <v>1540</v>
      </c>
      <c r="F270" s="180" t="s">
        <v>347</v>
      </c>
      <c r="G270" s="181">
        <v>41821</v>
      </c>
      <c r="H270" s="180" t="s">
        <v>339</v>
      </c>
      <c r="I270">
        <f t="shared" si="8"/>
        <v>0</v>
      </c>
      <c r="J270">
        <f t="shared" si="9"/>
        <v>0</v>
      </c>
      <c r="K270" t="s">
        <v>1539</v>
      </c>
      <c r="L270" t="s">
        <v>350</v>
      </c>
      <c r="M270" t="s">
        <v>349</v>
      </c>
      <c r="N270">
        <v>22255.200000000001</v>
      </c>
      <c r="O270" t="s">
        <v>1540</v>
      </c>
      <c r="P270" t="s">
        <v>347</v>
      </c>
      <c r="Q270">
        <v>41821</v>
      </c>
      <c r="R270" t="s">
        <v>339</v>
      </c>
      <c r="S270" s="10"/>
    </row>
    <row r="271" spans="1:19" ht="45">
      <c r="A271" s="183" t="s">
        <v>1091</v>
      </c>
      <c r="B271" s="180" t="s">
        <v>350</v>
      </c>
      <c r="C271" s="180" t="s">
        <v>349</v>
      </c>
      <c r="D271" s="182">
        <v>16992.34</v>
      </c>
      <c r="E271" s="180" t="s">
        <v>1092</v>
      </c>
      <c r="F271" s="180" t="s">
        <v>347</v>
      </c>
      <c r="G271" s="181">
        <v>41821</v>
      </c>
      <c r="H271" s="180" t="s">
        <v>339</v>
      </c>
      <c r="I271">
        <f t="shared" si="8"/>
        <v>0</v>
      </c>
      <c r="J271">
        <f t="shared" si="9"/>
        <v>0</v>
      </c>
      <c r="K271" t="s">
        <v>1091</v>
      </c>
      <c r="L271" t="s">
        <v>350</v>
      </c>
      <c r="M271" t="s">
        <v>349</v>
      </c>
      <c r="N271">
        <v>16992.34</v>
      </c>
      <c r="O271" t="s">
        <v>1092</v>
      </c>
      <c r="P271" t="s">
        <v>347</v>
      </c>
      <c r="Q271">
        <v>41821</v>
      </c>
      <c r="R271" t="s">
        <v>339</v>
      </c>
      <c r="S271" s="10"/>
    </row>
    <row r="272" spans="1:19" ht="45">
      <c r="A272" s="183" t="s">
        <v>490</v>
      </c>
      <c r="B272" s="180" t="s">
        <v>350</v>
      </c>
      <c r="C272" s="180" t="s">
        <v>349</v>
      </c>
      <c r="D272" s="182">
        <v>37154.53</v>
      </c>
      <c r="E272" s="180" t="s">
        <v>491</v>
      </c>
      <c r="F272" s="180" t="s">
        <v>347</v>
      </c>
      <c r="G272" s="181">
        <v>41814</v>
      </c>
      <c r="H272" s="180" t="s">
        <v>363</v>
      </c>
      <c r="I272">
        <f t="shared" si="8"/>
        <v>0</v>
      </c>
      <c r="J272">
        <f t="shared" si="9"/>
        <v>0</v>
      </c>
      <c r="K272" t="s">
        <v>490</v>
      </c>
      <c r="L272" t="s">
        <v>350</v>
      </c>
      <c r="M272" t="s">
        <v>349</v>
      </c>
      <c r="N272">
        <v>37154.53</v>
      </c>
      <c r="O272" t="s">
        <v>491</v>
      </c>
      <c r="P272" t="s">
        <v>347</v>
      </c>
      <c r="Q272">
        <v>41814</v>
      </c>
      <c r="R272" t="s">
        <v>363</v>
      </c>
      <c r="S272" s="10"/>
    </row>
    <row r="273" spans="1:19" ht="45">
      <c r="A273" s="183" t="s">
        <v>487</v>
      </c>
      <c r="B273" s="180" t="s">
        <v>350</v>
      </c>
      <c r="C273" s="180" t="s">
        <v>349</v>
      </c>
      <c r="D273" s="182">
        <v>151049.21</v>
      </c>
      <c r="E273" s="180" t="s">
        <v>488</v>
      </c>
      <c r="F273" s="180" t="s">
        <v>347</v>
      </c>
      <c r="G273" s="181">
        <v>41814</v>
      </c>
      <c r="H273" s="180" t="s">
        <v>339</v>
      </c>
      <c r="I273">
        <f t="shared" si="8"/>
        <v>0</v>
      </c>
      <c r="J273">
        <f t="shared" si="9"/>
        <v>0</v>
      </c>
      <c r="K273" t="s">
        <v>487</v>
      </c>
      <c r="L273" t="s">
        <v>350</v>
      </c>
      <c r="M273" t="s">
        <v>349</v>
      </c>
      <c r="N273">
        <v>151049.21</v>
      </c>
      <c r="O273" t="s">
        <v>488</v>
      </c>
      <c r="P273" t="s">
        <v>347</v>
      </c>
      <c r="Q273">
        <v>41814</v>
      </c>
      <c r="R273" t="s">
        <v>339</v>
      </c>
      <c r="S273" s="10"/>
    </row>
    <row r="274" spans="1:19" ht="45">
      <c r="A274" s="183" t="s">
        <v>484</v>
      </c>
      <c r="B274" s="180" t="s">
        <v>350</v>
      </c>
      <c r="C274" s="180" t="s">
        <v>349</v>
      </c>
      <c r="D274" s="182">
        <v>53745.88</v>
      </c>
      <c r="E274" s="180" t="s">
        <v>485</v>
      </c>
      <c r="F274" s="180" t="s">
        <v>347</v>
      </c>
      <c r="G274" s="181">
        <v>41814</v>
      </c>
      <c r="H274" s="180" t="s">
        <v>363</v>
      </c>
      <c r="I274">
        <f t="shared" si="8"/>
        <v>0</v>
      </c>
      <c r="J274">
        <f t="shared" si="9"/>
        <v>0</v>
      </c>
      <c r="K274" t="s">
        <v>484</v>
      </c>
      <c r="L274" t="s">
        <v>350</v>
      </c>
      <c r="M274" t="s">
        <v>349</v>
      </c>
      <c r="N274">
        <v>53745.88</v>
      </c>
      <c r="O274" t="s">
        <v>485</v>
      </c>
      <c r="P274" t="s">
        <v>347</v>
      </c>
      <c r="Q274">
        <v>41814</v>
      </c>
      <c r="R274" t="s">
        <v>363</v>
      </c>
      <c r="S274" s="10"/>
    </row>
    <row r="275" spans="1:19" ht="45">
      <c r="A275" s="183" t="s">
        <v>480</v>
      </c>
      <c r="B275" s="180" t="s">
        <v>350</v>
      </c>
      <c r="C275" s="180" t="s">
        <v>349</v>
      </c>
      <c r="D275" s="182">
        <v>68121.41</v>
      </c>
      <c r="E275" s="180" t="s">
        <v>481</v>
      </c>
      <c r="F275" s="180" t="s">
        <v>347</v>
      </c>
      <c r="G275" s="181">
        <v>41814</v>
      </c>
      <c r="H275" s="180" t="s">
        <v>363</v>
      </c>
      <c r="I275">
        <f t="shared" si="8"/>
        <v>0</v>
      </c>
      <c r="J275">
        <f t="shared" si="9"/>
        <v>0</v>
      </c>
      <c r="K275" t="s">
        <v>480</v>
      </c>
      <c r="L275" t="s">
        <v>350</v>
      </c>
      <c r="M275" t="s">
        <v>349</v>
      </c>
      <c r="N275">
        <v>68121.41</v>
      </c>
      <c r="O275" t="s">
        <v>481</v>
      </c>
      <c r="P275" t="s">
        <v>347</v>
      </c>
      <c r="Q275">
        <v>41814</v>
      </c>
      <c r="R275" t="s">
        <v>363</v>
      </c>
      <c r="S275" s="10"/>
    </row>
    <row r="276" spans="1:19" ht="30">
      <c r="A276" s="183" t="s">
        <v>448</v>
      </c>
      <c r="B276" s="180" t="s">
        <v>350</v>
      </c>
      <c r="C276" s="180" t="s">
        <v>349</v>
      </c>
      <c r="D276" s="182">
        <v>108955.78000000004</v>
      </c>
      <c r="E276" s="180" t="s">
        <v>449</v>
      </c>
      <c r="F276" s="180" t="s">
        <v>393</v>
      </c>
      <c r="G276" s="181">
        <v>41813</v>
      </c>
      <c r="H276" s="180" t="s">
        <v>445</v>
      </c>
      <c r="I276">
        <f t="shared" si="8"/>
        <v>0</v>
      </c>
      <c r="J276">
        <f t="shared" si="9"/>
        <v>0</v>
      </c>
      <c r="K276" t="s">
        <v>448</v>
      </c>
      <c r="L276" t="s">
        <v>350</v>
      </c>
      <c r="M276" t="s">
        <v>349</v>
      </c>
      <c r="N276">
        <v>108955.78000000004</v>
      </c>
      <c r="O276" t="s">
        <v>449</v>
      </c>
      <c r="P276" t="s">
        <v>393</v>
      </c>
      <c r="Q276">
        <v>41813</v>
      </c>
      <c r="R276" t="s">
        <v>445</v>
      </c>
      <c r="S276" s="10"/>
    </row>
    <row r="277" spans="1:19" ht="15">
      <c r="A277" s="183" t="s">
        <v>507</v>
      </c>
      <c r="B277" s="180" t="s">
        <v>350</v>
      </c>
      <c r="C277" s="180" t="s">
        <v>349</v>
      </c>
      <c r="D277" s="182">
        <v>21926.76</v>
      </c>
      <c r="E277" s="180" t="s">
        <v>508</v>
      </c>
      <c r="F277" s="180" t="s">
        <v>510</v>
      </c>
      <c r="G277" s="181">
        <v>41801</v>
      </c>
      <c r="H277" s="180" t="s">
        <v>339</v>
      </c>
      <c r="I277">
        <f t="shared" si="8"/>
        <v>0</v>
      </c>
      <c r="J277">
        <f t="shared" si="9"/>
        <v>0</v>
      </c>
      <c r="K277" t="s">
        <v>507</v>
      </c>
      <c r="L277" t="s">
        <v>350</v>
      </c>
      <c r="M277" t="s">
        <v>349</v>
      </c>
      <c r="N277">
        <v>21926.76</v>
      </c>
      <c r="O277" t="s">
        <v>508</v>
      </c>
      <c r="P277" t="s">
        <v>510</v>
      </c>
      <c r="Q277">
        <v>41801</v>
      </c>
      <c r="R277" t="s">
        <v>339</v>
      </c>
      <c r="S277" s="10"/>
    </row>
    <row r="278" spans="1:19" ht="45">
      <c r="A278" s="183" t="s">
        <v>358</v>
      </c>
      <c r="B278" s="180" t="s">
        <v>350</v>
      </c>
      <c r="C278" s="180" t="s">
        <v>349</v>
      </c>
      <c r="D278" s="182">
        <v>42243.69</v>
      </c>
      <c r="E278" s="180" t="s">
        <v>359</v>
      </c>
      <c r="F278" s="180" t="s">
        <v>347</v>
      </c>
      <c r="G278" s="181">
        <v>41801</v>
      </c>
      <c r="H278" s="180" t="s">
        <v>339</v>
      </c>
      <c r="I278">
        <f t="shared" si="8"/>
        <v>0</v>
      </c>
      <c r="J278">
        <f t="shared" si="9"/>
        <v>0</v>
      </c>
      <c r="K278" t="s">
        <v>358</v>
      </c>
      <c r="L278" t="s">
        <v>350</v>
      </c>
      <c r="M278" t="s">
        <v>349</v>
      </c>
      <c r="N278">
        <v>42243.69</v>
      </c>
      <c r="O278" t="s">
        <v>359</v>
      </c>
      <c r="P278" t="s">
        <v>347</v>
      </c>
      <c r="Q278">
        <v>41801</v>
      </c>
      <c r="R278" t="s">
        <v>339</v>
      </c>
      <c r="S278" s="10"/>
    </row>
    <row r="279" spans="1:19" ht="45">
      <c r="A279" s="183" t="s">
        <v>2179</v>
      </c>
      <c r="B279" s="180" t="s">
        <v>350</v>
      </c>
      <c r="C279" s="180" t="s">
        <v>349</v>
      </c>
      <c r="D279" s="182">
        <v>38106.06</v>
      </c>
      <c r="E279" s="180" t="s">
        <v>2180</v>
      </c>
      <c r="F279" s="180" t="s">
        <v>347</v>
      </c>
      <c r="G279" s="181">
        <v>41801</v>
      </c>
      <c r="H279" s="180" t="s">
        <v>339</v>
      </c>
      <c r="I279">
        <f t="shared" si="8"/>
        <v>0</v>
      </c>
      <c r="J279">
        <f t="shared" si="9"/>
        <v>0</v>
      </c>
      <c r="K279" t="s">
        <v>2179</v>
      </c>
      <c r="L279" t="s">
        <v>350</v>
      </c>
      <c r="M279" t="s">
        <v>349</v>
      </c>
      <c r="N279">
        <v>38106.06</v>
      </c>
      <c r="O279" t="s">
        <v>2180</v>
      </c>
      <c r="P279" t="s">
        <v>347</v>
      </c>
      <c r="Q279">
        <v>41801</v>
      </c>
      <c r="R279" t="s">
        <v>339</v>
      </c>
      <c r="S279" s="10"/>
    </row>
    <row r="280" spans="1:19" ht="45">
      <c r="A280" s="183" t="s">
        <v>355</v>
      </c>
      <c r="B280" s="180" t="s">
        <v>350</v>
      </c>
      <c r="C280" s="180" t="s">
        <v>349</v>
      </c>
      <c r="D280" s="182">
        <v>37021.32</v>
      </c>
      <c r="E280" s="180" t="s">
        <v>356</v>
      </c>
      <c r="F280" s="180" t="s">
        <v>347</v>
      </c>
      <c r="G280" s="181">
        <v>41801</v>
      </c>
      <c r="H280" s="180" t="s">
        <v>339</v>
      </c>
      <c r="I280">
        <f t="shared" si="8"/>
        <v>0</v>
      </c>
      <c r="J280">
        <f t="shared" si="9"/>
        <v>0</v>
      </c>
      <c r="K280" t="s">
        <v>355</v>
      </c>
      <c r="L280" t="s">
        <v>350</v>
      </c>
      <c r="M280" t="s">
        <v>349</v>
      </c>
      <c r="N280">
        <v>37021.32</v>
      </c>
      <c r="O280" t="s">
        <v>356</v>
      </c>
      <c r="P280" t="s">
        <v>347</v>
      </c>
      <c r="Q280">
        <v>41801</v>
      </c>
      <c r="R280" t="s">
        <v>339</v>
      </c>
      <c r="S280" s="10"/>
    </row>
    <row r="281" spans="1:19" ht="45">
      <c r="A281" s="183" t="s">
        <v>1522</v>
      </c>
      <c r="B281" s="180" t="s">
        <v>350</v>
      </c>
      <c r="C281" s="180" t="s">
        <v>349</v>
      </c>
      <c r="D281" s="182">
        <v>78330.17</v>
      </c>
      <c r="E281" s="180" t="s">
        <v>1523</v>
      </c>
      <c r="F281" s="180" t="s">
        <v>347</v>
      </c>
      <c r="G281" s="181">
        <v>41801</v>
      </c>
      <c r="H281" s="180" t="s">
        <v>339</v>
      </c>
      <c r="I281">
        <f t="shared" si="8"/>
        <v>0</v>
      </c>
      <c r="J281">
        <f t="shared" si="9"/>
        <v>0</v>
      </c>
      <c r="K281" t="s">
        <v>1522</v>
      </c>
      <c r="L281" t="s">
        <v>350</v>
      </c>
      <c r="M281" t="s">
        <v>349</v>
      </c>
      <c r="N281">
        <v>78330.17</v>
      </c>
      <c r="O281" t="s">
        <v>1523</v>
      </c>
      <c r="P281" t="s">
        <v>347</v>
      </c>
      <c r="Q281">
        <v>41801</v>
      </c>
      <c r="R281" t="s">
        <v>339</v>
      </c>
      <c r="S281" s="10"/>
    </row>
    <row r="282" spans="1:19" ht="45">
      <c r="A282" s="183" t="s">
        <v>504</v>
      </c>
      <c r="B282" s="180" t="s">
        <v>350</v>
      </c>
      <c r="C282" s="180" t="s">
        <v>349</v>
      </c>
      <c r="D282" s="182">
        <v>16866.82</v>
      </c>
      <c r="E282" s="180" t="s">
        <v>505</v>
      </c>
      <c r="F282" s="180" t="s">
        <v>347</v>
      </c>
      <c r="G282" s="181">
        <v>41795</v>
      </c>
      <c r="H282" s="180" t="s">
        <v>339</v>
      </c>
      <c r="I282">
        <f t="shared" si="8"/>
        <v>0</v>
      </c>
      <c r="J282">
        <f t="shared" si="9"/>
        <v>0</v>
      </c>
      <c r="K282" t="s">
        <v>504</v>
      </c>
      <c r="L282" t="s">
        <v>350</v>
      </c>
      <c r="M282" t="s">
        <v>349</v>
      </c>
      <c r="N282">
        <v>16866.82</v>
      </c>
      <c r="O282" t="s">
        <v>505</v>
      </c>
      <c r="P282" t="s">
        <v>347</v>
      </c>
      <c r="Q282">
        <v>41795</v>
      </c>
      <c r="R282" t="s">
        <v>339</v>
      </c>
      <c r="S282" s="10"/>
    </row>
    <row r="283" spans="1:19" ht="45">
      <c r="A283" s="183" t="s">
        <v>1519</v>
      </c>
      <c r="B283" s="180" t="s">
        <v>350</v>
      </c>
      <c r="C283" s="180" t="s">
        <v>349</v>
      </c>
      <c r="D283" s="182">
        <v>15224.45</v>
      </c>
      <c r="E283" s="180" t="s">
        <v>1520</v>
      </c>
      <c r="F283" s="180" t="s">
        <v>347</v>
      </c>
      <c r="G283" s="181">
        <v>41792</v>
      </c>
      <c r="H283" s="180" t="s">
        <v>339</v>
      </c>
      <c r="I283">
        <f t="shared" si="8"/>
        <v>0</v>
      </c>
      <c r="J283">
        <f t="shared" si="9"/>
        <v>0</v>
      </c>
      <c r="K283" t="s">
        <v>1519</v>
      </c>
      <c r="L283" t="s">
        <v>350</v>
      </c>
      <c r="M283" t="s">
        <v>349</v>
      </c>
      <c r="N283">
        <v>15224.45</v>
      </c>
      <c r="O283" t="s">
        <v>1520</v>
      </c>
      <c r="P283" t="s">
        <v>347</v>
      </c>
      <c r="Q283">
        <v>41792</v>
      </c>
      <c r="R283" t="s">
        <v>339</v>
      </c>
      <c r="S283" s="10"/>
    </row>
    <row r="284" spans="1:19" ht="45">
      <c r="A284" s="183" t="s">
        <v>1516</v>
      </c>
      <c r="B284" s="180" t="s">
        <v>350</v>
      </c>
      <c r="C284" s="180" t="s">
        <v>349</v>
      </c>
      <c r="D284" s="182">
        <v>21511.53</v>
      </c>
      <c r="E284" s="180" t="s">
        <v>1517</v>
      </c>
      <c r="F284" s="180" t="s">
        <v>347</v>
      </c>
      <c r="G284" s="181">
        <v>41791</v>
      </c>
      <c r="H284" s="180" t="s">
        <v>339</v>
      </c>
      <c r="I284">
        <f t="shared" si="8"/>
        <v>0</v>
      </c>
      <c r="J284">
        <f t="shared" si="9"/>
        <v>0</v>
      </c>
      <c r="K284" t="s">
        <v>1516</v>
      </c>
      <c r="L284" t="s">
        <v>350</v>
      </c>
      <c r="M284" t="s">
        <v>349</v>
      </c>
      <c r="N284">
        <v>21511.53</v>
      </c>
      <c r="O284" t="s">
        <v>1517</v>
      </c>
      <c r="P284" t="s">
        <v>347</v>
      </c>
      <c r="Q284">
        <v>41791</v>
      </c>
      <c r="R284" t="s">
        <v>339</v>
      </c>
      <c r="S284" s="10"/>
    </row>
    <row r="285" spans="1:19" ht="45">
      <c r="A285" s="183" t="s">
        <v>1536</v>
      </c>
      <c r="B285" s="180" t="s">
        <v>350</v>
      </c>
      <c r="C285" s="180" t="s">
        <v>349</v>
      </c>
      <c r="D285" s="182">
        <v>20007.25</v>
      </c>
      <c r="E285" s="180" t="s">
        <v>1537</v>
      </c>
      <c r="F285" s="180" t="s">
        <v>347</v>
      </c>
      <c r="G285" s="181">
        <v>41791</v>
      </c>
      <c r="H285" s="180" t="s">
        <v>339</v>
      </c>
      <c r="I285">
        <f t="shared" si="8"/>
        <v>0</v>
      </c>
      <c r="J285">
        <f t="shared" si="9"/>
        <v>0</v>
      </c>
      <c r="K285" t="s">
        <v>1536</v>
      </c>
      <c r="L285" t="s">
        <v>350</v>
      </c>
      <c r="M285" t="s">
        <v>349</v>
      </c>
      <c r="N285">
        <v>20007.25</v>
      </c>
      <c r="O285" t="s">
        <v>1537</v>
      </c>
      <c r="P285" t="s">
        <v>347</v>
      </c>
      <c r="Q285">
        <v>41791</v>
      </c>
      <c r="R285" t="s">
        <v>339</v>
      </c>
      <c r="S285" s="10"/>
    </row>
    <row r="286" spans="1:19" ht="45">
      <c r="A286" s="183" t="s">
        <v>2133</v>
      </c>
      <c r="B286" s="180" t="s">
        <v>350</v>
      </c>
      <c r="C286" s="180" t="s">
        <v>349</v>
      </c>
      <c r="D286" s="182">
        <v>27370.23</v>
      </c>
      <c r="E286" s="180" t="s">
        <v>2134</v>
      </c>
      <c r="F286" s="180" t="s">
        <v>347</v>
      </c>
      <c r="G286" s="181">
        <v>41791</v>
      </c>
      <c r="H286" s="180" t="s">
        <v>339</v>
      </c>
      <c r="I286">
        <f t="shared" si="8"/>
        <v>0</v>
      </c>
      <c r="J286">
        <f t="shared" si="9"/>
        <v>0</v>
      </c>
      <c r="K286" t="s">
        <v>2133</v>
      </c>
      <c r="L286" t="s">
        <v>350</v>
      </c>
      <c r="M286" t="s">
        <v>349</v>
      </c>
      <c r="N286">
        <v>27370.23</v>
      </c>
      <c r="O286" t="s">
        <v>2134</v>
      </c>
      <c r="P286" t="s">
        <v>347</v>
      </c>
      <c r="Q286">
        <v>41791</v>
      </c>
      <c r="R286" t="s">
        <v>339</v>
      </c>
      <c r="S286" s="10"/>
    </row>
    <row r="287" spans="1:19" ht="45">
      <c r="A287" s="183" t="s">
        <v>2176</v>
      </c>
      <c r="B287" s="180" t="s">
        <v>350</v>
      </c>
      <c r="C287" s="180" t="s">
        <v>349</v>
      </c>
      <c r="D287" s="182">
        <v>30810.2</v>
      </c>
      <c r="E287" s="180" t="s">
        <v>2177</v>
      </c>
      <c r="F287" s="180" t="s">
        <v>347</v>
      </c>
      <c r="G287" s="181">
        <v>41791</v>
      </c>
      <c r="H287" s="180" t="s">
        <v>339</v>
      </c>
      <c r="I287">
        <f t="shared" si="8"/>
        <v>0</v>
      </c>
      <c r="J287">
        <f t="shared" si="9"/>
        <v>0</v>
      </c>
      <c r="K287" t="s">
        <v>2176</v>
      </c>
      <c r="L287" t="s">
        <v>350</v>
      </c>
      <c r="M287" t="s">
        <v>349</v>
      </c>
      <c r="N287">
        <v>30810.2</v>
      </c>
      <c r="O287" t="s">
        <v>2177</v>
      </c>
      <c r="P287" t="s">
        <v>347</v>
      </c>
      <c r="Q287">
        <v>41791</v>
      </c>
      <c r="R287" t="s">
        <v>339</v>
      </c>
      <c r="S287" s="10"/>
    </row>
    <row r="288" spans="1:19" ht="45">
      <c r="A288" s="183" t="s">
        <v>352</v>
      </c>
      <c r="B288" s="180" t="s">
        <v>350</v>
      </c>
      <c r="C288" s="180" t="s">
        <v>349</v>
      </c>
      <c r="D288" s="182">
        <v>37874.86</v>
      </c>
      <c r="E288" s="180" t="s">
        <v>353</v>
      </c>
      <c r="F288" s="180" t="s">
        <v>347</v>
      </c>
      <c r="G288" s="181">
        <v>41791</v>
      </c>
      <c r="H288" s="180" t="s">
        <v>339</v>
      </c>
      <c r="I288">
        <f t="shared" si="8"/>
        <v>0</v>
      </c>
      <c r="J288">
        <f t="shared" si="9"/>
        <v>0</v>
      </c>
      <c r="K288" t="s">
        <v>352</v>
      </c>
      <c r="L288" t="s">
        <v>350</v>
      </c>
      <c r="M288" t="s">
        <v>349</v>
      </c>
      <c r="N288">
        <v>37874.86</v>
      </c>
      <c r="O288" t="s">
        <v>353</v>
      </c>
      <c r="P288" t="s">
        <v>347</v>
      </c>
      <c r="Q288">
        <v>41791</v>
      </c>
      <c r="R288" t="s">
        <v>339</v>
      </c>
      <c r="S288" s="10"/>
    </row>
    <row r="289" spans="1:19" ht="45">
      <c r="A289" s="183" t="s">
        <v>2130</v>
      </c>
      <c r="B289" s="180" t="s">
        <v>350</v>
      </c>
      <c r="C289" s="180" t="s">
        <v>349</v>
      </c>
      <c r="D289" s="182">
        <v>45608.3</v>
      </c>
      <c r="E289" s="180" t="s">
        <v>2131</v>
      </c>
      <c r="F289" s="180" t="s">
        <v>347</v>
      </c>
      <c r="G289" s="181">
        <v>41786</v>
      </c>
      <c r="H289" s="180" t="s">
        <v>339</v>
      </c>
      <c r="I289">
        <f t="shared" si="8"/>
        <v>0</v>
      </c>
      <c r="J289">
        <f t="shared" si="9"/>
        <v>0</v>
      </c>
      <c r="K289" t="s">
        <v>2130</v>
      </c>
      <c r="L289" t="s">
        <v>350</v>
      </c>
      <c r="M289" t="s">
        <v>349</v>
      </c>
      <c r="N289">
        <v>45608.3</v>
      </c>
      <c r="O289" t="s">
        <v>2131</v>
      </c>
      <c r="P289" t="s">
        <v>347</v>
      </c>
      <c r="Q289">
        <v>41786</v>
      </c>
      <c r="R289" t="s">
        <v>339</v>
      </c>
      <c r="S289" s="10"/>
    </row>
    <row r="290" spans="1:19" ht="45">
      <c r="A290" s="183" t="s">
        <v>344</v>
      </c>
      <c r="B290" s="180" t="s">
        <v>350</v>
      </c>
      <c r="C290" s="180" t="s">
        <v>349</v>
      </c>
      <c r="D290" s="182">
        <v>20051.04</v>
      </c>
      <c r="E290" s="180" t="s">
        <v>345</v>
      </c>
      <c r="F290" s="180" t="s">
        <v>347</v>
      </c>
      <c r="G290" s="181">
        <v>41786</v>
      </c>
      <c r="H290" s="180" t="s">
        <v>339</v>
      </c>
      <c r="I290">
        <f t="shared" si="8"/>
        <v>0</v>
      </c>
      <c r="J290">
        <f t="shared" si="9"/>
        <v>0</v>
      </c>
      <c r="K290" t="s">
        <v>344</v>
      </c>
      <c r="L290" t="s">
        <v>350</v>
      </c>
      <c r="M290" t="s">
        <v>349</v>
      </c>
      <c r="N290">
        <v>20051.04</v>
      </c>
      <c r="O290" t="s">
        <v>345</v>
      </c>
      <c r="P290" t="s">
        <v>347</v>
      </c>
      <c r="Q290">
        <v>41786</v>
      </c>
      <c r="R290" t="s">
        <v>339</v>
      </c>
      <c r="S290" s="10"/>
    </row>
    <row r="291" spans="1:19" ht="30">
      <c r="A291" s="183" t="s">
        <v>390</v>
      </c>
      <c r="B291" s="180" t="s">
        <v>350</v>
      </c>
      <c r="C291" s="180" t="s">
        <v>349</v>
      </c>
      <c r="D291" s="182">
        <v>103055.78000000003</v>
      </c>
      <c r="E291" s="180" t="s">
        <v>391</v>
      </c>
      <c r="F291" s="180" t="s">
        <v>393</v>
      </c>
      <c r="G291" s="181">
        <v>41786</v>
      </c>
      <c r="H291" s="180" t="s">
        <v>445</v>
      </c>
      <c r="I291">
        <f t="shared" si="8"/>
        <v>0</v>
      </c>
      <c r="J291">
        <f t="shared" si="9"/>
        <v>0</v>
      </c>
      <c r="K291" t="s">
        <v>390</v>
      </c>
      <c r="L291" t="s">
        <v>350</v>
      </c>
      <c r="M291" t="s">
        <v>349</v>
      </c>
      <c r="N291">
        <v>103055.78000000003</v>
      </c>
      <c r="O291" t="s">
        <v>391</v>
      </c>
      <c r="P291" t="s">
        <v>393</v>
      </c>
      <c r="Q291">
        <v>41786</v>
      </c>
      <c r="R291" t="s">
        <v>445</v>
      </c>
      <c r="S291" s="10"/>
    </row>
    <row r="292" spans="1:19" ht="45">
      <c r="A292" s="183" t="s">
        <v>2127</v>
      </c>
      <c r="B292" s="180" t="s">
        <v>350</v>
      </c>
      <c r="C292" s="180" t="s">
        <v>349</v>
      </c>
      <c r="D292" s="182">
        <v>16808.689999999999</v>
      </c>
      <c r="E292" s="180" t="s">
        <v>2128</v>
      </c>
      <c r="F292" s="180" t="s">
        <v>347</v>
      </c>
      <c r="G292" s="181">
        <v>41779</v>
      </c>
      <c r="H292" s="180" t="s">
        <v>339</v>
      </c>
      <c r="I292">
        <f t="shared" si="8"/>
        <v>0</v>
      </c>
      <c r="J292">
        <f t="shared" si="9"/>
        <v>0</v>
      </c>
      <c r="K292" t="s">
        <v>2127</v>
      </c>
      <c r="L292" t="s">
        <v>350</v>
      </c>
      <c r="M292" t="s">
        <v>349</v>
      </c>
      <c r="N292">
        <v>16808.689999999999</v>
      </c>
      <c r="O292" t="s">
        <v>2128</v>
      </c>
      <c r="P292" t="s">
        <v>347</v>
      </c>
      <c r="Q292">
        <v>41779</v>
      </c>
      <c r="R292" t="s">
        <v>339</v>
      </c>
      <c r="S292" s="10"/>
    </row>
    <row r="293" spans="1:19" ht="15">
      <c r="A293" s="183"/>
      <c r="B293" s="180"/>
      <c r="C293" s="180"/>
      <c r="D293" s="182"/>
      <c r="E293" s="180"/>
      <c r="F293" s="180"/>
      <c r="G293" s="181"/>
      <c r="H293" s="180"/>
      <c r="I293"/>
      <c r="J293"/>
      <c r="K293" t="s">
        <v>221</v>
      </c>
      <c r="L293" t="s">
        <v>221</v>
      </c>
      <c r="M293" t="s">
        <v>221</v>
      </c>
      <c r="N293">
        <v>29993.94</v>
      </c>
      <c r="O293" t="s">
        <v>221</v>
      </c>
      <c r="P293" t="s">
        <v>221</v>
      </c>
      <c r="Q293" t="s">
        <v>221</v>
      </c>
      <c r="R293" t="s">
        <v>221</v>
      </c>
      <c r="S293" s="10"/>
    </row>
    <row r="294" spans="1:19" ht="15">
      <c r="A294" s="183"/>
      <c r="B294" s="180"/>
      <c r="C294" s="180"/>
      <c r="D294" s="182"/>
      <c r="E294" s="180"/>
      <c r="F294" s="180"/>
      <c r="G294" s="181"/>
      <c r="H294" s="180"/>
      <c r="I294"/>
      <c r="J294"/>
      <c r="K294" t="s">
        <v>221</v>
      </c>
      <c r="L294" t="s">
        <v>221</v>
      </c>
      <c r="M294" t="s">
        <v>221</v>
      </c>
      <c r="N294">
        <v>63.56</v>
      </c>
      <c r="O294" t="s">
        <v>221</v>
      </c>
      <c r="P294" t="s">
        <v>221</v>
      </c>
      <c r="Q294" t="s">
        <v>221</v>
      </c>
      <c r="R294" t="s">
        <v>221</v>
      </c>
      <c r="S294" s="10"/>
    </row>
    <row r="295" spans="1:19" ht="15">
      <c r="A295" s="183"/>
      <c r="B295" s="180"/>
      <c r="C295" s="180"/>
      <c r="D295" s="182"/>
      <c r="E295" s="180"/>
      <c r="F295" s="180"/>
      <c r="G295" s="181"/>
      <c r="H295" s="180"/>
      <c r="I295"/>
      <c r="J295"/>
      <c r="K295" t="s">
        <v>221</v>
      </c>
      <c r="L295" t="s">
        <v>221</v>
      </c>
      <c r="M295" t="s">
        <v>221</v>
      </c>
      <c r="N295">
        <v>4745.4400000000005</v>
      </c>
      <c r="O295" t="s">
        <v>221</v>
      </c>
      <c r="P295" t="s">
        <v>221</v>
      </c>
      <c r="Q295" t="s">
        <v>221</v>
      </c>
      <c r="R295" t="s">
        <v>221</v>
      </c>
      <c r="S295" s="10"/>
    </row>
    <row r="296" spans="1:19" ht="15">
      <c r="A296" s="183"/>
      <c r="B296" s="180"/>
      <c r="C296" s="180"/>
      <c r="D296" s="182"/>
      <c r="E296" s="180"/>
      <c r="F296" s="180"/>
      <c r="G296" s="181"/>
      <c r="H296" s="180"/>
      <c r="I296"/>
      <c r="J296"/>
      <c r="K296" t="s">
        <v>221</v>
      </c>
      <c r="L296" t="s">
        <v>221</v>
      </c>
      <c r="M296" t="s">
        <v>221</v>
      </c>
      <c r="N296">
        <v>6872.2000000000007</v>
      </c>
      <c r="O296" t="s">
        <v>221</v>
      </c>
      <c r="P296" t="s">
        <v>221</v>
      </c>
      <c r="Q296" t="s">
        <v>221</v>
      </c>
      <c r="R296" t="s">
        <v>221</v>
      </c>
      <c r="S296" s="10"/>
    </row>
    <row r="297" spans="1:19" ht="15">
      <c r="A297" s="183"/>
      <c r="B297" s="180"/>
      <c r="C297" s="180"/>
      <c r="D297" s="182"/>
      <c r="E297" s="180"/>
      <c r="F297" s="180"/>
      <c r="G297" s="181"/>
      <c r="H297" s="180"/>
      <c r="I297"/>
      <c r="J297"/>
      <c r="K297" t="s">
        <v>221</v>
      </c>
      <c r="L297" t="s">
        <v>221</v>
      </c>
      <c r="M297" t="s">
        <v>221</v>
      </c>
      <c r="N297">
        <v>6887.6200000000008</v>
      </c>
      <c r="O297" t="s">
        <v>221</v>
      </c>
      <c r="P297" t="s">
        <v>221</v>
      </c>
      <c r="Q297" t="s">
        <v>221</v>
      </c>
      <c r="R297" t="s">
        <v>221</v>
      </c>
      <c r="S297" s="10"/>
    </row>
    <row r="298" spans="1:19" ht="15">
      <c r="A298" s="183"/>
      <c r="B298" s="180"/>
      <c r="C298" s="180"/>
      <c r="D298" s="182"/>
      <c r="E298" s="180"/>
      <c r="F298" s="180"/>
      <c r="G298" s="181"/>
      <c r="H298" s="180"/>
      <c r="I298"/>
      <c r="J298"/>
      <c r="K298" t="s">
        <v>221</v>
      </c>
      <c r="L298" t="s">
        <v>221</v>
      </c>
      <c r="M298" t="s">
        <v>221</v>
      </c>
      <c r="N298">
        <v>6916.8900000000012</v>
      </c>
      <c r="O298" t="s">
        <v>221</v>
      </c>
      <c r="P298" t="s">
        <v>221</v>
      </c>
      <c r="Q298" t="s">
        <v>221</v>
      </c>
      <c r="R298" t="s">
        <v>221</v>
      </c>
      <c r="S298" s="10"/>
    </row>
    <row r="299" spans="1:19" ht="15">
      <c r="A299" s="183"/>
      <c r="B299" s="180"/>
      <c r="C299" s="180"/>
      <c r="D299" s="182"/>
      <c r="E299" s="180"/>
      <c r="F299" s="180"/>
      <c r="G299" s="181"/>
      <c r="H299" s="180"/>
      <c r="I299"/>
      <c r="J299"/>
      <c r="K299" t="s">
        <v>221</v>
      </c>
      <c r="L299" t="s">
        <v>221</v>
      </c>
      <c r="M299" t="s">
        <v>221</v>
      </c>
      <c r="N299">
        <v>18850.730000000003</v>
      </c>
      <c r="O299" t="s">
        <v>221</v>
      </c>
      <c r="P299" t="s">
        <v>221</v>
      </c>
      <c r="Q299" t="s">
        <v>221</v>
      </c>
      <c r="R299" t="s">
        <v>221</v>
      </c>
      <c r="S299" s="10"/>
    </row>
    <row r="300" spans="1:19" ht="15">
      <c r="A300" s="183"/>
      <c r="B300" s="180"/>
      <c r="C300" s="180"/>
      <c r="D300" s="182"/>
      <c r="E300" s="180"/>
      <c r="F300" s="180"/>
      <c r="G300" s="181"/>
      <c r="H300" s="180"/>
      <c r="I300"/>
      <c r="J300"/>
      <c r="K300" t="s">
        <v>221</v>
      </c>
      <c r="L300" t="s">
        <v>221</v>
      </c>
      <c r="M300" t="s">
        <v>221</v>
      </c>
      <c r="N300">
        <v>23203.350000000002</v>
      </c>
      <c r="O300" t="s">
        <v>221</v>
      </c>
      <c r="P300" t="s">
        <v>221</v>
      </c>
      <c r="Q300" t="s">
        <v>221</v>
      </c>
      <c r="R300" t="s">
        <v>221</v>
      </c>
      <c r="S300" s="10"/>
    </row>
    <row r="301" spans="1:19" ht="15">
      <c r="A301" s="183"/>
      <c r="B301" s="180"/>
      <c r="C301" s="180"/>
      <c r="D301" s="182"/>
      <c r="E301" s="180"/>
      <c r="F301" s="180"/>
      <c r="G301" s="181"/>
      <c r="H301" s="180"/>
      <c r="I301"/>
      <c r="J301"/>
      <c r="K301" t="s">
        <v>221</v>
      </c>
      <c r="L301" t="s">
        <v>221</v>
      </c>
      <c r="M301" t="s">
        <v>221</v>
      </c>
      <c r="N301">
        <v>27849.65</v>
      </c>
      <c r="O301" t="s">
        <v>221</v>
      </c>
      <c r="P301" t="s">
        <v>221</v>
      </c>
      <c r="Q301" t="s">
        <v>221</v>
      </c>
      <c r="R301" t="s">
        <v>221</v>
      </c>
      <c r="S301" s="10"/>
    </row>
    <row r="302" spans="1:19" ht="15">
      <c r="A302" s="183"/>
      <c r="B302" s="180"/>
      <c r="C302" s="180"/>
      <c r="D302" s="182"/>
      <c r="E302" s="180"/>
      <c r="F302" s="180"/>
      <c r="G302" s="181"/>
      <c r="H302" s="180"/>
      <c r="I302"/>
      <c r="J302"/>
      <c r="K302" t="s">
        <v>221</v>
      </c>
      <c r="L302" t="s">
        <v>221</v>
      </c>
      <c r="M302" t="s">
        <v>221</v>
      </c>
      <c r="N302">
        <v>28448.91</v>
      </c>
      <c r="O302" t="s">
        <v>221</v>
      </c>
      <c r="P302" t="s">
        <v>221</v>
      </c>
      <c r="Q302" t="s">
        <v>221</v>
      </c>
      <c r="R302" t="s">
        <v>221</v>
      </c>
      <c r="S302" s="10"/>
    </row>
    <row r="303" spans="1:19" ht="15">
      <c r="A303" s="183"/>
      <c r="B303" s="180"/>
      <c r="C303" s="180"/>
      <c r="D303" s="182"/>
      <c r="E303" s="180"/>
      <c r="F303" s="180"/>
      <c r="G303" s="181"/>
      <c r="H303" s="180"/>
      <c r="I303"/>
      <c r="J303"/>
      <c r="K303" t="s">
        <v>221</v>
      </c>
      <c r="L303" t="s">
        <v>221</v>
      </c>
      <c r="M303" t="s">
        <v>221</v>
      </c>
      <c r="N303">
        <v>30660.880000000001</v>
      </c>
      <c r="O303" t="s">
        <v>221</v>
      </c>
      <c r="P303" t="s">
        <v>221</v>
      </c>
      <c r="Q303" t="s">
        <v>221</v>
      </c>
      <c r="R303" t="s">
        <v>221</v>
      </c>
      <c r="S303" s="10"/>
    </row>
    <row r="304" spans="1:19" ht="15">
      <c r="A304" s="183"/>
      <c r="B304" s="180"/>
      <c r="C304" s="180"/>
      <c r="D304" s="182"/>
      <c r="E304" s="180"/>
      <c r="F304" s="180"/>
      <c r="G304" s="181"/>
      <c r="H304" s="180"/>
      <c r="I304"/>
      <c r="J304"/>
      <c r="K304" t="s">
        <v>221</v>
      </c>
      <c r="L304" t="s">
        <v>221</v>
      </c>
      <c r="M304" t="s">
        <v>221</v>
      </c>
      <c r="N304">
        <v>33333.380000000005</v>
      </c>
      <c r="O304" t="s">
        <v>221</v>
      </c>
      <c r="P304" t="s">
        <v>221</v>
      </c>
      <c r="Q304" t="s">
        <v>221</v>
      </c>
      <c r="R304" t="s">
        <v>221</v>
      </c>
      <c r="S304" s="10"/>
    </row>
    <row r="305" spans="1:19" ht="15">
      <c r="A305" s="183"/>
      <c r="B305" s="180"/>
      <c r="C305" s="180"/>
      <c r="D305" s="182"/>
      <c r="E305" s="180"/>
      <c r="F305" s="180"/>
      <c r="G305" s="181"/>
      <c r="H305" s="180"/>
      <c r="I305"/>
      <c r="J305"/>
      <c r="K305" t="s">
        <v>221</v>
      </c>
      <c r="L305" t="s">
        <v>221</v>
      </c>
      <c r="M305" t="s">
        <v>221</v>
      </c>
      <c r="N305">
        <v>33434.100000000006</v>
      </c>
      <c r="O305" t="s">
        <v>221</v>
      </c>
      <c r="P305" t="s">
        <v>221</v>
      </c>
      <c r="Q305" t="s">
        <v>221</v>
      </c>
      <c r="R305" t="s">
        <v>221</v>
      </c>
      <c r="S305" s="10"/>
    </row>
    <row r="306" spans="1:19" ht="15">
      <c r="A306" s="183"/>
      <c r="B306" s="180"/>
      <c r="C306" s="180"/>
      <c r="D306" s="182"/>
      <c r="E306" s="180"/>
      <c r="F306" s="180"/>
      <c r="G306" s="181"/>
      <c r="H306" s="180"/>
      <c r="I306"/>
      <c r="J306"/>
      <c r="K306" t="s">
        <v>221</v>
      </c>
      <c r="L306" t="s">
        <v>221</v>
      </c>
      <c r="M306" t="s">
        <v>221</v>
      </c>
      <c r="N306">
        <v>34987.930000000008</v>
      </c>
      <c r="O306" t="s">
        <v>221</v>
      </c>
      <c r="P306" t="s">
        <v>221</v>
      </c>
      <c r="Q306" t="s">
        <v>221</v>
      </c>
      <c r="R306" t="s">
        <v>221</v>
      </c>
      <c r="S306" s="10"/>
    </row>
    <row r="307" spans="1:19" ht="15">
      <c r="A307" s="183"/>
      <c r="B307" s="180"/>
      <c r="C307" s="180"/>
      <c r="D307" s="182"/>
      <c r="E307" s="180"/>
      <c r="F307" s="180"/>
      <c r="G307" s="181"/>
      <c r="H307" s="180"/>
      <c r="I307"/>
      <c r="J307"/>
      <c r="K307" t="s">
        <v>221</v>
      </c>
      <c r="L307" t="s">
        <v>221</v>
      </c>
      <c r="M307" t="s">
        <v>221</v>
      </c>
      <c r="N307">
        <v>37452.290000000008</v>
      </c>
      <c r="O307" t="s">
        <v>221</v>
      </c>
      <c r="P307" t="s">
        <v>221</v>
      </c>
      <c r="Q307" t="s">
        <v>221</v>
      </c>
      <c r="R307" t="s">
        <v>221</v>
      </c>
      <c r="S307" s="10"/>
    </row>
    <row r="308" spans="1:19" ht="15">
      <c r="A308" s="183"/>
      <c r="B308" s="180"/>
      <c r="C308" s="180"/>
      <c r="D308" s="182"/>
      <c r="E308" s="180"/>
      <c r="F308" s="180"/>
      <c r="G308" s="181"/>
      <c r="H308" s="180"/>
      <c r="I308"/>
      <c r="J308"/>
      <c r="K308" t="s">
        <v>221</v>
      </c>
      <c r="L308" t="s">
        <v>221</v>
      </c>
      <c r="M308" t="s">
        <v>221</v>
      </c>
      <c r="N308">
        <v>38098.23000000001</v>
      </c>
      <c r="O308" t="s">
        <v>221</v>
      </c>
      <c r="P308" t="s">
        <v>221</v>
      </c>
      <c r="Q308" t="s">
        <v>221</v>
      </c>
      <c r="R308" t="s">
        <v>221</v>
      </c>
      <c r="S308" s="10"/>
    </row>
    <row r="309" spans="1:19" ht="15">
      <c r="A309" s="183"/>
      <c r="B309" s="180"/>
      <c r="C309" s="180"/>
      <c r="D309" s="182"/>
      <c r="E309" s="180"/>
      <c r="F309" s="180"/>
      <c r="G309" s="181"/>
      <c r="H309" s="180"/>
      <c r="I309"/>
      <c r="J309"/>
      <c r="K309" t="s">
        <v>221</v>
      </c>
      <c r="L309" t="s">
        <v>221</v>
      </c>
      <c r="M309" t="s">
        <v>221</v>
      </c>
      <c r="N309">
        <v>38110.55000000001</v>
      </c>
      <c r="O309" t="s">
        <v>221</v>
      </c>
      <c r="P309" t="s">
        <v>221</v>
      </c>
      <c r="Q309" t="s">
        <v>221</v>
      </c>
      <c r="R309" t="s">
        <v>221</v>
      </c>
      <c r="S309" s="10"/>
    </row>
    <row r="310" spans="1:19" ht="15">
      <c r="A310" s="183"/>
      <c r="B310" s="180"/>
      <c r="C310" s="180"/>
      <c r="D310" s="182"/>
      <c r="E310" s="180"/>
      <c r="F310" s="180"/>
      <c r="G310" s="181"/>
      <c r="H310" s="180"/>
      <c r="I310"/>
      <c r="J310"/>
      <c r="K310" t="s">
        <v>221</v>
      </c>
      <c r="L310" t="s">
        <v>221</v>
      </c>
      <c r="M310" t="s">
        <v>221</v>
      </c>
      <c r="N310">
        <v>40285.820000000007</v>
      </c>
      <c r="O310" t="s">
        <v>221</v>
      </c>
      <c r="P310" t="s">
        <v>221</v>
      </c>
      <c r="Q310" t="s">
        <v>221</v>
      </c>
      <c r="R310" t="s">
        <v>221</v>
      </c>
      <c r="S310" s="10"/>
    </row>
    <row r="311" spans="1:19" ht="15">
      <c r="A311" s="183"/>
      <c r="B311" s="180"/>
      <c r="C311" s="180"/>
      <c r="D311" s="182"/>
      <c r="E311" s="180"/>
      <c r="F311" s="180"/>
      <c r="G311" s="181"/>
      <c r="H311" s="180"/>
      <c r="I311"/>
      <c r="J311"/>
      <c r="K311" t="s">
        <v>221</v>
      </c>
      <c r="L311" t="s">
        <v>221</v>
      </c>
      <c r="M311" t="s">
        <v>221</v>
      </c>
      <c r="N311">
        <v>41915.790000000008</v>
      </c>
      <c r="O311" t="s">
        <v>221</v>
      </c>
      <c r="P311" t="s">
        <v>221</v>
      </c>
      <c r="Q311" t="s">
        <v>221</v>
      </c>
      <c r="R311" t="s">
        <v>221</v>
      </c>
      <c r="S311" s="10"/>
    </row>
    <row r="312" spans="1:19" ht="15">
      <c r="A312" s="183"/>
      <c r="B312" s="180"/>
      <c r="C312" s="180"/>
      <c r="D312" s="182"/>
      <c r="E312" s="180"/>
      <c r="F312" s="180"/>
      <c r="G312" s="181"/>
      <c r="H312" s="180"/>
      <c r="I312"/>
      <c r="J312"/>
      <c r="K312" t="s">
        <v>221</v>
      </c>
      <c r="L312" t="s">
        <v>221</v>
      </c>
      <c r="M312" t="s">
        <v>221</v>
      </c>
      <c r="N312">
        <v>44433.160000000011</v>
      </c>
      <c r="O312" t="s">
        <v>221</v>
      </c>
      <c r="P312" t="s">
        <v>221</v>
      </c>
      <c r="Q312" t="s">
        <v>221</v>
      </c>
      <c r="R312" t="s">
        <v>221</v>
      </c>
      <c r="S312" s="10"/>
    </row>
    <row r="313" spans="1:19" ht="15">
      <c r="A313" s="183"/>
      <c r="B313" s="180"/>
      <c r="C313" s="180"/>
      <c r="D313" s="182"/>
      <c r="E313" s="180"/>
      <c r="F313" s="180"/>
      <c r="G313" s="181"/>
      <c r="H313" s="180"/>
      <c r="I313"/>
      <c r="J313"/>
      <c r="K313" t="s">
        <v>221</v>
      </c>
      <c r="L313" t="s">
        <v>221</v>
      </c>
      <c r="M313" t="s">
        <v>221</v>
      </c>
      <c r="N313">
        <v>44460.740000000013</v>
      </c>
      <c r="O313" t="s">
        <v>221</v>
      </c>
      <c r="P313" t="s">
        <v>221</v>
      </c>
      <c r="Q313" t="s">
        <v>221</v>
      </c>
      <c r="R313" t="s">
        <v>221</v>
      </c>
      <c r="S313" s="10"/>
    </row>
    <row r="314" spans="1:19" ht="15">
      <c r="A314" s="183"/>
      <c r="B314" s="180"/>
      <c r="C314" s="180"/>
      <c r="D314" s="182"/>
      <c r="E314" s="180"/>
      <c r="F314" s="180"/>
      <c r="G314" s="181"/>
      <c r="H314" s="180"/>
      <c r="I314"/>
      <c r="J314"/>
      <c r="K314" t="s">
        <v>221</v>
      </c>
      <c r="L314" t="s">
        <v>221</v>
      </c>
      <c r="M314" t="s">
        <v>221</v>
      </c>
      <c r="N314">
        <v>48789.990000000013</v>
      </c>
      <c r="O314" t="s">
        <v>221</v>
      </c>
      <c r="P314" t="s">
        <v>221</v>
      </c>
      <c r="Q314" t="s">
        <v>221</v>
      </c>
      <c r="R314" t="s">
        <v>221</v>
      </c>
      <c r="S314" s="10"/>
    </row>
    <row r="315" spans="1:19" ht="15">
      <c r="A315" s="183"/>
      <c r="B315" s="180"/>
      <c r="C315" s="180"/>
      <c r="D315" s="182"/>
      <c r="E315" s="180"/>
      <c r="F315" s="180"/>
      <c r="G315" s="181"/>
      <c r="H315" s="180"/>
      <c r="I315"/>
      <c r="J315"/>
      <c r="K315" t="s">
        <v>221</v>
      </c>
      <c r="L315" t="s">
        <v>221</v>
      </c>
      <c r="M315" t="s">
        <v>221</v>
      </c>
      <c r="N315">
        <v>58887.780000000013</v>
      </c>
      <c r="O315" t="s">
        <v>221</v>
      </c>
      <c r="P315" t="s">
        <v>221</v>
      </c>
      <c r="Q315" t="s">
        <v>221</v>
      </c>
      <c r="R315" t="s">
        <v>221</v>
      </c>
      <c r="S315" s="10"/>
    </row>
    <row r="316" spans="1:19" ht="15">
      <c r="A316" s="183"/>
      <c r="B316" s="180"/>
      <c r="C316" s="180"/>
      <c r="D316" s="182"/>
      <c r="E316" s="180"/>
      <c r="F316" s="180"/>
      <c r="G316" s="181"/>
      <c r="H316" s="180"/>
      <c r="I316"/>
      <c r="J316"/>
      <c r="K316" t="s">
        <v>221</v>
      </c>
      <c r="L316" t="s">
        <v>221</v>
      </c>
      <c r="M316" t="s">
        <v>221</v>
      </c>
      <c r="N316">
        <v>63362.040000000015</v>
      </c>
      <c r="O316" t="s">
        <v>221</v>
      </c>
      <c r="P316" t="s">
        <v>221</v>
      </c>
      <c r="Q316" t="s">
        <v>221</v>
      </c>
      <c r="R316" t="s">
        <v>221</v>
      </c>
      <c r="S316" s="10"/>
    </row>
    <row r="317" spans="1:19" ht="15">
      <c r="A317" s="183"/>
      <c r="B317" s="180"/>
      <c r="C317" s="180"/>
      <c r="D317" s="182"/>
      <c r="E317" s="180"/>
      <c r="F317" s="180"/>
      <c r="G317" s="181"/>
      <c r="H317" s="180"/>
      <c r="I317"/>
      <c r="J317"/>
      <c r="K317" t="s">
        <v>221</v>
      </c>
      <c r="L317" t="s">
        <v>221</v>
      </c>
      <c r="M317" t="s">
        <v>221</v>
      </c>
      <c r="N317">
        <v>65455.250000000015</v>
      </c>
      <c r="O317" t="s">
        <v>221</v>
      </c>
      <c r="P317" t="s">
        <v>221</v>
      </c>
      <c r="Q317" t="s">
        <v>221</v>
      </c>
      <c r="R317" t="s">
        <v>221</v>
      </c>
      <c r="S317" s="10"/>
    </row>
    <row r="318" spans="1:19" ht="15">
      <c r="A318" s="183"/>
      <c r="B318" s="180"/>
      <c r="C318" s="180"/>
      <c r="D318" s="182"/>
      <c r="E318" s="180"/>
      <c r="F318" s="180"/>
      <c r="G318" s="181"/>
      <c r="H318" s="180"/>
      <c r="I318"/>
      <c r="J318"/>
      <c r="K318" t="s">
        <v>221</v>
      </c>
      <c r="L318" t="s">
        <v>221</v>
      </c>
      <c r="M318" t="s">
        <v>221</v>
      </c>
      <c r="N318">
        <v>66546.720000000016</v>
      </c>
      <c r="O318" t="s">
        <v>221</v>
      </c>
      <c r="P318" t="s">
        <v>221</v>
      </c>
      <c r="Q318" t="s">
        <v>221</v>
      </c>
      <c r="R318" t="s">
        <v>221</v>
      </c>
      <c r="S318" s="10"/>
    </row>
    <row r="319" spans="1:19" ht="15">
      <c r="A319" s="183"/>
      <c r="B319" s="180"/>
      <c r="C319" s="180"/>
      <c r="D319" s="182"/>
      <c r="E319" s="180"/>
      <c r="F319" s="180"/>
      <c r="G319" s="181"/>
      <c r="H319" s="180"/>
      <c r="I319"/>
      <c r="J319"/>
      <c r="K319" t="s">
        <v>221</v>
      </c>
      <c r="L319" t="s">
        <v>221</v>
      </c>
      <c r="M319" t="s">
        <v>221</v>
      </c>
      <c r="N319">
        <v>67785.020000000019</v>
      </c>
      <c r="O319" t="s">
        <v>221</v>
      </c>
      <c r="P319" t="s">
        <v>221</v>
      </c>
      <c r="Q319" t="s">
        <v>221</v>
      </c>
      <c r="R319" t="s">
        <v>221</v>
      </c>
      <c r="S319" s="10"/>
    </row>
    <row r="320" spans="1:19" ht="15">
      <c r="A320" s="183"/>
      <c r="B320" s="180"/>
      <c r="C320" s="180"/>
      <c r="D320" s="182"/>
      <c r="E320" s="180"/>
      <c r="F320" s="180"/>
      <c r="G320" s="181"/>
      <c r="H320" s="180"/>
      <c r="I320"/>
      <c r="J320"/>
      <c r="K320" t="s">
        <v>221</v>
      </c>
      <c r="L320" t="s">
        <v>221</v>
      </c>
      <c r="M320" t="s">
        <v>221</v>
      </c>
      <c r="N320">
        <v>72087.85000000002</v>
      </c>
      <c r="O320" t="s">
        <v>221</v>
      </c>
      <c r="P320" t="s">
        <v>221</v>
      </c>
      <c r="Q320" t="s">
        <v>221</v>
      </c>
      <c r="R320" t="s">
        <v>221</v>
      </c>
      <c r="S320" s="10"/>
    </row>
    <row r="321" spans="1:19" ht="15">
      <c r="A321" s="183"/>
      <c r="B321" s="180"/>
      <c r="C321" s="180"/>
      <c r="D321" s="182"/>
      <c r="E321" s="180"/>
      <c r="F321" s="180"/>
      <c r="G321" s="181"/>
      <c r="H321" s="180"/>
      <c r="I321"/>
      <c r="J321"/>
      <c r="K321" t="s">
        <v>221</v>
      </c>
      <c r="L321" t="s">
        <v>221</v>
      </c>
      <c r="M321" t="s">
        <v>221</v>
      </c>
      <c r="N321">
        <v>74906.400000000023</v>
      </c>
      <c r="O321" t="s">
        <v>221</v>
      </c>
      <c r="P321" t="s">
        <v>221</v>
      </c>
      <c r="Q321" t="s">
        <v>221</v>
      </c>
      <c r="R321" t="s">
        <v>221</v>
      </c>
      <c r="S321" s="10"/>
    </row>
    <row r="322" spans="1:19" ht="15">
      <c r="A322" s="183"/>
      <c r="B322" s="180"/>
      <c r="C322" s="180"/>
      <c r="D322" s="182"/>
      <c r="E322" s="180"/>
      <c r="F322" s="180"/>
      <c r="G322" s="181"/>
      <c r="H322" s="180"/>
      <c r="I322"/>
      <c r="J322"/>
      <c r="K322" t="s">
        <v>221</v>
      </c>
      <c r="L322" t="s">
        <v>221</v>
      </c>
      <c r="M322" t="s">
        <v>221</v>
      </c>
      <c r="N322">
        <v>78106.800000000017</v>
      </c>
      <c r="O322" t="s">
        <v>221</v>
      </c>
      <c r="P322" t="s">
        <v>221</v>
      </c>
      <c r="Q322" t="s">
        <v>221</v>
      </c>
      <c r="R322" t="s">
        <v>221</v>
      </c>
      <c r="S322" s="10"/>
    </row>
    <row r="323" spans="1:19" ht="15">
      <c r="A323" s="183"/>
      <c r="B323" s="180"/>
      <c r="C323" s="180"/>
      <c r="D323" s="182"/>
      <c r="E323" s="180"/>
      <c r="F323" s="180"/>
      <c r="G323" s="181"/>
      <c r="H323" s="180"/>
      <c r="I323"/>
      <c r="J323"/>
      <c r="K323" t="s">
        <v>221</v>
      </c>
      <c r="L323" t="s">
        <v>221</v>
      </c>
      <c r="M323" t="s">
        <v>221</v>
      </c>
      <c r="N323">
        <v>78871.260000000024</v>
      </c>
      <c r="O323" t="s">
        <v>221</v>
      </c>
      <c r="P323" t="s">
        <v>221</v>
      </c>
      <c r="Q323" t="s">
        <v>221</v>
      </c>
      <c r="R323" t="s">
        <v>221</v>
      </c>
      <c r="S323" s="10"/>
    </row>
    <row r="324" spans="1:19" ht="15">
      <c r="A324" s="183"/>
      <c r="B324" s="180"/>
      <c r="C324" s="180"/>
      <c r="D324" s="182"/>
      <c r="E324" s="180"/>
      <c r="F324" s="180"/>
      <c r="G324" s="181"/>
      <c r="H324" s="180"/>
      <c r="I324"/>
      <c r="J324"/>
      <c r="K324" t="s">
        <v>221</v>
      </c>
      <c r="L324" t="s">
        <v>221</v>
      </c>
      <c r="M324" t="s">
        <v>221</v>
      </c>
      <c r="N324">
        <v>81000.410000000018</v>
      </c>
      <c r="O324" t="s">
        <v>221</v>
      </c>
      <c r="P324" t="s">
        <v>221</v>
      </c>
      <c r="Q324" t="s">
        <v>221</v>
      </c>
      <c r="R324" t="s">
        <v>221</v>
      </c>
      <c r="S324" s="10"/>
    </row>
    <row r="325" spans="1:19" ht="15">
      <c r="A325" s="183"/>
      <c r="B325" s="180"/>
      <c r="C325" s="180"/>
      <c r="D325" s="182"/>
      <c r="E325" s="180"/>
      <c r="F325" s="180"/>
      <c r="G325" s="181"/>
      <c r="H325" s="180"/>
      <c r="I325"/>
      <c r="J325"/>
      <c r="K325" t="s">
        <v>221</v>
      </c>
      <c r="L325" t="s">
        <v>221</v>
      </c>
      <c r="M325" t="s">
        <v>221</v>
      </c>
      <c r="N325">
        <v>81723.670000000013</v>
      </c>
      <c r="O325" t="s">
        <v>221</v>
      </c>
      <c r="P325" t="s">
        <v>221</v>
      </c>
      <c r="Q325" t="s">
        <v>221</v>
      </c>
      <c r="R325" t="s">
        <v>221</v>
      </c>
      <c r="S325" s="10"/>
    </row>
    <row r="326" spans="1:19" ht="15">
      <c r="A326" s="183"/>
      <c r="B326" s="180"/>
      <c r="C326" s="180"/>
      <c r="D326" s="182"/>
      <c r="E326" s="180"/>
      <c r="F326" s="180"/>
      <c r="G326" s="181"/>
      <c r="H326" s="180"/>
      <c r="I326"/>
      <c r="J326"/>
      <c r="K326" t="s">
        <v>221</v>
      </c>
      <c r="L326" t="s">
        <v>221</v>
      </c>
      <c r="M326" t="s">
        <v>221</v>
      </c>
      <c r="N326">
        <v>81754.170000000013</v>
      </c>
      <c r="O326" t="s">
        <v>221</v>
      </c>
      <c r="P326" t="s">
        <v>221</v>
      </c>
      <c r="Q326" t="s">
        <v>221</v>
      </c>
      <c r="R326" t="s">
        <v>221</v>
      </c>
      <c r="S326" s="10"/>
    </row>
    <row r="327" spans="1:19" ht="15">
      <c r="A327" s="183"/>
      <c r="B327" s="180"/>
      <c r="C327" s="180"/>
      <c r="D327" s="182"/>
      <c r="E327" s="180"/>
      <c r="F327" s="180"/>
      <c r="G327" s="181"/>
      <c r="H327" s="180"/>
      <c r="I327"/>
      <c r="J327"/>
      <c r="K327" t="s">
        <v>221</v>
      </c>
      <c r="L327" t="s">
        <v>221</v>
      </c>
      <c r="M327" t="s">
        <v>221</v>
      </c>
      <c r="N327">
        <v>83129.630000000019</v>
      </c>
      <c r="O327" t="s">
        <v>221</v>
      </c>
      <c r="P327" t="s">
        <v>221</v>
      </c>
      <c r="Q327" t="s">
        <v>221</v>
      </c>
      <c r="R327" t="s">
        <v>221</v>
      </c>
      <c r="S327" s="10"/>
    </row>
    <row r="328" spans="1:19" ht="15">
      <c r="A328" s="183"/>
      <c r="B328" s="180"/>
      <c r="C328" s="180"/>
      <c r="D328" s="182"/>
      <c r="E328" s="180"/>
      <c r="F328" s="180"/>
      <c r="G328" s="181"/>
      <c r="H328" s="180"/>
      <c r="I328"/>
      <c r="J328"/>
      <c r="K328" t="s">
        <v>221</v>
      </c>
      <c r="L328" t="s">
        <v>221</v>
      </c>
      <c r="M328" t="s">
        <v>221</v>
      </c>
      <c r="N328">
        <v>83185.870000000024</v>
      </c>
      <c r="O328" t="s">
        <v>221</v>
      </c>
      <c r="P328" t="s">
        <v>221</v>
      </c>
      <c r="Q328" t="s">
        <v>221</v>
      </c>
      <c r="R328" t="s">
        <v>221</v>
      </c>
      <c r="S328" s="10"/>
    </row>
    <row r="329" spans="1:19" ht="15">
      <c r="A329" s="183"/>
      <c r="B329" s="180"/>
      <c r="C329" s="180"/>
      <c r="D329" s="182"/>
      <c r="E329" s="180"/>
      <c r="F329" s="180"/>
      <c r="G329" s="181"/>
      <c r="H329" s="180"/>
      <c r="I329"/>
      <c r="J329"/>
      <c r="K329" t="s">
        <v>221</v>
      </c>
      <c r="L329" t="s">
        <v>221</v>
      </c>
      <c r="M329" t="s">
        <v>221</v>
      </c>
      <c r="N329">
        <v>83387.85000000002</v>
      </c>
      <c r="O329" t="s">
        <v>221</v>
      </c>
      <c r="P329" t="s">
        <v>221</v>
      </c>
      <c r="Q329" t="s">
        <v>221</v>
      </c>
      <c r="R329" t="s">
        <v>221</v>
      </c>
      <c r="S329" s="10"/>
    </row>
    <row r="330" spans="1:19" ht="15">
      <c r="A330" s="183"/>
      <c r="B330" s="180"/>
      <c r="C330" s="180"/>
      <c r="D330" s="182"/>
      <c r="E330" s="180"/>
      <c r="F330" s="180"/>
      <c r="G330" s="181"/>
      <c r="H330" s="180"/>
      <c r="I330"/>
      <c r="J330"/>
      <c r="K330" t="s">
        <v>221</v>
      </c>
      <c r="L330" t="s">
        <v>221</v>
      </c>
      <c r="M330" t="s">
        <v>221</v>
      </c>
      <c r="N330">
        <v>83498.670000000027</v>
      </c>
      <c r="O330" t="s">
        <v>221</v>
      </c>
      <c r="P330" t="s">
        <v>221</v>
      </c>
      <c r="Q330" t="s">
        <v>221</v>
      </c>
      <c r="R330" t="s">
        <v>221</v>
      </c>
      <c r="S330" s="10"/>
    </row>
    <row r="331" spans="1:19" ht="15">
      <c r="A331" s="183"/>
      <c r="B331" s="180"/>
      <c r="C331" s="180"/>
      <c r="D331" s="182"/>
      <c r="E331" s="180"/>
      <c r="F331" s="180"/>
      <c r="G331" s="181"/>
      <c r="H331" s="180"/>
      <c r="I331"/>
      <c r="J331"/>
      <c r="K331" t="s">
        <v>221</v>
      </c>
      <c r="L331" t="s">
        <v>221</v>
      </c>
      <c r="M331" t="s">
        <v>221</v>
      </c>
      <c r="N331">
        <v>84469.140000000029</v>
      </c>
      <c r="O331" t="s">
        <v>221</v>
      </c>
      <c r="P331" t="s">
        <v>221</v>
      </c>
      <c r="Q331" t="s">
        <v>221</v>
      </c>
      <c r="R331" t="s">
        <v>221</v>
      </c>
      <c r="S331" s="10"/>
    </row>
    <row r="332" spans="1:19" ht="15">
      <c r="A332" s="183"/>
      <c r="B332" s="180"/>
      <c r="C332" s="180"/>
      <c r="D332" s="182"/>
      <c r="E332" s="180"/>
      <c r="F332" s="180"/>
      <c r="G332" s="181"/>
      <c r="H332" s="180"/>
      <c r="I332"/>
      <c r="J332"/>
      <c r="K332" t="s">
        <v>221</v>
      </c>
      <c r="L332" t="s">
        <v>221</v>
      </c>
      <c r="M332" t="s">
        <v>221</v>
      </c>
      <c r="N332">
        <v>86970.380000000034</v>
      </c>
      <c r="O332" t="s">
        <v>221</v>
      </c>
      <c r="P332" t="s">
        <v>221</v>
      </c>
      <c r="Q332" t="s">
        <v>221</v>
      </c>
      <c r="R332" t="s">
        <v>221</v>
      </c>
      <c r="S332" s="10"/>
    </row>
    <row r="333" spans="1:19" ht="15">
      <c r="A333" s="183"/>
      <c r="B333" s="180"/>
      <c r="C333" s="180"/>
      <c r="D333" s="182"/>
      <c r="E333" s="180"/>
      <c r="F333" s="180"/>
      <c r="G333" s="181"/>
      <c r="H333" s="180"/>
      <c r="I333"/>
      <c r="J333"/>
      <c r="K333" t="s">
        <v>221</v>
      </c>
      <c r="L333" t="s">
        <v>221</v>
      </c>
      <c r="M333" t="s">
        <v>221</v>
      </c>
      <c r="N333">
        <v>89367.960000000036</v>
      </c>
      <c r="O333" t="s">
        <v>221</v>
      </c>
      <c r="P333" t="s">
        <v>221</v>
      </c>
      <c r="Q333" t="s">
        <v>221</v>
      </c>
      <c r="R333" t="s">
        <v>221</v>
      </c>
      <c r="S333" s="10"/>
    </row>
    <row r="334" spans="1:19" ht="15">
      <c r="A334" s="183"/>
      <c r="B334" s="180"/>
      <c r="C334" s="180"/>
      <c r="D334" s="182"/>
      <c r="E334" s="180"/>
      <c r="F334" s="180"/>
      <c r="G334" s="181"/>
      <c r="H334" s="180"/>
      <c r="I334"/>
      <c r="J334"/>
      <c r="K334" t="s">
        <v>221</v>
      </c>
      <c r="L334" t="s">
        <v>221</v>
      </c>
      <c r="M334" t="s">
        <v>221</v>
      </c>
      <c r="N334">
        <v>91290.97000000003</v>
      </c>
      <c r="O334" t="s">
        <v>221</v>
      </c>
      <c r="P334" t="s">
        <v>221</v>
      </c>
      <c r="Q334" t="s">
        <v>221</v>
      </c>
      <c r="R334" t="s">
        <v>221</v>
      </c>
      <c r="S334" s="10"/>
    </row>
    <row r="335" spans="1:19" ht="15">
      <c r="A335" s="183"/>
      <c r="B335" s="180"/>
      <c r="C335" s="180"/>
      <c r="D335" s="182"/>
      <c r="E335" s="180"/>
      <c r="F335" s="180"/>
      <c r="G335" s="181"/>
      <c r="H335" s="180"/>
      <c r="I335"/>
      <c r="J335"/>
      <c r="K335" t="s">
        <v>221</v>
      </c>
      <c r="L335" t="s">
        <v>221</v>
      </c>
      <c r="M335" t="s">
        <v>221</v>
      </c>
      <c r="N335">
        <v>92963.460000000036</v>
      </c>
      <c r="O335" t="s">
        <v>221</v>
      </c>
      <c r="P335" t="s">
        <v>221</v>
      </c>
      <c r="Q335" t="s">
        <v>221</v>
      </c>
      <c r="R335" t="s">
        <v>221</v>
      </c>
      <c r="S335" s="10"/>
    </row>
    <row r="336" spans="1:19" ht="15">
      <c r="A336" s="183"/>
      <c r="B336" s="180"/>
      <c r="C336" s="180"/>
      <c r="D336" s="182"/>
      <c r="E336" s="180"/>
      <c r="F336" s="180"/>
      <c r="G336" s="181"/>
      <c r="H336" s="180"/>
      <c r="I336"/>
      <c r="J336"/>
      <c r="K336" t="s">
        <v>221</v>
      </c>
      <c r="L336" t="s">
        <v>221</v>
      </c>
      <c r="M336" t="s">
        <v>221</v>
      </c>
      <c r="N336">
        <v>95390.020000000033</v>
      </c>
      <c r="O336" t="s">
        <v>221</v>
      </c>
      <c r="P336" t="s">
        <v>221</v>
      </c>
      <c r="Q336" t="s">
        <v>221</v>
      </c>
      <c r="R336" t="s">
        <v>221</v>
      </c>
      <c r="S336" s="10"/>
    </row>
    <row r="337" spans="1:19" ht="15">
      <c r="A337" s="183"/>
      <c r="B337" s="180"/>
      <c r="C337" s="180"/>
      <c r="D337" s="182"/>
      <c r="E337" s="180"/>
      <c r="F337" s="180"/>
      <c r="G337" s="181"/>
      <c r="H337" s="180"/>
      <c r="I337"/>
      <c r="J337"/>
      <c r="K337" t="s">
        <v>221</v>
      </c>
      <c r="L337" t="s">
        <v>221</v>
      </c>
      <c r="M337" t="s">
        <v>221</v>
      </c>
      <c r="N337">
        <v>96596.190000000031</v>
      </c>
      <c r="O337" t="s">
        <v>221</v>
      </c>
      <c r="P337" t="s">
        <v>221</v>
      </c>
      <c r="Q337" t="s">
        <v>221</v>
      </c>
      <c r="R337" t="s">
        <v>221</v>
      </c>
      <c r="S337" s="10"/>
    </row>
    <row r="338" spans="1:19" ht="15">
      <c r="A338" s="183"/>
      <c r="B338" s="180"/>
      <c r="C338" s="180"/>
      <c r="D338" s="182"/>
      <c r="E338" s="180"/>
      <c r="F338" s="180"/>
      <c r="G338" s="181"/>
      <c r="H338" s="180"/>
      <c r="I338"/>
      <c r="J338"/>
      <c r="K338" t="s">
        <v>221</v>
      </c>
      <c r="L338" t="s">
        <v>221</v>
      </c>
      <c r="M338" t="s">
        <v>221</v>
      </c>
      <c r="N338">
        <v>96988.180000000037</v>
      </c>
      <c r="O338" t="s">
        <v>221</v>
      </c>
      <c r="P338" t="s">
        <v>221</v>
      </c>
      <c r="Q338" t="s">
        <v>221</v>
      </c>
      <c r="R338" t="s">
        <v>221</v>
      </c>
      <c r="S338" s="10"/>
    </row>
    <row r="339" spans="1:19" ht="15">
      <c r="A339" s="183"/>
      <c r="B339" s="180"/>
      <c r="C339" s="180"/>
      <c r="D339" s="182"/>
      <c r="E339" s="180"/>
      <c r="F339" s="180"/>
      <c r="G339" s="181"/>
      <c r="H339" s="180"/>
      <c r="I339"/>
      <c r="J339"/>
      <c r="K339" t="s">
        <v>221</v>
      </c>
      <c r="L339" t="s">
        <v>221</v>
      </c>
      <c r="M339" t="s">
        <v>221</v>
      </c>
      <c r="N339">
        <v>97214.180000000037</v>
      </c>
      <c r="O339" t="s">
        <v>221</v>
      </c>
      <c r="P339" t="s">
        <v>221</v>
      </c>
      <c r="Q339" t="s">
        <v>221</v>
      </c>
      <c r="R339" t="s">
        <v>221</v>
      </c>
      <c r="S339" s="10"/>
    </row>
    <row r="340" spans="1:19" ht="15">
      <c r="A340" s="183"/>
      <c r="B340" s="180"/>
      <c r="C340" s="180"/>
      <c r="D340" s="182"/>
      <c r="E340" s="180"/>
      <c r="F340" s="180"/>
      <c r="G340" s="181"/>
      <c r="H340" s="180"/>
      <c r="I340"/>
      <c r="J340"/>
      <c r="K340" t="s">
        <v>221</v>
      </c>
      <c r="L340" t="s">
        <v>221</v>
      </c>
      <c r="M340" t="s">
        <v>221</v>
      </c>
      <c r="N340">
        <v>99381.460000000036</v>
      </c>
      <c r="O340" t="s">
        <v>221</v>
      </c>
      <c r="P340" t="s">
        <v>221</v>
      </c>
      <c r="Q340" t="s">
        <v>221</v>
      </c>
      <c r="R340" t="s">
        <v>221</v>
      </c>
      <c r="S340" s="10"/>
    </row>
    <row r="341" spans="1:19" ht="15">
      <c r="A341" s="183"/>
      <c r="B341" s="180"/>
      <c r="C341" s="180"/>
      <c r="D341" s="182"/>
      <c r="E341" s="180"/>
      <c r="F341" s="180"/>
      <c r="G341" s="181"/>
      <c r="H341" s="180"/>
      <c r="I341"/>
      <c r="J341"/>
      <c r="K341" t="s">
        <v>221</v>
      </c>
      <c r="L341" t="s">
        <v>221</v>
      </c>
      <c r="M341" t="s">
        <v>221</v>
      </c>
      <c r="N341">
        <v>100602.84000000004</v>
      </c>
      <c r="O341" t="s">
        <v>221</v>
      </c>
      <c r="P341" t="s">
        <v>221</v>
      </c>
      <c r="Q341" t="s">
        <v>221</v>
      </c>
      <c r="R341" t="s">
        <v>221</v>
      </c>
      <c r="S341" s="10"/>
    </row>
    <row r="342" spans="1:19" ht="15">
      <c r="A342" s="183"/>
      <c r="B342" s="180"/>
      <c r="C342" s="180"/>
      <c r="D342" s="182"/>
      <c r="E342" s="180"/>
      <c r="F342" s="180"/>
      <c r="G342" s="181"/>
      <c r="H342" s="180"/>
      <c r="I342"/>
      <c r="J342"/>
      <c r="K342" t="s">
        <v>221</v>
      </c>
      <c r="L342" t="s">
        <v>221</v>
      </c>
      <c r="M342" t="s">
        <v>221</v>
      </c>
      <c r="N342">
        <v>101514.42000000004</v>
      </c>
      <c r="O342" t="s">
        <v>221</v>
      </c>
      <c r="P342" t="s">
        <v>221</v>
      </c>
      <c r="Q342" t="s">
        <v>221</v>
      </c>
      <c r="R342" t="s">
        <v>221</v>
      </c>
      <c r="S342" s="10"/>
    </row>
    <row r="343" spans="1:19" ht="15">
      <c r="A343" s="183"/>
      <c r="B343" s="180"/>
      <c r="C343" s="180"/>
      <c r="D343" s="182"/>
      <c r="E343" s="180"/>
      <c r="F343" s="180"/>
      <c r="G343" s="181"/>
      <c r="H343" s="180"/>
      <c r="I343"/>
      <c r="J343"/>
      <c r="K343" t="s">
        <v>221</v>
      </c>
      <c r="L343" t="s">
        <v>221</v>
      </c>
      <c r="M343" t="s">
        <v>221</v>
      </c>
      <c r="N343">
        <v>102505.92000000004</v>
      </c>
      <c r="O343" t="s">
        <v>221</v>
      </c>
      <c r="P343" t="s">
        <v>221</v>
      </c>
      <c r="Q343" t="s">
        <v>221</v>
      </c>
      <c r="R343" t="s">
        <v>221</v>
      </c>
      <c r="S343" s="10"/>
    </row>
    <row r="344" spans="1:19" ht="15">
      <c r="A344" s="183"/>
      <c r="B344" s="180"/>
      <c r="C344" s="180"/>
      <c r="D344" s="182"/>
      <c r="E344" s="180"/>
      <c r="F344" s="180"/>
      <c r="G344" s="181"/>
      <c r="H344" s="180"/>
      <c r="I344"/>
      <c r="J344"/>
      <c r="K344" t="s">
        <v>221</v>
      </c>
      <c r="L344" t="s">
        <v>221</v>
      </c>
      <c r="M344" t="s">
        <v>221</v>
      </c>
      <c r="N344">
        <v>102654.82000000004</v>
      </c>
      <c r="O344" t="s">
        <v>221</v>
      </c>
      <c r="P344" t="s">
        <v>221</v>
      </c>
      <c r="Q344" t="s">
        <v>221</v>
      </c>
      <c r="R344" t="s">
        <v>221</v>
      </c>
      <c r="S344" s="10"/>
    </row>
    <row r="345" spans="1:19" ht="15">
      <c r="A345" s="183"/>
      <c r="B345" s="180"/>
      <c r="C345" s="180"/>
      <c r="D345" s="182"/>
      <c r="E345" s="180"/>
      <c r="F345" s="180"/>
      <c r="G345" s="181"/>
      <c r="H345" s="180"/>
      <c r="I345"/>
      <c r="J345"/>
      <c r="K345" t="s">
        <v>221</v>
      </c>
      <c r="L345" t="s">
        <v>221</v>
      </c>
      <c r="M345" t="s">
        <v>221</v>
      </c>
      <c r="N345">
        <v>102692.32000000004</v>
      </c>
      <c r="O345" t="s">
        <v>221</v>
      </c>
      <c r="P345" t="s">
        <v>221</v>
      </c>
      <c r="Q345" t="s">
        <v>221</v>
      </c>
      <c r="R345" t="s">
        <v>221</v>
      </c>
      <c r="S345" s="10"/>
    </row>
    <row r="346" spans="1:19" ht="15">
      <c r="A346" s="183"/>
      <c r="B346" s="180"/>
      <c r="C346" s="180"/>
      <c r="D346" s="182"/>
      <c r="E346" s="180"/>
      <c r="F346" s="180"/>
      <c r="G346" s="181"/>
      <c r="H346" s="180"/>
      <c r="I346"/>
      <c r="J346"/>
      <c r="K346" t="s">
        <v>221</v>
      </c>
      <c r="L346" t="s">
        <v>221</v>
      </c>
      <c r="M346" t="s">
        <v>221</v>
      </c>
      <c r="N346">
        <v>103028.94000000003</v>
      </c>
      <c r="O346" t="s">
        <v>221</v>
      </c>
      <c r="P346" t="s">
        <v>221</v>
      </c>
      <c r="Q346" t="s">
        <v>221</v>
      </c>
      <c r="R346" t="s">
        <v>221</v>
      </c>
      <c r="S346" s="10"/>
    </row>
    <row r="347" spans="1:19" ht="15">
      <c r="A347" s="183"/>
      <c r="B347" s="180"/>
      <c r="C347" s="180"/>
      <c r="D347" s="182"/>
      <c r="E347" s="180"/>
      <c r="F347" s="180"/>
      <c r="G347" s="181"/>
      <c r="H347" s="180"/>
      <c r="I347"/>
      <c r="J347"/>
      <c r="K347" t="s">
        <v>221</v>
      </c>
      <c r="L347" t="s">
        <v>221</v>
      </c>
      <c r="M347" t="s">
        <v>221</v>
      </c>
      <c r="N347">
        <v>98</v>
      </c>
      <c r="O347" t="s">
        <v>221</v>
      </c>
      <c r="P347" t="s">
        <v>221</v>
      </c>
      <c r="Q347" t="s">
        <v>221</v>
      </c>
      <c r="R347" t="s">
        <v>221</v>
      </c>
      <c r="S347" s="10"/>
    </row>
    <row r="348" spans="1:19" ht="15">
      <c r="A348" s="183"/>
      <c r="B348" s="180"/>
      <c r="C348" s="180"/>
      <c r="D348" s="182"/>
      <c r="E348" s="180"/>
      <c r="F348" s="180"/>
      <c r="G348" s="181"/>
      <c r="H348" s="180"/>
      <c r="I348"/>
      <c r="J348"/>
      <c r="K348" t="s">
        <v>221</v>
      </c>
      <c r="L348" t="s">
        <v>221</v>
      </c>
      <c r="M348" t="s">
        <v>221</v>
      </c>
      <c r="N348">
        <v>3560.82</v>
      </c>
      <c r="O348" t="s">
        <v>221</v>
      </c>
      <c r="P348" t="s">
        <v>221</v>
      </c>
      <c r="Q348" t="s">
        <v>221</v>
      </c>
      <c r="R348" t="s">
        <v>221</v>
      </c>
      <c r="S348" s="10"/>
    </row>
    <row r="349" spans="1:19" ht="15">
      <c r="A349" s="183"/>
      <c r="B349" s="180"/>
      <c r="C349" s="180"/>
      <c r="D349" s="182"/>
      <c r="E349" s="180"/>
      <c r="F349" s="180"/>
      <c r="G349" s="181"/>
      <c r="H349" s="180"/>
      <c r="I349"/>
      <c r="J349"/>
      <c r="K349" t="s">
        <v>221</v>
      </c>
      <c r="L349" t="s">
        <v>221</v>
      </c>
      <c r="M349" t="s">
        <v>221</v>
      </c>
      <c r="N349">
        <v>6418.64</v>
      </c>
      <c r="O349" t="s">
        <v>221</v>
      </c>
      <c r="P349" t="s">
        <v>221</v>
      </c>
      <c r="Q349" t="s">
        <v>221</v>
      </c>
      <c r="R349" t="s">
        <v>221</v>
      </c>
      <c r="S349" s="10"/>
    </row>
    <row r="350" spans="1:19" ht="15">
      <c r="A350" s="183"/>
      <c r="B350" s="180"/>
      <c r="C350" s="180"/>
      <c r="D350" s="182"/>
      <c r="E350" s="180"/>
      <c r="F350" s="180"/>
      <c r="G350" s="181"/>
      <c r="H350" s="180"/>
      <c r="I350"/>
      <c r="J350"/>
      <c r="K350" t="s">
        <v>221</v>
      </c>
      <c r="L350" t="s">
        <v>221</v>
      </c>
      <c r="M350" t="s">
        <v>221</v>
      </c>
      <c r="N350">
        <v>6463.34</v>
      </c>
      <c r="O350" t="s">
        <v>221</v>
      </c>
      <c r="P350" t="s">
        <v>221</v>
      </c>
      <c r="Q350" t="s">
        <v>221</v>
      </c>
      <c r="R350" t="s">
        <v>221</v>
      </c>
      <c r="S350" s="10"/>
    </row>
    <row r="351" spans="1:19" ht="15">
      <c r="A351" s="183"/>
      <c r="B351" s="180"/>
      <c r="C351" s="180"/>
      <c r="D351" s="182"/>
      <c r="E351" s="180"/>
      <c r="F351" s="180"/>
      <c r="G351" s="181"/>
      <c r="H351" s="180"/>
      <c r="I351"/>
      <c r="J351"/>
      <c r="K351" t="s">
        <v>221</v>
      </c>
      <c r="L351" t="s">
        <v>221</v>
      </c>
      <c r="M351" t="s">
        <v>221</v>
      </c>
      <c r="N351">
        <v>17099.28</v>
      </c>
      <c r="O351" t="s">
        <v>221</v>
      </c>
      <c r="P351" t="s">
        <v>221</v>
      </c>
      <c r="Q351" t="s">
        <v>221</v>
      </c>
      <c r="R351" t="s">
        <v>221</v>
      </c>
      <c r="S351" s="10"/>
    </row>
    <row r="352" spans="1:19" ht="15">
      <c r="A352" s="183"/>
      <c r="B352" s="180"/>
      <c r="C352" s="180"/>
      <c r="D352" s="182"/>
      <c r="E352" s="180"/>
      <c r="F352" s="180"/>
      <c r="G352" s="181"/>
      <c r="H352" s="180"/>
      <c r="I352"/>
      <c r="J352"/>
      <c r="K352" t="s">
        <v>221</v>
      </c>
      <c r="L352" t="s">
        <v>221</v>
      </c>
      <c r="M352" t="s">
        <v>221</v>
      </c>
      <c r="N352">
        <v>19344.73</v>
      </c>
      <c r="O352" t="s">
        <v>221</v>
      </c>
      <c r="P352" t="s">
        <v>221</v>
      </c>
      <c r="Q352" t="s">
        <v>221</v>
      </c>
      <c r="R352" t="s">
        <v>221</v>
      </c>
      <c r="S352" s="10"/>
    </row>
    <row r="353" spans="1:19" ht="15">
      <c r="A353" s="183"/>
      <c r="B353" s="180"/>
      <c r="C353" s="180"/>
      <c r="D353" s="182"/>
      <c r="E353" s="180"/>
      <c r="F353" s="180"/>
      <c r="G353" s="181"/>
      <c r="H353" s="180"/>
      <c r="I353"/>
      <c r="J353"/>
      <c r="K353" t="s">
        <v>221</v>
      </c>
      <c r="L353" t="s">
        <v>221</v>
      </c>
      <c r="M353" t="s">
        <v>221</v>
      </c>
      <c r="N353">
        <v>23308.829999999998</v>
      </c>
      <c r="O353" t="s">
        <v>221</v>
      </c>
      <c r="P353" t="s">
        <v>221</v>
      </c>
      <c r="Q353" t="s">
        <v>221</v>
      </c>
      <c r="R353" t="s">
        <v>221</v>
      </c>
      <c r="S353" s="10"/>
    </row>
    <row r="354" spans="1:19" ht="15">
      <c r="A354" s="183"/>
      <c r="B354" s="180"/>
      <c r="C354" s="180"/>
      <c r="D354" s="182"/>
      <c r="E354" s="180"/>
      <c r="F354" s="180"/>
      <c r="G354" s="181"/>
      <c r="H354" s="180"/>
      <c r="I354"/>
      <c r="J354"/>
      <c r="K354" t="s">
        <v>221</v>
      </c>
      <c r="L354" t="s">
        <v>221</v>
      </c>
      <c r="M354" t="s">
        <v>221</v>
      </c>
      <c r="N354">
        <v>25292.85</v>
      </c>
      <c r="O354" t="s">
        <v>221</v>
      </c>
      <c r="P354" t="s">
        <v>221</v>
      </c>
      <c r="Q354" t="s">
        <v>221</v>
      </c>
      <c r="R354" t="s">
        <v>221</v>
      </c>
      <c r="S354" s="10"/>
    </row>
    <row r="355" spans="1:19" ht="15">
      <c r="A355" s="183"/>
      <c r="B355" s="180"/>
      <c r="C355" s="180"/>
      <c r="D355" s="182"/>
      <c r="E355" s="180"/>
      <c r="F355" s="180"/>
      <c r="G355" s="181"/>
      <c r="H355" s="180"/>
      <c r="I355"/>
      <c r="J355"/>
      <c r="K355" t="s">
        <v>221</v>
      </c>
      <c r="L355" t="s">
        <v>221</v>
      </c>
      <c r="M355" t="s">
        <v>221</v>
      </c>
      <c r="N355">
        <v>28834.129999999997</v>
      </c>
      <c r="O355" t="s">
        <v>221</v>
      </c>
      <c r="P355" t="s">
        <v>221</v>
      </c>
      <c r="Q355" t="s">
        <v>221</v>
      </c>
      <c r="R355" t="s">
        <v>221</v>
      </c>
      <c r="S355" s="10"/>
    </row>
    <row r="356" spans="1:19" ht="15">
      <c r="A356" s="183"/>
      <c r="B356" s="180"/>
      <c r="C356" s="180"/>
      <c r="D356" s="182"/>
      <c r="E356" s="180"/>
      <c r="F356" s="180"/>
      <c r="G356" s="181"/>
      <c r="H356" s="180"/>
      <c r="I356"/>
      <c r="J356"/>
      <c r="K356" t="s">
        <v>221</v>
      </c>
      <c r="L356" t="s">
        <v>221</v>
      </c>
      <c r="M356" t="s">
        <v>221</v>
      </c>
      <c r="N356">
        <v>32437.919999999998</v>
      </c>
      <c r="O356" t="s">
        <v>221</v>
      </c>
      <c r="P356" t="s">
        <v>221</v>
      </c>
      <c r="Q356" t="s">
        <v>221</v>
      </c>
      <c r="R356" t="s">
        <v>221</v>
      </c>
      <c r="S356" s="10"/>
    </row>
    <row r="357" spans="1:19" ht="15">
      <c r="A357" s="183"/>
      <c r="B357" s="180"/>
      <c r="C357" s="180"/>
      <c r="D357" s="182"/>
      <c r="E357" s="180"/>
      <c r="F357" s="180"/>
      <c r="G357" s="181"/>
      <c r="H357" s="180"/>
      <c r="I357"/>
      <c r="J357"/>
      <c r="K357" t="s">
        <v>221</v>
      </c>
      <c r="L357" t="s">
        <v>221</v>
      </c>
      <c r="M357" t="s">
        <v>221</v>
      </c>
      <c r="N357">
        <v>32762.85</v>
      </c>
      <c r="O357" t="s">
        <v>221</v>
      </c>
      <c r="P357" t="s">
        <v>221</v>
      </c>
      <c r="Q357" t="s">
        <v>221</v>
      </c>
      <c r="R357" t="s">
        <v>221</v>
      </c>
      <c r="S357" s="10"/>
    </row>
    <row r="358" spans="1:19" ht="15">
      <c r="A358" s="183"/>
      <c r="B358" s="180"/>
      <c r="C358" s="180"/>
      <c r="D358" s="182"/>
      <c r="E358" s="180"/>
      <c r="F358" s="180"/>
      <c r="G358" s="181"/>
      <c r="H358" s="180"/>
      <c r="I358"/>
      <c r="J358"/>
      <c r="K358" t="s">
        <v>221</v>
      </c>
      <c r="L358" t="s">
        <v>221</v>
      </c>
      <c r="M358" t="s">
        <v>221</v>
      </c>
      <c r="N358">
        <v>36159.379999999997</v>
      </c>
      <c r="O358" t="s">
        <v>221</v>
      </c>
      <c r="P358" t="s">
        <v>221</v>
      </c>
      <c r="Q358" t="s">
        <v>221</v>
      </c>
      <c r="R358" t="s">
        <v>221</v>
      </c>
      <c r="S358" s="10"/>
    </row>
    <row r="359" spans="1:19" ht="15">
      <c r="A359" s="183"/>
      <c r="B359" s="180"/>
      <c r="C359" s="180"/>
      <c r="D359" s="182"/>
      <c r="E359" s="180"/>
      <c r="F359" s="180"/>
      <c r="G359" s="181"/>
      <c r="H359" s="180"/>
      <c r="I359"/>
      <c r="J359"/>
      <c r="K359" t="s">
        <v>221</v>
      </c>
      <c r="L359" t="s">
        <v>221</v>
      </c>
      <c r="M359" t="s">
        <v>221</v>
      </c>
      <c r="N359">
        <v>40125.97</v>
      </c>
      <c r="O359" t="s">
        <v>221</v>
      </c>
      <c r="P359" t="s">
        <v>221</v>
      </c>
      <c r="Q359" t="s">
        <v>221</v>
      </c>
      <c r="R359" t="s">
        <v>221</v>
      </c>
      <c r="S359" s="10"/>
    </row>
    <row r="360" spans="1:19" ht="15">
      <c r="A360" s="183"/>
      <c r="B360" s="180"/>
      <c r="C360" s="180"/>
      <c r="D360" s="182"/>
      <c r="E360" s="180"/>
      <c r="F360" s="180"/>
      <c r="G360" s="181"/>
      <c r="H360" s="180"/>
      <c r="I360"/>
      <c r="J360"/>
      <c r="K360" t="s">
        <v>221</v>
      </c>
      <c r="L360" t="s">
        <v>221</v>
      </c>
      <c r="M360" t="s">
        <v>221</v>
      </c>
      <c r="N360">
        <v>40391.620000000003</v>
      </c>
      <c r="O360" t="s">
        <v>221</v>
      </c>
      <c r="P360" t="s">
        <v>221</v>
      </c>
      <c r="Q360" t="s">
        <v>221</v>
      </c>
      <c r="R360" t="s">
        <v>221</v>
      </c>
      <c r="S360" s="10"/>
    </row>
    <row r="361" spans="1:19" ht="15">
      <c r="A361" s="183"/>
      <c r="B361" s="180"/>
      <c r="C361" s="180"/>
      <c r="D361" s="182"/>
      <c r="E361" s="180"/>
      <c r="F361" s="180"/>
      <c r="G361" s="181"/>
      <c r="H361" s="180"/>
      <c r="I361"/>
      <c r="J361"/>
      <c r="K361" t="s">
        <v>221</v>
      </c>
      <c r="L361" t="s">
        <v>221</v>
      </c>
      <c r="M361" t="s">
        <v>221</v>
      </c>
      <c r="N361">
        <v>40402.050000000003</v>
      </c>
      <c r="O361" t="s">
        <v>221</v>
      </c>
      <c r="P361" t="s">
        <v>221</v>
      </c>
      <c r="Q361" t="s">
        <v>221</v>
      </c>
      <c r="R361" t="s">
        <v>221</v>
      </c>
      <c r="S361" s="10"/>
    </row>
    <row r="362" spans="1:19" ht="15">
      <c r="A362" s="183"/>
      <c r="B362" s="180"/>
      <c r="C362" s="180"/>
      <c r="D362" s="182"/>
      <c r="E362" s="180"/>
      <c r="F362" s="180"/>
      <c r="G362" s="181"/>
      <c r="H362" s="180"/>
      <c r="I362"/>
      <c r="J362"/>
      <c r="K362" t="s">
        <v>221</v>
      </c>
      <c r="L362" t="s">
        <v>221</v>
      </c>
      <c r="M362" t="s">
        <v>221</v>
      </c>
      <c r="N362">
        <v>43182.68</v>
      </c>
      <c r="O362" t="s">
        <v>221</v>
      </c>
      <c r="P362" t="s">
        <v>221</v>
      </c>
      <c r="Q362" t="s">
        <v>221</v>
      </c>
      <c r="R362" t="s">
        <v>221</v>
      </c>
      <c r="S362" s="10"/>
    </row>
    <row r="363" spans="1:19" ht="15">
      <c r="A363" s="183"/>
      <c r="B363" s="180"/>
      <c r="C363" s="180"/>
      <c r="D363" s="182"/>
      <c r="E363" s="180"/>
      <c r="F363" s="180"/>
      <c r="G363" s="181"/>
      <c r="H363" s="180"/>
      <c r="I363"/>
      <c r="J363"/>
      <c r="K363" t="s">
        <v>221</v>
      </c>
      <c r="L363" t="s">
        <v>221</v>
      </c>
      <c r="M363" t="s">
        <v>221</v>
      </c>
      <c r="N363">
        <v>44341.21</v>
      </c>
      <c r="O363" t="s">
        <v>221</v>
      </c>
      <c r="P363" t="s">
        <v>221</v>
      </c>
      <c r="Q363" t="s">
        <v>221</v>
      </c>
      <c r="R363" t="s">
        <v>221</v>
      </c>
      <c r="S363" s="10"/>
    </row>
    <row r="364" spans="1:19" ht="15">
      <c r="A364" s="183"/>
      <c r="B364" s="180"/>
      <c r="C364" s="180"/>
      <c r="D364" s="182"/>
      <c r="E364" s="180"/>
      <c r="F364" s="180"/>
      <c r="G364" s="181"/>
      <c r="H364" s="180"/>
      <c r="I364"/>
      <c r="J364"/>
      <c r="K364" t="s">
        <v>221</v>
      </c>
      <c r="L364" t="s">
        <v>221</v>
      </c>
      <c r="M364" t="s">
        <v>221</v>
      </c>
      <c r="N364">
        <v>52333.52</v>
      </c>
      <c r="O364" t="s">
        <v>221</v>
      </c>
      <c r="P364" t="s">
        <v>221</v>
      </c>
      <c r="Q364" t="s">
        <v>221</v>
      </c>
      <c r="R364" t="s">
        <v>221</v>
      </c>
      <c r="S364" s="10"/>
    </row>
    <row r="365" spans="1:19" ht="15">
      <c r="A365" s="183"/>
      <c r="B365" s="180"/>
      <c r="C365" s="180"/>
      <c r="D365" s="182"/>
      <c r="E365" s="180"/>
      <c r="F365" s="180"/>
      <c r="G365" s="181"/>
      <c r="H365" s="180"/>
      <c r="I365"/>
      <c r="J365"/>
      <c r="K365" t="s">
        <v>221</v>
      </c>
      <c r="L365" t="s">
        <v>221</v>
      </c>
      <c r="M365" t="s">
        <v>221</v>
      </c>
      <c r="N365">
        <v>54034.399999999994</v>
      </c>
      <c r="O365" t="s">
        <v>221</v>
      </c>
      <c r="P365" t="s">
        <v>221</v>
      </c>
      <c r="Q365" t="s">
        <v>221</v>
      </c>
      <c r="R365" t="s">
        <v>221</v>
      </c>
      <c r="S365" s="10"/>
    </row>
    <row r="366" spans="1:19" ht="15">
      <c r="A366" s="183"/>
      <c r="B366" s="180"/>
      <c r="C366" s="180"/>
      <c r="D366" s="182"/>
      <c r="E366" s="180"/>
      <c r="F366" s="180"/>
      <c r="G366" s="181"/>
      <c r="H366" s="180"/>
      <c r="I366"/>
      <c r="J366"/>
      <c r="K366" t="s">
        <v>221</v>
      </c>
      <c r="L366" t="s">
        <v>221</v>
      </c>
      <c r="M366" t="s">
        <v>221</v>
      </c>
      <c r="N366">
        <v>65564.51999999999</v>
      </c>
      <c r="O366" t="s">
        <v>221</v>
      </c>
      <c r="P366" t="s">
        <v>221</v>
      </c>
      <c r="Q366" t="s">
        <v>221</v>
      </c>
      <c r="R366" t="s">
        <v>221</v>
      </c>
      <c r="S366" s="10"/>
    </row>
    <row r="367" spans="1:19" ht="15">
      <c r="A367" s="183"/>
      <c r="B367" s="180"/>
      <c r="C367" s="180"/>
      <c r="D367" s="182"/>
      <c r="E367" s="180"/>
      <c r="F367" s="180"/>
      <c r="G367" s="181"/>
      <c r="H367" s="180"/>
      <c r="I367"/>
      <c r="J367"/>
      <c r="K367" t="s">
        <v>221</v>
      </c>
      <c r="L367" t="s">
        <v>221</v>
      </c>
      <c r="M367" t="s">
        <v>221</v>
      </c>
      <c r="N367">
        <v>69600.62999999999</v>
      </c>
      <c r="O367" t="s">
        <v>221</v>
      </c>
      <c r="P367" t="s">
        <v>221</v>
      </c>
      <c r="Q367" t="s">
        <v>221</v>
      </c>
      <c r="R367" t="s">
        <v>221</v>
      </c>
      <c r="S367" s="10"/>
    </row>
    <row r="368" spans="1:19" ht="15">
      <c r="A368" s="183"/>
      <c r="B368" s="180"/>
      <c r="C368" s="180"/>
      <c r="D368" s="182"/>
      <c r="E368" s="180"/>
      <c r="F368" s="180"/>
      <c r="G368" s="181"/>
      <c r="H368" s="180"/>
      <c r="I368"/>
      <c r="J368"/>
      <c r="K368" t="s">
        <v>221</v>
      </c>
      <c r="L368" t="s">
        <v>221</v>
      </c>
      <c r="M368" t="s">
        <v>221</v>
      </c>
      <c r="N368">
        <v>71137.7</v>
      </c>
      <c r="O368" t="s">
        <v>221</v>
      </c>
      <c r="P368" t="s">
        <v>221</v>
      </c>
      <c r="Q368" t="s">
        <v>221</v>
      </c>
      <c r="R368" t="s">
        <v>221</v>
      </c>
      <c r="S368" s="10"/>
    </row>
    <row r="369" spans="1:19" ht="15">
      <c r="A369" s="183"/>
      <c r="B369" s="180"/>
      <c r="C369" s="180"/>
      <c r="D369" s="182"/>
      <c r="E369" s="180"/>
      <c r="F369" s="180"/>
      <c r="G369" s="181"/>
      <c r="H369" s="180"/>
      <c r="I369"/>
      <c r="J369"/>
      <c r="K369" t="s">
        <v>221</v>
      </c>
      <c r="L369" t="s">
        <v>221</v>
      </c>
      <c r="M369" t="s">
        <v>221</v>
      </c>
      <c r="N369">
        <v>71196.02</v>
      </c>
      <c r="O369" t="s">
        <v>221</v>
      </c>
      <c r="P369" t="s">
        <v>221</v>
      </c>
      <c r="Q369" t="s">
        <v>221</v>
      </c>
      <c r="R369" t="s">
        <v>221</v>
      </c>
      <c r="S369" s="10"/>
    </row>
    <row r="370" spans="1:19" ht="15">
      <c r="A370" s="183"/>
      <c r="B370" s="180"/>
      <c r="C370" s="180"/>
      <c r="D370" s="182"/>
      <c r="E370" s="180"/>
      <c r="F370" s="180"/>
      <c r="G370" s="181"/>
      <c r="H370" s="180"/>
      <c r="I370"/>
      <c r="J370"/>
      <c r="K370" t="s">
        <v>221</v>
      </c>
      <c r="L370" t="s">
        <v>221</v>
      </c>
      <c r="M370" t="s">
        <v>221</v>
      </c>
      <c r="N370">
        <v>74526.340000000011</v>
      </c>
      <c r="O370" t="s">
        <v>221</v>
      </c>
      <c r="P370" t="s">
        <v>221</v>
      </c>
      <c r="Q370" t="s">
        <v>221</v>
      </c>
      <c r="R370" t="s">
        <v>221</v>
      </c>
      <c r="S370" s="10"/>
    </row>
    <row r="371" spans="1:19" ht="15">
      <c r="A371" s="183"/>
      <c r="B371" s="180"/>
      <c r="C371" s="180"/>
      <c r="D371" s="182"/>
      <c r="E371" s="180"/>
      <c r="F371" s="180"/>
      <c r="G371" s="181"/>
      <c r="H371" s="180"/>
      <c r="I371"/>
      <c r="J371"/>
      <c r="K371" t="s">
        <v>221</v>
      </c>
      <c r="L371" t="s">
        <v>221</v>
      </c>
      <c r="M371" t="s">
        <v>221</v>
      </c>
      <c r="N371">
        <v>75415.48000000001</v>
      </c>
      <c r="O371" t="s">
        <v>221</v>
      </c>
      <c r="P371" t="s">
        <v>221</v>
      </c>
      <c r="Q371" t="s">
        <v>221</v>
      </c>
      <c r="R371" t="s">
        <v>221</v>
      </c>
      <c r="S371" s="10"/>
    </row>
    <row r="372" spans="1:19" ht="15">
      <c r="A372" s="183"/>
      <c r="B372" s="180"/>
      <c r="C372" s="180"/>
      <c r="D372" s="182"/>
      <c r="E372" s="180"/>
      <c r="F372" s="180"/>
      <c r="G372" s="181"/>
      <c r="H372" s="180"/>
      <c r="I372"/>
      <c r="J372"/>
      <c r="K372" t="s">
        <v>221</v>
      </c>
      <c r="L372" t="s">
        <v>221</v>
      </c>
      <c r="M372" t="s">
        <v>221</v>
      </c>
      <c r="N372">
        <v>80765.940000000017</v>
      </c>
      <c r="O372" t="s">
        <v>221</v>
      </c>
      <c r="P372" t="s">
        <v>221</v>
      </c>
      <c r="Q372" t="s">
        <v>221</v>
      </c>
      <c r="R372" t="s">
        <v>221</v>
      </c>
      <c r="S372" s="10"/>
    </row>
    <row r="373" spans="1:19" ht="15">
      <c r="A373" s="183"/>
      <c r="B373" s="180"/>
      <c r="C373" s="180"/>
      <c r="D373" s="182"/>
      <c r="E373" s="180"/>
      <c r="F373" s="180"/>
      <c r="G373" s="181"/>
      <c r="H373" s="180"/>
      <c r="I373"/>
      <c r="J373"/>
      <c r="K373" t="s">
        <v>221</v>
      </c>
      <c r="L373" t="s">
        <v>221</v>
      </c>
      <c r="M373" t="s">
        <v>221</v>
      </c>
      <c r="N373">
        <v>83560.090000000011</v>
      </c>
      <c r="O373" t="s">
        <v>221</v>
      </c>
      <c r="P373" t="s">
        <v>221</v>
      </c>
      <c r="Q373" t="s">
        <v>221</v>
      </c>
      <c r="R373" t="s">
        <v>221</v>
      </c>
      <c r="S373" s="10"/>
    </row>
    <row r="374" spans="1:19" ht="15">
      <c r="A374" s="183"/>
      <c r="B374" s="180"/>
      <c r="C374" s="180"/>
      <c r="D374" s="182"/>
      <c r="E374" s="180"/>
      <c r="F374" s="180"/>
      <c r="G374" s="181"/>
      <c r="H374" s="180"/>
      <c r="I374"/>
      <c r="J374"/>
      <c r="K374" t="s">
        <v>221</v>
      </c>
      <c r="L374" t="s">
        <v>221</v>
      </c>
      <c r="M374" t="s">
        <v>221</v>
      </c>
      <c r="N374">
        <v>85511.27</v>
      </c>
      <c r="O374" t="s">
        <v>221</v>
      </c>
      <c r="P374" t="s">
        <v>221</v>
      </c>
      <c r="Q374" t="s">
        <v>221</v>
      </c>
      <c r="R374" t="s">
        <v>221</v>
      </c>
      <c r="S374" s="10"/>
    </row>
    <row r="375" spans="1:19" ht="15">
      <c r="A375" s="183"/>
      <c r="B375" s="180"/>
      <c r="C375" s="180"/>
      <c r="D375" s="182"/>
      <c r="E375" s="180"/>
      <c r="F375" s="180"/>
      <c r="G375" s="181"/>
      <c r="H375" s="180"/>
      <c r="I375"/>
      <c r="J375"/>
      <c r="K375" t="s">
        <v>221</v>
      </c>
      <c r="L375" t="s">
        <v>221</v>
      </c>
      <c r="M375" t="s">
        <v>221</v>
      </c>
      <c r="N375">
        <v>86241.21</v>
      </c>
      <c r="O375" t="s">
        <v>221</v>
      </c>
      <c r="P375" t="s">
        <v>221</v>
      </c>
      <c r="Q375" t="s">
        <v>221</v>
      </c>
      <c r="R375" t="s">
        <v>221</v>
      </c>
      <c r="S375" s="10"/>
    </row>
    <row r="376" spans="1:19" ht="15">
      <c r="A376" s="183"/>
      <c r="B376" s="180"/>
      <c r="C376" s="180"/>
      <c r="D376" s="182"/>
      <c r="E376" s="180"/>
      <c r="F376" s="180"/>
      <c r="G376" s="181"/>
      <c r="H376" s="180"/>
      <c r="I376"/>
      <c r="J376"/>
      <c r="K376" t="s">
        <v>221</v>
      </c>
      <c r="L376" t="s">
        <v>221</v>
      </c>
      <c r="M376" t="s">
        <v>221</v>
      </c>
      <c r="N376">
        <v>88871.21</v>
      </c>
      <c r="O376" t="s">
        <v>221</v>
      </c>
      <c r="P376" t="s">
        <v>221</v>
      </c>
      <c r="Q376" t="s">
        <v>221</v>
      </c>
      <c r="R376" t="s">
        <v>221</v>
      </c>
      <c r="S376" s="10"/>
    </row>
    <row r="377" spans="1:19" ht="15">
      <c r="A377" s="183"/>
      <c r="B377" s="180"/>
      <c r="C377" s="180"/>
      <c r="D377" s="182"/>
      <c r="E377" s="180"/>
      <c r="F377" s="180"/>
      <c r="G377" s="181"/>
      <c r="H377" s="180"/>
      <c r="I377"/>
      <c r="J377"/>
      <c r="K377" t="s">
        <v>221</v>
      </c>
      <c r="L377" t="s">
        <v>221</v>
      </c>
      <c r="M377" t="s">
        <v>221</v>
      </c>
      <c r="N377">
        <v>88884.21</v>
      </c>
      <c r="O377" t="s">
        <v>221</v>
      </c>
      <c r="P377" t="s">
        <v>221</v>
      </c>
      <c r="Q377" t="s">
        <v>221</v>
      </c>
      <c r="R377" t="s">
        <v>221</v>
      </c>
      <c r="S377" s="10"/>
    </row>
    <row r="378" spans="1:19" ht="15">
      <c r="A378" s="183"/>
      <c r="B378" s="180"/>
      <c r="C378" s="180"/>
      <c r="D378" s="182"/>
      <c r="E378" s="180"/>
      <c r="F378" s="180"/>
      <c r="G378" s="181"/>
      <c r="H378" s="180"/>
      <c r="I378"/>
      <c r="J378"/>
      <c r="K378" t="s">
        <v>221</v>
      </c>
      <c r="L378" t="s">
        <v>221</v>
      </c>
      <c r="M378" t="s">
        <v>221</v>
      </c>
      <c r="N378">
        <v>89287.38</v>
      </c>
      <c r="O378" t="s">
        <v>221</v>
      </c>
      <c r="P378" t="s">
        <v>221</v>
      </c>
      <c r="Q378" t="s">
        <v>221</v>
      </c>
      <c r="R378" t="s">
        <v>221</v>
      </c>
      <c r="S378" s="10"/>
    </row>
    <row r="379" spans="1:19" ht="15">
      <c r="A379" s="183"/>
      <c r="B379" s="180"/>
      <c r="C379" s="180"/>
      <c r="D379" s="182"/>
      <c r="E379" s="180"/>
      <c r="F379" s="180"/>
      <c r="G379" s="181"/>
      <c r="H379" s="180"/>
      <c r="I379"/>
      <c r="J379"/>
      <c r="K379" t="s">
        <v>221</v>
      </c>
      <c r="L379" t="s">
        <v>221</v>
      </c>
      <c r="M379" t="s">
        <v>221</v>
      </c>
      <c r="N379">
        <v>89473.840000000011</v>
      </c>
      <c r="O379" t="s">
        <v>221</v>
      </c>
      <c r="P379" t="s">
        <v>221</v>
      </c>
      <c r="Q379" t="s">
        <v>221</v>
      </c>
      <c r="R379" t="s">
        <v>221</v>
      </c>
      <c r="S379" s="10"/>
    </row>
    <row r="380" spans="1:19" ht="15">
      <c r="A380" s="183"/>
      <c r="B380" s="180"/>
      <c r="C380" s="180"/>
      <c r="D380" s="182"/>
      <c r="E380" s="180"/>
      <c r="F380" s="180"/>
      <c r="G380" s="181"/>
      <c r="H380" s="180"/>
      <c r="I380"/>
      <c r="J380"/>
      <c r="K380" t="s">
        <v>221</v>
      </c>
      <c r="L380" t="s">
        <v>221</v>
      </c>
      <c r="M380" t="s">
        <v>221</v>
      </c>
      <c r="N380">
        <v>90917.98000000001</v>
      </c>
      <c r="O380" t="s">
        <v>221</v>
      </c>
      <c r="P380" t="s">
        <v>221</v>
      </c>
      <c r="Q380" t="s">
        <v>221</v>
      </c>
      <c r="R380" t="s">
        <v>221</v>
      </c>
      <c r="S380" s="10"/>
    </row>
    <row r="381" spans="1:19" ht="15">
      <c r="A381" s="183"/>
      <c r="B381" s="180"/>
      <c r="C381" s="180"/>
      <c r="D381" s="182"/>
      <c r="E381" s="180"/>
      <c r="F381" s="180"/>
      <c r="G381" s="181"/>
      <c r="H381" s="180"/>
      <c r="I381"/>
      <c r="J381"/>
      <c r="K381" t="s">
        <v>221</v>
      </c>
      <c r="L381" t="s">
        <v>221</v>
      </c>
      <c r="M381" t="s">
        <v>221</v>
      </c>
      <c r="N381">
        <v>90969.560000000012</v>
      </c>
      <c r="O381" t="s">
        <v>221</v>
      </c>
      <c r="P381" t="s">
        <v>221</v>
      </c>
      <c r="Q381" t="s">
        <v>221</v>
      </c>
      <c r="R381" t="s">
        <v>221</v>
      </c>
      <c r="S381" s="10"/>
    </row>
    <row r="382" spans="1:19" ht="15">
      <c r="A382" s="183"/>
      <c r="B382" s="180"/>
      <c r="C382" s="180"/>
      <c r="D382" s="182"/>
      <c r="E382" s="180"/>
      <c r="F382" s="180"/>
      <c r="G382" s="181"/>
      <c r="H382" s="180"/>
      <c r="I382"/>
      <c r="J382"/>
      <c r="K382" t="s">
        <v>221</v>
      </c>
      <c r="L382" t="s">
        <v>221</v>
      </c>
      <c r="M382" t="s">
        <v>221</v>
      </c>
      <c r="N382">
        <v>91045.260000000009</v>
      </c>
      <c r="O382" t="s">
        <v>221</v>
      </c>
      <c r="P382" t="s">
        <v>221</v>
      </c>
      <c r="Q382" t="s">
        <v>221</v>
      </c>
      <c r="R382" t="s">
        <v>221</v>
      </c>
      <c r="S382" s="10"/>
    </row>
    <row r="383" spans="1:19" ht="15">
      <c r="A383" s="183"/>
      <c r="B383" s="180"/>
      <c r="C383" s="180"/>
      <c r="D383" s="182"/>
      <c r="E383" s="180"/>
      <c r="F383" s="180"/>
      <c r="G383" s="181"/>
      <c r="H383" s="180"/>
      <c r="I383"/>
      <c r="J383"/>
      <c r="K383" t="s">
        <v>221</v>
      </c>
      <c r="L383" t="s">
        <v>221</v>
      </c>
      <c r="M383" t="s">
        <v>221</v>
      </c>
      <c r="N383">
        <v>91135.260000000009</v>
      </c>
      <c r="O383" t="s">
        <v>221</v>
      </c>
      <c r="P383" t="s">
        <v>221</v>
      </c>
      <c r="Q383" t="s">
        <v>221</v>
      </c>
      <c r="R383" t="s">
        <v>221</v>
      </c>
      <c r="S383" s="10"/>
    </row>
    <row r="384" spans="1:19" ht="15">
      <c r="A384" s="183"/>
      <c r="B384" s="180"/>
      <c r="C384" s="180"/>
      <c r="D384" s="182"/>
      <c r="E384" s="180"/>
      <c r="F384" s="180"/>
      <c r="G384" s="181"/>
      <c r="H384" s="180"/>
      <c r="I384"/>
      <c r="J384"/>
      <c r="K384" t="s">
        <v>221</v>
      </c>
      <c r="L384" t="s">
        <v>221</v>
      </c>
      <c r="M384" t="s">
        <v>221</v>
      </c>
      <c r="N384">
        <v>91553.63</v>
      </c>
      <c r="O384" t="s">
        <v>221</v>
      </c>
      <c r="P384" t="s">
        <v>221</v>
      </c>
      <c r="Q384" t="s">
        <v>221</v>
      </c>
      <c r="R384" t="s">
        <v>221</v>
      </c>
      <c r="S384" s="10"/>
    </row>
    <row r="385" spans="1:19" ht="15">
      <c r="A385" s="183"/>
      <c r="B385" s="180"/>
      <c r="C385" s="180"/>
      <c r="D385" s="182"/>
      <c r="E385" s="180"/>
      <c r="F385" s="180"/>
      <c r="G385" s="181"/>
      <c r="H385" s="180"/>
      <c r="I385"/>
      <c r="J385"/>
      <c r="K385" t="s">
        <v>221</v>
      </c>
      <c r="L385" t="s">
        <v>221</v>
      </c>
      <c r="M385" t="s">
        <v>221</v>
      </c>
      <c r="N385">
        <v>93868.48000000001</v>
      </c>
      <c r="O385" t="s">
        <v>221</v>
      </c>
      <c r="P385" t="s">
        <v>221</v>
      </c>
      <c r="Q385" t="s">
        <v>221</v>
      </c>
      <c r="R385" t="s">
        <v>221</v>
      </c>
      <c r="S385" s="10"/>
    </row>
    <row r="386" spans="1:19" ht="15">
      <c r="A386" s="183"/>
      <c r="B386" s="180"/>
      <c r="C386" s="180"/>
      <c r="D386" s="182"/>
      <c r="E386" s="180"/>
      <c r="F386" s="180"/>
      <c r="G386" s="181"/>
      <c r="H386" s="180"/>
      <c r="I386"/>
      <c r="J386"/>
      <c r="K386" t="s">
        <v>221</v>
      </c>
      <c r="L386" t="s">
        <v>221</v>
      </c>
      <c r="M386" t="s">
        <v>221</v>
      </c>
      <c r="N386">
        <v>95434.860000000015</v>
      </c>
      <c r="O386" t="s">
        <v>221</v>
      </c>
      <c r="P386" t="s">
        <v>221</v>
      </c>
      <c r="Q386" t="s">
        <v>221</v>
      </c>
      <c r="R386" t="s">
        <v>221</v>
      </c>
      <c r="S386" s="10"/>
    </row>
    <row r="387" spans="1:19" ht="15">
      <c r="A387" s="183"/>
      <c r="B387" s="180"/>
      <c r="C387" s="180"/>
      <c r="D387" s="182"/>
      <c r="E387" s="180"/>
      <c r="F387" s="180"/>
      <c r="G387" s="181"/>
      <c r="H387" s="180"/>
      <c r="I387"/>
      <c r="J387"/>
      <c r="K387" t="s">
        <v>221</v>
      </c>
      <c r="L387" t="s">
        <v>221</v>
      </c>
      <c r="M387" t="s">
        <v>221</v>
      </c>
      <c r="N387">
        <v>97142.180000000022</v>
      </c>
      <c r="O387" t="s">
        <v>221</v>
      </c>
      <c r="P387" t="s">
        <v>221</v>
      </c>
      <c r="Q387" t="s">
        <v>221</v>
      </c>
      <c r="R387" t="s">
        <v>221</v>
      </c>
      <c r="S387" s="10"/>
    </row>
    <row r="388" spans="1:19" ht="15">
      <c r="A388" s="183"/>
      <c r="B388" s="180"/>
      <c r="C388" s="180"/>
      <c r="D388" s="182"/>
      <c r="E388" s="180"/>
      <c r="F388" s="180"/>
      <c r="G388" s="181"/>
      <c r="H388" s="180"/>
      <c r="I388"/>
      <c r="J388"/>
      <c r="K388" t="s">
        <v>221</v>
      </c>
      <c r="L388" t="s">
        <v>221</v>
      </c>
      <c r="M388" t="s">
        <v>221</v>
      </c>
      <c r="N388">
        <v>98688.260000000024</v>
      </c>
      <c r="O388" t="s">
        <v>221</v>
      </c>
      <c r="P388" t="s">
        <v>221</v>
      </c>
      <c r="Q388" t="s">
        <v>221</v>
      </c>
      <c r="R388" t="s">
        <v>221</v>
      </c>
      <c r="S388" s="10"/>
    </row>
    <row r="389" spans="1:19" ht="15">
      <c r="A389" s="183"/>
      <c r="B389" s="180"/>
      <c r="C389" s="180"/>
      <c r="D389" s="182"/>
      <c r="E389" s="180"/>
      <c r="F389" s="180"/>
      <c r="G389" s="181"/>
      <c r="H389" s="180"/>
      <c r="I389"/>
      <c r="J389"/>
      <c r="K389" t="s">
        <v>221</v>
      </c>
      <c r="L389" t="s">
        <v>221</v>
      </c>
      <c r="M389" t="s">
        <v>221</v>
      </c>
      <c r="N389">
        <v>101354.72000000003</v>
      </c>
      <c r="O389" t="s">
        <v>221</v>
      </c>
      <c r="P389" t="s">
        <v>221</v>
      </c>
      <c r="Q389" t="s">
        <v>221</v>
      </c>
      <c r="R389" t="s">
        <v>221</v>
      </c>
      <c r="S389" s="10"/>
    </row>
    <row r="390" spans="1:19" ht="15">
      <c r="A390" s="183"/>
      <c r="B390" s="180"/>
      <c r="C390" s="180"/>
      <c r="D390" s="182"/>
      <c r="E390" s="180"/>
      <c r="F390" s="180"/>
      <c r="G390" s="181"/>
      <c r="H390" s="180"/>
      <c r="I390"/>
      <c r="J390"/>
      <c r="K390" t="s">
        <v>221</v>
      </c>
      <c r="L390" t="s">
        <v>221</v>
      </c>
      <c r="M390" t="s">
        <v>221</v>
      </c>
      <c r="N390">
        <v>102102.13000000003</v>
      </c>
      <c r="O390" t="s">
        <v>221</v>
      </c>
      <c r="P390" t="s">
        <v>221</v>
      </c>
      <c r="Q390" t="s">
        <v>221</v>
      </c>
      <c r="R390" t="s">
        <v>221</v>
      </c>
      <c r="S390" s="10"/>
    </row>
    <row r="391" spans="1:19" ht="15">
      <c r="A391" s="183"/>
      <c r="B391" s="180"/>
      <c r="C391" s="180"/>
      <c r="D391" s="182"/>
      <c r="E391" s="180"/>
      <c r="F391" s="180"/>
      <c r="G391" s="181"/>
      <c r="H391" s="180"/>
      <c r="I391"/>
      <c r="J391"/>
      <c r="K391" t="s">
        <v>221</v>
      </c>
      <c r="L391" t="s">
        <v>221</v>
      </c>
      <c r="M391" t="s">
        <v>221</v>
      </c>
      <c r="N391">
        <v>102730.91000000003</v>
      </c>
      <c r="O391" t="s">
        <v>221</v>
      </c>
      <c r="P391" t="s">
        <v>221</v>
      </c>
      <c r="Q391" t="s">
        <v>221</v>
      </c>
      <c r="R391" t="s">
        <v>221</v>
      </c>
      <c r="S391" s="10"/>
    </row>
    <row r="392" spans="1:19" ht="15">
      <c r="A392" s="183"/>
      <c r="B392" s="180"/>
      <c r="C392" s="180"/>
      <c r="D392" s="182"/>
      <c r="E392" s="180"/>
      <c r="F392" s="180"/>
      <c r="G392" s="181"/>
      <c r="H392" s="180"/>
      <c r="I392"/>
      <c r="J392"/>
      <c r="K392" t="s">
        <v>221</v>
      </c>
      <c r="L392" t="s">
        <v>221</v>
      </c>
      <c r="M392" t="s">
        <v>221</v>
      </c>
      <c r="N392">
        <v>102815.96000000004</v>
      </c>
      <c r="O392" t="s">
        <v>221</v>
      </c>
      <c r="P392" t="s">
        <v>221</v>
      </c>
      <c r="Q392" t="s">
        <v>221</v>
      </c>
      <c r="R392" t="s">
        <v>221</v>
      </c>
      <c r="S392" s="10"/>
    </row>
    <row r="393" spans="1:19" ht="15">
      <c r="A393" s="183"/>
      <c r="B393" s="180"/>
      <c r="C393" s="180"/>
      <c r="D393" s="182"/>
      <c r="E393" s="180"/>
      <c r="F393" s="180"/>
      <c r="G393" s="181"/>
      <c r="H393" s="180"/>
      <c r="I393"/>
      <c r="J393"/>
      <c r="K393" t="s">
        <v>221</v>
      </c>
      <c r="L393" t="s">
        <v>221</v>
      </c>
      <c r="M393" t="s">
        <v>221</v>
      </c>
      <c r="N393">
        <v>103577.79000000004</v>
      </c>
      <c r="O393" t="s">
        <v>221</v>
      </c>
      <c r="P393" t="s">
        <v>221</v>
      </c>
      <c r="Q393" t="s">
        <v>221</v>
      </c>
      <c r="R393" t="s">
        <v>221</v>
      </c>
      <c r="S393" s="10"/>
    </row>
    <row r="394" spans="1:19" ht="15">
      <c r="A394" s="183"/>
      <c r="B394" s="180"/>
      <c r="C394" s="180"/>
      <c r="D394" s="182"/>
      <c r="E394" s="180"/>
      <c r="F394" s="180"/>
      <c r="G394" s="181"/>
      <c r="H394" s="180"/>
      <c r="I394"/>
      <c r="J394"/>
      <c r="K394" t="s">
        <v>221</v>
      </c>
      <c r="L394" t="s">
        <v>221</v>
      </c>
      <c r="M394" t="s">
        <v>221</v>
      </c>
      <c r="N394">
        <v>105118.01000000004</v>
      </c>
      <c r="O394" t="s">
        <v>221</v>
      </c>
      <c r="P394" t="s">
        <v>221</v>
      </c>
      <c r="Q394" t="s">
        <v>221</v>
      </c>
      <c r="R394" t="s">
        <v>221</v>
      </c>
      <c r="S394" s="10"/>
    </row>
    <row r="395" spans="1:19" ht="15">
      <c r="A395" s="183"/>
      <c r="B395" s="180"/>
      <c r="C395" s="180"/>
      <c r="D395" s="182"/>
      <c r="E395" s="180"/>
      <c r="F395" s="180"/>
      <c r="G395" s="181"/>
      <c r="H395" s="180"/>
      <c r="I395"/>
      <c r="J395"/>
      <c r="K395" t="s">
        <v>221</v>
      </c>
      <c r="L395" t="s">
        <v>221</v>
      </c>
      <c r="M395" t="s">
        <v>221</v>
      </c>
      <c r="N395">
        <v>107021.70000000004</v>
      </c>
      <c r="O395" t="s">
        <v>221</v>
      </c>
      <c r="P395" t="s">
        <v>221</v>
      </c>
      <c r="Q395" t="s">
        <v>221</v>
      </c>
      <c r="R395" t="s">
        <v>221</v>
      </c>
      <c r="S395" s="10"/>
    </row>
    <row r="396" spans="1:19" ht="15">
      <c r="A396" s="183"/>
      <c r="B396" s="180"/>
      <c r="C396" s="180"/>
      <c r="D396" s="182"/>
      <c r="E396" s="180"/>
      <c r="F396" s="180"/>
      <c r="G396" s="181"/>
      <c r="H396" s="180"/>
      <c r="I396"/>
      <c r="J396"/>
      <c r="K396" t="s">
        <v>221</v>
      </c>
      <c r="L396" t="s">
        <v>221</v>
      </c>
      <c r="M396" t="s">
        <v>221</v>
      </c>
      <c r="N396">
        <v>108309.64000000004</v>
      </c>
      <c r="O396" t="s">
        <v>221</v>
      </c>
      <c r="P396" t="s">
        <v>221</v>
      </c>
      <c r="Q396" t="s">
        <v>221</v>
      </c>
      <c r="R396" t="s">
        <v>221</v>
      </c>
      <c r="S396" s="10"/>
    </row>
    <row r="397" spans="1:19" ht="15">
      <c r="A397" s="183"/>
      <c r="B397" s="180"/>
      <c r="C397" s="180"/>
      <c r="D397" s="182"/>
      <c r="E397" s="180"/>
      <c r="F397" s="180"/>
      <c r="G397" s="181"/>
      <c r="H397" s="180"/>
      <c r="I397"/>
      <c r="J397"/>
      <c r="K397" t="s">
        <v>221</v>
      </c>
      <c r="L397" t="s">
        <v>221</v>
      </c>
      <c r="M397" t="s">
        <v>221</v>
      </c>
      <c r="N397">
        <v>108322.91000000005</v>
      </c>
      <c r="O397" t="s">
        <v>221</v>
      </c>
      <c r="P397" t="s">
        <v>221</v>
      </c>
      <c r="Q397" t="s">
        <v>221</v>
      </c>
      <c r="R397" t="s">
        <v>221</v>
      </c>
      <c r="S397" s="10"/>
    </row>
    <row r="398" spans="1:19" ht="15">
      <c r="A398" s="183"/>
      <c r="B398" s="180"/>
      <c r="C398" s="180"/>
      <c r="D398" s="182"/>
      <c r="E398" s="180"/>
      <c r="F398" s="180"/>
      <c r="G398" s="181"/>
      <c r="H398" s="180"/>
      <c r="I398"/>
      <c r="J398"/>
      <c r="K398" t="s">
        <v>221</v>
      </c>
      <c r="L398" t="s">
        <v>221</v>
      </c>
      <c r="M398" t="s">
        <v>221</v>
      </c>
      <c r="N398">
        <v>108477.72000000004</v>
      </c>
      <c r="O398" t="s">
        <v>221</v>
      </c>
      <c r="P398" t="s">
        <v>221</v>
      </c>
      <c r="Q398" t="s">
        <v>221</v>
      </c>
      <c r="R398" t="s">
        <v>221</v>
      </c>
      <c r="S398" s="10"/>
    </row>
    <row r="399" spans="1:19" ht="15">
      <c r="A399" s="183"/>
      <c r="B399" s="180"/>
      <c r="C399" s="180"/>
      <c r="D399" s="182"/>
      <c r="E399" s="180"/>
      <c r="F399" s="180"/>
      <c r="G399" s="181"/>
      <c r="H399" s="180"/>
      <c r="I399"/>
      <c r="J399"/>
      <c r="K399" t="s">
        <v>221</v>
      </c>
      <c r="L399" t="s">
        <v>221</v>
      </c>
      <c r="M399" t="s">
        <v>221</v>
      </c>
      <c r="N399">
        <v>108644.17000000004</v>
      </c>
      <c r="O399" t="s">
        <v>221</v>
      </c>
      <c r="P399" t="s">
        <v>221</v>
      </c>
      <c r="Q399" t="s">
        <v>221</v>
      </c>
      <c r="R399" t="s">
        <v>221</v>
      </c>
      <c r="S399" s="10"/>
    </row>
    <row r="400" spans="1:19" ht="15">
      <c r="A400" s="183"/>
      <c r="B400" s="180"/>
      <c r="C400" s="180"/>
      <c r="D400" s="182"/>
      <c r="E400" s="180"/>
      <c r="F400" s="180"/>
      <c r="G400" s="181"/>
      <c r="H400" s="180"/>
      <c r="I400"/>
      <c r="J400"/>
      <c r="K400" t="s">
        <v>221</v>
      </c>
      <c r="L400" t="s">
        <v>221</v>
      </c>
      <c r="M400" t="s">
        <v>221</v>
      </c>
      <c r="N400">
        <v>108882.33000000005</v>
      </c>
      <c r="O400" t="s">
        <v>221</v>
      </c>
      <c r="P400" t="s">
        <v>221</v>
      </c>
      <c r="Q400" t="s">
        <v>221</v>
      </c>
      <c r="R400" t="s">
        <v>221</v>
      </c>
      <c r="S400" s="10"/>
    </row>
    <row r="401" spans="1:19" ht="15">
      <c r="A401" s="183"/>
      <c r="B401" s="180"/>
      <c r="C401" s="180"/>
      <c r="D401" s="182"/>
      <c r="E401" s="180"/>
      <c r="F401" s="180"/>
      <c r="G401" s="181"/>
      <c r="H401" s="180"/>
      <c r="I401"/>
      <c r="J401"/>
      <c r="K401" t="s">
        <v>221</v>
      </c>
      <c r="L401" t="s">
        <v>221</v>
      </c>
      <c r="M401" t="s">
        <v>221</v>
      </c>
      <c r="N401">
        <v>61.44</v>
      </c>
      <c r="O401" t="s">
        <v>221</v>
      </c>
      <c r="P401" t="s">
        <v>221</v>
      </c>
      <c r="Q401" t="s">
        <v>221</v>
      </c>
      <c r="R401" t="s">
        <v>221</v>
      </c>
      <c r="S401" s="10"/>
    </row>
    <row r="402" spans="1:19" ht="15">
      <c r="A402" s="183"/>
      <c r="B402" s="180"/>
      <c r="C402" s="180"/>
      <c r="D402" s="182"/>
      <c r="E402" s="180"/>
      <c r="F402" s="180"/>
      <c r="G402" s="181"/>
      <c r="H402" s="180"/>
      <c r="I402"/>
      <c r="J402"/>
      <c r="K402" t="s">
        <v>221</v>
      </c>
      <c r="L402" t="s">
        <v>221</v>
      </c>
      <c r="M402" t="s">
        <v>221</v>
      </c>
      <c r="N402">
        <v>3256.58</v>
      </c>
      <c r="O402" t="s">
        <v>221</v>
      </c>
      <c r="P402" t="s">
        <v>221</v>
      </c>
      <c r="Q402" t="s">
        <v>221</v>
      </c>
      <c r="R402" t="s">
        <v>221</v>
      </c>
      <c r="S402" s="10"/>
    </row>
    <row r="403" spans="1:19" ht="15">
      <c r="A403" s="183"/>
      <c r="B403" s="180"/>
      <c r="C403" s="180"/>
      <c r="D403" s="182"/>
      <c r="E403" s="180"/>
      <c r="F403" s="180"/>
      <c r="G403" s="181"/>
      <c r="H403" s="180"/>
      <c r="I403"/>
      <c r="J403"/>
      <c r="K403" t="s">
        <v>221</v>
      </c>
      <c r="L403" t="s">
        <v>221</v>
      </c>
      <c r="M403" t="s">
        <v>221</v>
      </c>
      <c r="N403">
        <v>5454.87</v>
      </c>
      <c r="O403" t="s">
        <v>221</v>
      </c>
      <c r="P403" t="s">
        <v>221</v>
      </c>
      <c r="Q403" t="s">
        <v>221</v>
      </c>
      <c r="R403" t="s">
        <v>221</v>
      </c>
      <c r="S403" s="10"/>
    </row>
    <row r="404" spans="1:19" ht="15">
      <c r="A404" s="183"/>
      <c r="B404" s="180"/>
      <c r="C404" s="180"/>
      <c r="D404" s="182"/>
      <c r="E404" s="180"/>
      <c r="F404" s="180"/>
      <c r="G404" s="181"/>
      <c r="H404" s="180"/>
      <c r="I404"/>
      <c r="J404"/>
      <c r="K404" t="s">
        <v>221</v>
      </c>
      <c r="L404" t="s">
        <v>221</v>
      </c>
      <c r="M404" t="s">
        <v>221</v>
      </c>
      <c r="N404">
        <v>5470.87</v>
      </c>
      <c r="O404" t="s">
        <v>221</v>
      </c>
      <c r="P404" t="s">
        <v>221</v>
      </c>
      <c r="Q404" t="s">
        <v>221</v>
      </c>
      <c r="R404" t="s">
        <v>221</v>
      </c>
      <c r="S404" s="10"/>
    </row>
    <row r="405" spans="1:19" ht="15">
      <c r="A405" s="183"/>
      <c r="B405" s="180"/>
      <c r="C405" s="180"/>
      <c r="D405" s="182"/>
      <c r="E405" s="180"/>
      <c r="F405" s="180"/>
      <c r="G405" s="181"/>
      <c r="H405" s="180"/>
      <c r="I405"/>
      <c r="J405"/>
      <c r="K405" t="s">
        <v>221</v>
      </c>
      <c r="L405" t="s">
        <v>221</v>
      </c>
      <c r="M405" t="s">
        <v>221</v>
      </c>
      <c r="N405">
        <v>15064.84</v>
      </c>
      <c r="O405" t="s">
        <v>221</v>
      </c>
      <c r="P405" t="s">
        <v>221</v>
      </c>
      <c r="Q405" t="s">
        <v>221</v>
      </c>
      <c r="R405" t="s">
        <v>221</v>
      </c>
      <c r="S405" s="10"/>
    </row>
    <row r="406" spans="1:19" ht="15">
      <c r="A406" s="183"/>
      <c r="B406" s="180"/>
      <c r="C406" s="180"/>
      <c r="D406" s="182"/>
      <c r="E406" s="180"/>
      <c r="F406" s="180"/>
      <c r="G406" s="181"/>
      <c r="H406" s="180"/>
      <c r="I406"/>
      <c r="J406"/>
      <c r="K406" t="s">
        <v>221</v>
      </c>
      <c r="L406" t="s">
        <v>221</v>
      </c>
      <c r="M406" t="s">
        <v>221</v>
      </c>
      <c r="N406">
        <v>18510.55</v>
      </c>
      <c r="O406" t="s">
        <v>221</v>
      </c>
      <c r="P406" t="s">
        <v>221</v>
      </c>
      <c r="Q406" t="s">
        <v>221</v>
      </c>
      <c r="R406" t="s">
        <v>221</v>
      </c>
      <c r="S406" s="10"/>
    </row>
    <row r="407" spans="1:19" ht="15">
      <c r="A407" s="183"/>
      <c r="B407" s="180"/>
      <c r="C407" s="180"/>
      <c r="D407" s="182"/>
      <c r="E407" s="180"/>
      <c r="F407" s="180"/>
      <c r="G407" s="181"/>
      <c r="H407" s="180"/>
      <c r="I407"/>
      <c r="J407"/>
      <c r="K407" t="s">
        <v>221</v>
      </c>
      <c r="L407" t="s">
        <v>221</v>
      </c>
      <c r="M407" t="s">
        <v>221</v>
      </c>
      <c r="N407">
        <v>20817.989999999998</v>
      </c>
      <c r="O407" t="s">
        <v>221</v>
      </c>
      <c r="P407" t="s">
        <v>221</v>
      </c>
      <c r="Q407" t="s">
        <v>221</v>
      </c>
      <c r="R407" t="s">
        <v>221</v>
      </c>
      <c r="S407" s="10"/>
    </row>
    <row r="408" spans="1:19" ht="15">
      <c r="A408" s="183"/>
      <c r="B408" s="180"/>
      <c r="C408" s="180"/>
      <c r="D408" s="182"/>
      <c r="E408" s="180"/>
      <c r="F408" s="180"/>
      <c r="G408" s="181"/>
      <c r="H408" s="180"/>
      <c r="I408"/>
      <c r="J408"/>
      <c r="K408" t="s">
        <v>221</v>
      </c>
      <c r="L408" t="s">
        <v>221</v>
      </c>
      <c r="M408" t="s">
        <v>221</v>
      </c>
      <c r="N408">
        <v>23172.359999999997</v>
      </c>
      <c r="O408" t="s">
        <v>221</v>
      </c>
      <c r="P408" t="s">
        <v>221</v>
      </c>
      <c r="Q408" t="s">
        <v>221</v>
      </c>
      <c r="R408" t="s">
        <v>221</v>
      </c>
      <c r="S408" s="10"/>
    </row>
    <row r="409" spans="1:19" ht="15">
      <c r="A409" s="183"/>
      <c r="B409" s="180"/>
      <c r="C409" s="180"/>
      <c r="D409" s="182"/>
      <c r="E409" s="180"/>
      <c r="F409" s="180"/>
      <c r="G409" s="181"/>
      <c r="H409" s="180"/>
      <c r="I409"/>
      <c r="J409"/>
      <c r="K409" t="s">
        <v>221</v>
      </c>
      <c r="L409" t="s">
        <v>221</v>
      </c>
      <c r="M409" t="s">
        <v>221</v>
      </c>
      <c r="N409">
        <v>25849.35</v>
      </c>
      <c r="O409" t="s">
        <v>221</v>
      </c>
      <c r="P409" t="s">
        <v>221</v>
      </c>
      <c r="Q409" t="s">
        <v>221</v>
      </c>
      <c r="R409" t="s">
        <v>221</v>
      </c>
      <c r="S409" s="10"/>
    </row>
    <row r="410" spans="1:19" ht="15">
      <c r="A410" s="183"/>
      <c r="B410" s="180"/>
      <c r="C410" s="180"/>
      <c r="D410" s="182"/>
      <c r="E410" s="180"/>
      <c r="F410" s="180"/>
      <c r="G410" s="181"/>
      <c r="H410" s="180"/>
      <c r="I410"/>
      <c r="J410"/>
      <c r="K410" t="s">
        <v>221</v>
      </c>
      <c r="L410" t="s">
        <v>221</v>
      </c>
      <c r="M410" t="s">
        <v>221</v>
      </c>
      <c r="N410">
        <v>28122.51</v>
      </c>
      <c r="O410" t="s">
        <v>221</v>
      </c>
      <c r="P410" t="s">
        <v>221</v>
      </c>
      <c r="Q410" t="s">
        <v>221</v>
      </c>
      <c r="R410" t="s">
        <v>221</v>
      </c>
      <c r="S410" s="10"/>
    </row>
    <row r="411" spans="1:19" ht="15">
      <c r="A411" s="183"/>
      <c r="B411" s="180"/>
      <c r="C411" s="180"/>
      <c r="D411" s="182"/>
      <c r="E411" s="180"/>
      <c r="F411" s="180"/>
      <c r="G411" s="181"/>
      <c r="H411" s="180"/>
      <c r="I411"/>
      <c r="J411"/>
      <c r="K411" t="s">
        <v>221</v>
      </c>
      <c r="L411" t="s">
        <v>221</v>
      </c>
      <c r="M411" t="s">
        <v>221</v>
      </c>
      <c r="N411">
        <v>28174.829999999998</v>
      </c>
      <c r="O411" t="s">
        <v>221</v>
      </c>
      <c r="P411" t="s">
        <v>221</v>
      </c>
      <c r="Q411" t="s">
        <v>221</v>
      </c>
      <c r="R411" t="s">
        <v>221</v>
      </c>
      <c r="S411" s="10"/>
    </row>
    <row r="412" spans="1:19" ht="15">
      <c r="A412" s="183"/>
      <c r="B412" s="180"/>
      <c r="C412" s="180"/>
      <c r="D412" s="182"/>
      <c r="E412" s="180"/>
      <c r="F412" s="180"/>
      <c r="G412" s="181"/>
      <c r="H412" s="180"/>
      <c r="I412"/>
      <c r="J412"/>
      <c r="K412" t="s">
        <v>221</v>
      </c>
      <c r="L412" t="s">
        <v>221</v>
      </c>
      <c r="M412" t="s">
        <v>221</v>
      </c>
      <c r="N412">
        <v>30099.919999999998</v>
      </c>
      <c r="O412" t="s">
        <v>221</v>
      </c>
      <c r="P412" t="s">
        <v>221</v>
      </c>
      <c r="Q412" t="s">
        <v>221</v>
      </c>
      <c r="R412" t="s">
        <v>221</v>
      </c>
      <c r="S412" s="10"/>
    </row>
    <row r="413" spans="1:19" ht="15">
      <c r="A413" s="183"/>
      <c r="B413" s="180"/>
      <c r="C413" s="180"/>
      <c r="D413" s="182"/>
      <c r="E413" s="180"/>
      <c r="F413" s="180"/>
      <c r="G413" s="181"/>
      <c r="H413" s="180"/>
      <c r="I413"/>
      <c r="J413"/>
      <c r="K413" t="s">
        <v>221</v>
      </c>
      <c r="L413" t="s">
        <v>221</v>
      </c>
      <c r="M413" t="s">
        <v>221</v>
      </c>
      <c r="N413">
        <v>31971.919999999998</v>
      </c>
      <c r="O413" t="s">
        <v>221</v>
      </c>
      <c r="P413" t="s">
        <v>221</v>
      </c>
      <c r="Q413" t="s">
        <v>221</v>
      </c>
      <c r="R413" t="s">
        <v>221</v>
      </c>
      <c r="S413" s="10"/>
    </row>
    <row r="414" spans="1:19" ht="15">
      <c r="A414" s="183"/>
      <c r="B414" s="180"/>
      <c r="C414" s="180"/>
      <c r="D414" s="182"/>
      <c r="E414" s="180"/>
      <c r="F414" s="180"/>
      <c r="G414" s="181"/>
      <c r="H414" s="180"/>
      <c r="I414"/>
      <c r="J414"/>
      <c r="K414" t="s">
        <v>221</v>
      </c>
      <c r="L414" t="s">
        <v>221</v>
      </c>
      <c r="M414" t="s">
        <v>221</v>
      </c>
      <c r="N414">
        <v>32077.57</v>
      </c>
      <c r="O414" t="s">
        <v>221</v>
      </c>
      <c r="P414" t="s">
        <v>221</v>
      </c>
      <c r="Q414" t="s">
        <v>221</v>
      </c>
      <c r="R414" t="s">
        <v>221</v>
      </c>
      <c r="S414" s="10"/>
    </row>
    <row r="415" spans="1:19" ht="15">
      <c r="A415" s="183"/>
      <c r="B415" s="180"/>
      <c r="C415" s="180"/>
      <c r="D415" s="182"/>
      <c r="E415" s="180"/>
      <c r="F415" s="180"/>
      <c r="G415" s="181"/>
      <c r="H415" s="180"/>
      <c r="I415"/>
      <c r="J415"/>
      <c r="K415" t="s">
        <v>221</v>
      </c>
      <c r="L415" t="s">
        <v>221</v>
      </c>
      <c r="M415" t="s">
        <v>221</v>
      </c>
      <c r="N415">
        <v>34798.65</v>
      </c>
      <c r="O415" t="s">
        <v>221</v>
      </c>
      <c r="P415" t="s">
        <v>221</v>
      </c>
      <c r="Q415" t="s">
        <v>221</v>
      </c>
      <c r="R415" t="s">
        <v>221</v>
      </c>
      <c r="S415" s="10"/>
    </row>
    <row r="416" spans="1:19" ht="15">
      <c r="A416" s="183"/>
      <c r="B416" s="180"/>
      <c r="C416" s="180"/>
      <c r="D416" s="182"/>
      <c r="E416" s="180"/>
      <c r="F416" s="180"/>
      <c r="G416" s="181"/>
      <c r="H416" s="180"/>
      <c r="I416"/>
      <c r="J416"/>
      <c r="K416" t="s">
        <v>221</v>
      </c>
      <c r="L416" t="s">
        <v>221</v>
      </c>
      <c r="M416" t="s">
        <v>221</v>
      </c>
      <c r="N416">
        <v>35215.5</v>
      </c>
      <c r="O416" t="s">
        <v>221</v>
      </c>
      <c r="P416" t="s">
        <v>221</v>
      </c>
      <c r="Q416" t="s">
        <v>221</v>
      </c>
      <c r="R416" t="s">
        <v>221</v>
      </c>
      <c r="S416" s="10"/>
    </row>
    <row r="417" spans="1:19" ht="15">
      <c r="A417" s="183"/>
      <c r="B417" s="180"/>
      <c r="C417" s="180"/>
      <c r="D417" s="182"/>
      <c r="E417" s="180"/>
      <c r="F417" s="180"/>
      <c r="G417" s="181"/>
      <c r="H417" s="180"/>
      <c r="I417"/>
      <c r="J417"/>
      <c r="K417" t="s">
        <v>221</v>
      </c>
      <c r="L417" t="s">
        <v>221</v>
      </c>
      <c r="M417" t="s">
        <v>221</v>
      </c>
      <c r="N417">
        <v>36475.230000000003</v>
      </c>
      <c r="O417" t="s">
        <v>221</v>
      </c>
      <c r="P417" t="s">
        <v>221</v>
      </c>
      <c r="Q417" t="s">
        <v>221</v>
      </c>
      <c r="R417" t="s">
        <v>221</v>
      </c>
      <c r="S417" s="10"/>
    </row>
    <row r="418" spans="1:19" ht="15">
      <c r="A418" s="183"/>
      <c r="B418" s="180"/>
      <c r="C418" s="180"/>
      <c r="D418" s="182"/>
      <c r="E418" s="180"/>
      <c r="F418" s="180"/>
      <c r="G418" s="181"/>
      <c r="H418" s="180"/>
      <c r="I418"/>
      <c r="J418"/>
      <c r="K418" t="s">
        <v>221</v>
      </c>
      <c r="L418" t="s">
        <v>221</v>
      </c>
      <c r="M418" t="s">
        <v>221</v>
      </c>
      <c r="N418">
        <v>36488.030000000006</v>
      </c>
      <c r="O418" t="s">
        <v>221</v>
      </c>
      <c r="P418" t="s">
        <v>221</v>
      </c>
      <c r="Q418" t="s">
        <v>221</v>
      </c>
      <c r="R418" t="s">
        <v>221</v>
      </c>
      <c r="S418" s="10"/>
    </row>
    <row r="419" spans="1:19" ht="15">
      <c r="A419" s="183"/>
      <c r="B419" s="180"/>
      <c r="C419" s="180"/>
      <c r="D419" s="182"/>
      <c r="E419" s="180"/>
      <c r="F419" s="180"/>
      <c r="G419" s="181"/>
      <c r="H419" s="180"/>
      <c r="I419"/>
      <c r="J419"/>
      <c r="K419" t="s">
        <v>221</v>
      </c>
      <c r="L419" t="s">
        <v>221</v>
      </c>
      <c r="M419" t="s">
        <v>221</v>
      </c>
      <c r="N419">
        <v>39764.670000000006</v>
      </c>
      <c r="O419" t="s">
        <v>221</v>
      </c>
      <c r="P419" t="s">
        <v>221</v>
      </c>
      <c r="Q419" t="s">
        <v>221</v>
      </c>
      <c r="R419" t="s">
        <v>221</v>
      </c>
      <c r="S419" s="10"/>
    </row>
    <row r="420" spans="1:19" ht="15">
      <c r="A420" s="183"/>
      <c r="B420" s="180"/>
      <c r="C420" s="180"/>
      <c r="D420" s="182"/>
      <c r="E420" s="180"/>
      <c r="F420" s="180"/>
      <c r="G420" s="181"/>
      <c r="H420" s="180"/>
      <c r="I420"/>
      <c r="J420"/>
      <c r="K420" t="s">
        <v>221</v>
      </c>
      <c r="L420" t="s">
        <v>221</v>
      </c>
      <c r="M420" t="s">
        <v>221</v>
      </c>
      <c r="N420">
        <v>48866.340000000004</v>
      </c>
      <c r="O420" t="s">
        <v>221</v>
      </c>
      <c r="P420" t="s">
        <v>221</v>
      </c>
      <c r="Q420" t="s">
        <v>221</v>
      </c>
      <c r="R420" t="s">
        <v>221</v>
      </c>
      <c r="S420" s="10"/>
    </row>
    <row r="421" spans="1:19" ht="15">
      <c r="A421" s="183"/>
      <c r="B421" s="180"/>
      <c r="C421" s="180"/>
      <c r="D421" s="182"/>
      <c r="E421" s="180"/>
      <c r="F421" s="180"/>
      <c r="G421" s="181"/>
      <c r="H421" s="180"/>
      <c r="I421"/>
      <c r="J421"/>
      <c r="K421" t="s">
        <v>221</v>
      </c>
      <c r="L421" t="s">
        <v>221</v>
      </c>
      <c r="M421" t="s">
        <v>221</v>
      </c>
      <c r="N421">
        <v>50804.780000000006</v>
      </c>
      <c r="O421" t="s">
        <v>221</v>
      </c>
      <c r="P421" t="s">
        <v>221</v>
      </c>
      <c r="Q421" t="s">
        <v>221</v>
      </c>
      <c r="R421" t="s">
        <v>221</v>
      </c>
      <c r="S421" s="10"/>
    </row>
    <row r="422" spans="1:19" ht="15">
      <c r="A422" s="183"/>
      <c r="B422" s="180"/>
      <c r="C422" s="180"/>
      <c r="D422" s="182"/>
      <c r="E422" s="180"/>
      <c r="F422" s="180"/>
      <c r="G422" s="181"/>
      <c r="H422" s="180"/>
      <c r="I422"/>
      <c r="J422"/>
      <c r="K422" t="s">
        <v>221</v>
      </c>
      <c r="L422" t="s">
        <v>221</v>
      </c>
      <c r="M422" t="s">
        <v>221</v>
      </c>
      <c r="N422">
        <v>52104.05</v>
      </c>
      <c r="O422" t="s">
        <v>221</v>
      </c>
      <c r="P422" t="s">
        <v>221</v>
      </c>
      <c r="Q422" t="s">
        <v>221</v>
      </c>
      <c r="R422" t="s">
        <v>221</v>
      </c>
      <c r="S422" s="10"/>
    </row>
    <row r="423" spans="1:19" ht="15">
      <c r="A423" s="183"/>
      <c r="B423" s="180"/>
      <c r="C423" s="180"/>
      <c r="D423" s="182"/>
      <c r="E423" s="180"/>
      <c r="F423" s="180"/>
      <c r="G423" s="181"/>
      <c r="H423" s="180"/>
      <c r="I423"/>
      <c r="J423"/>
      <c r="K423" t="s">
        <v>221</v>
      </c>
      <c r="L423" t="s">
        <v>221</v>
      </c>
      <c r="M423" t="s">
        <v>221</v>
      </c>
      <c r="N423">
        <v>52149.600000000006</v>
      </c>
      <c r="O423" t="s">
        <v>221</v>
      </c>
      <c r="P423" t="s">
        <v>221</v>
      </c>
      <c r="Q423" t="s">
        <v>221</v>
      </c>
      <c r="R423" t="s">
        <v>221</v>
      </c>
      <c r="S423" s="10"/>
    </row>
    <row r="424" spans="1:19" ht="15">
      <c r="A424" s="183"/>
      <c r="B424" s="180"/>
      <c r="C424" s="180"/>
      <c r="D424" s="182"/>
      <c r="E424" s="180"/>
      <c r="F424" s="180"/>
      <c r="G424" s="181"/>
      <c r="H424" s="180"/>
      <c r="I424"/>
      <c r="J424"/>
      <c r="K424" t="s">
        <v>221</v>
      </c>
      <c r="L424" t="s">
        <v>221</v>
      </c>
      <c r="M424" t="s">
        <v>221</v>
      </c>
      <c r="N424">
        <v>55167.48</v>
      </c>
      <c r="O424" t="s">
        <v>221</v>
      </c>
      <c r="P424" t="s">
        <v>221</v>
      </c>
      <c r="Q424" t="s">
        <v>221</v>
      </c>
      <c r="R424" t="s">
        <v>221</v>
      </c>
      <c r="S424" s="10"/>
    </row>
    <row r="425" spans="1:19" ht="15">
      <c r="A425" s="183"/>
      <c r="B425" s="180"/>
      <c r="C425" s="180"/>
      <c r="D425" s="182"/>
      <c r="E425" s="180"/>
      <c r="F425" s="180"/>
      <c r="G425" s="181"/>
      <c r="H425" s="180"/>
      <c r="I425"/>
      <c r="J425"/>
      <c r="K425" t="s">
        <v>221</v>
      </c>
      <c r="L425" t="s">
        <v>221</v>
      </c>
      <c r="M425" t="s">
        <v>221</v>
      </c>
      <c r="N425">
        <v>55968.840000000004</v>
      </c>
      <c r="O425" t="s">
        <v>221</v>
      </c>
      <c r="P425" t="s">
        <v>221</v>
      </c>
      <c r="Q425" t="s">
        <v>221</v>
      </c>
      <c r="R425" t="s">
        <v>221</v>
      </c>
      <c r="S425" s="10"/>
    </row>
    <row r="426" spans="1:19" ht="15">
      <c r="A426" s="183"/>
      <c r="B426" s="180"/>
      <c r="C426" s="180"/>
      <c r="D426" s="182"/>
      <c r="E426" s="180"/>
      <c r="F426" s="180"/>
      <c r="G426" s="181"/>
      <c r="H426" s="180"/>
      <c r="I426"/>
      <c r="J426"/>
      <c r="K426" t="s">
        <v>221</v>
      </c>
      <c r="L426" t="s">
        <v>221</v>
      </c>
      <c r="M426" t="s">
        <v>221</v>
      </c>
      <c r="N426">
        <v>59581.29</v>
      </c>
      <c r="O426" t="s">
        <v>221</v>
      </c>
      <c r="P426" t="s">
        <v>221</v>
      </c>
      <c r="Q426" t="s">
        <v>221</v>
      </c>
      <c r="R426" t="s">
        <v>221</v>
      </c>
      <c r="S426" s="10"/>
    </row>
    <row r="427" spans="1:19" ht="15">
      <c r="A427" s="183"/>
      <c r="B427" s="180"/>
      <c r="C427" s="180"/>
      <c r="D427" s="182"/>
      <c r="E427" s="180"/>
      <c r="F427" s="180"/>
      <c r="G427" s="181"/>
      <c r="H427" s="180"/>
      <c r="I427"/>
      <c r="J427"/>
      <c r="K427" t="s">
        <v>221</v>
      </c>
      <c r="L427" t="s">
        <v>221</v>
      </c>
      <c r="M427" t="s">
        <v>221</v>
      </c>
      <c r="N427">
        <v>60868.520000000004</v>
      </c>
      <c r="O427" t="s">
        <v>221</v>
      </c>
      <c r="P427" t="s">
        <v>221</v>
      </c>
      <c r="Q427" t="s">
        <v>221</v>
      </c>
      <c r="R427" t="s">
        <v>221</v>
      </c>
      <c r="S427" s="10"/>
    </row>
    <row r="428" spans="1:19" ht="15">
      <c r="A428" s="183"/>
      <c r="B428" s="180"/>
      <c r="C428" s="180"/>
      <c r="D428" s="182"/>
      <c r="E428" s="180"/>
      <c r="F428" s="180"/>
      <c r="G428" s="181"/>
      <c r="H428" s="180"/>
      <c r="I428"/>
      <c r="J428"/>
      <c r="K428" t="s">
        <v>221</v>
      </c>
      <c r="L428" t="s">
        <v>221</v>
      </c>
      <c r="M428" t="s">
        <v>221</v>
      </c>
      <c r="N428">
        <v>63177.51</v>
      </c>
      <c r="O428" t="s">
        <v>221</v>
      </c>
      <c r="P428" t="s">
        <v>221</v>
      </c>
      <c r="Q428" t="s">
        <v>221</v>
      </c>
      <c r="R428" t="s">
        <v>221</v>
      </c>
      <c r="S428" s="10"/>
    </row>
    <row r="429" spans="1:19" ht="15">
      <c r="A429" s="183"/>
      <c r="B429" s="180"/>
      <c r="C429" s="180"/>
      <c r="D429" s="182"/>
      <c r="E429" s="180"/>
      <c r="F429" s="180"/>
      <c r="G429" s="181"/>
      <c r="H429" s="180"/>
      <c r="I429"/>
      <c r="J429"/>
      <c r="K429" t="s">
        <v>221</v>
      </c>
      <c r="L429" t="s">
        <v>221</v>
      </c>
      <c r="M429" t="s">
        <v>221</v>
      </c>
      <c r="N429">
        <v>63194.57</v>
      </c>
      <c r="O429" t="s">
        <v>221</v>
      </c>
      <c r="P429" t="s">
        <v>221</v>
      </c>
      <c r="Q429" t="s">
        <v>221</v>
      </c>
      <c r="R429" t="s">
        <v>221</v>
      </c>
      <c r="S429" s="10"/>
    </row>
    <row r="430" spans="1:19" ht="15">
      <c r="A430" s="183"/>
      <c r="B430" s="180"/>
      <c r="C430" s="180"/>
      <c r="D430" s="182"/>
      <c r="E430" s="180"/>
      <c r="F430" s="180"/>
      <c r="G430" s="181"/>
      <c r="H430" s="180"/>
      <c r="I430"/>
      <c r="J430"/>
      <c r="K430" t="s">
        <v>221</v>
      </c>
      <c r="L430" t="s">
        <v>221</v>
      </c>
      <c r="M430" t="s">
        <v>221</v>
      </c>
      <c r="N430">
        <v>63592.23</v>
      </c>
      <c r="O430" t="s">
        <v>221</v>
      </c>
      <c r="P430" t="s">
        <v>221</v>
      </c>
      <c r="Q430" t="s">
        <v>221</v>
      </c>
      <c r="R430" t="s">
        <v>221</v>
      </c>
      <c r="S430" s="10"/>
    </row>
    <row r="431" spans="1:19" ht="15">
      <c r="A431" s="183"/>
      <c r="B431" s="180"/>
      <c r="C431" s="180"/>
      <c r="D431" s="182"/>
      <c r="E431" s="180"/>
      <c r="F431" s="180"/>
      <c r="G431" s="181"/>
      <c r="H431" s="180"/>
      <c r="I431"/>
      <c r="J431"/>
      <c r="K431" t="s">
        <v>221</v>
      </c>
      <c r="L431" t="s">
        <v>221</v>
      </c>
      <c r="M431" t="s">
        <v>221</v>
      </c>
      <c r="N431">
        <v>65837</v>
      </c>
      <c r="O431" t="s">
        <v>221</v>
      </c>
      <c r="P431" t="s">
        <v>221</v>
      </c>
      <c r="Q431" t="s">
        <v>221</v>
      </c>
      <c r="R431" t="s">
        <v>221</v>
      </c>
      <c r="S431" s="10"/>
    </row>
    <row r="432" spans="1:19" ht="15">
      <c r="A432" s="183"/>
      <c r="B432" s="180"/>
      <c r="C432" s="180"/>
      <c r="D432" s="182"/>
      <c r="E432" s="180"/>
      <c r="F432" s="180"/>
      <c r="G432" s="181"/>
      <c r="H432" s="180"/>
      <c r="I432"/>
      <c r="J432"/>
      <c r="K432" t="s">
        <v>221</v>
      </c>
      <c r="L432" t="s">
        <v>221</v>
      </c>
      <c r="M432" t="s">
        <v>221</v>
      </c>
      <c r="N432">
        <v>66892.850000000006</v>
      </c>
      <c r="O432" t="s">
        <v>221</v>
      </c>
      <c r="P432" t="s">
        <v>221</v>
      </c>
      <c r="Q432" t="s">
        <v>221</v>
      </c>
      <c r="R432" t="s">
        <v>221</v>
      </c>
      <c r="S432" s="10"/>
    </row>
    <row r="433" spans="1:19" ht="15">
      <c r="A433" s="183"/>
      <c r="B433" s="180"/>
      <c r="C433" s="180"/>
      <c r="D433" s="182"/>
      <c r="E433" s="180"/>
      <c r="F433" s="180"/>
      <c r="G433" s="181"/>
      <c r="H433" s="180"/>
      <c r="I433"/>
      <c r="J433"/>
      <c r="K433" t="s">
        <v>221</v>
      </c>
      <c r="L433" t="s">
        <v>221</v>
      </c>
      <c r="M433" t="s">
        <v>221</v>
      </c>
      <c r="N433">
        <v>68257.55</v>
      </c>
      <c r="O433" t="s">
        <v>221</v>
      </c>
      <c r="P433" t="s">
        <v>221</v>
      </c>
      <c r="Q433" t="s">
        <v>221</v>
      </c>
      <c r="R433" t="s">
        <v>221</v>
      </c>
      <c r="S433" s="10"/>
    </row>
    <row r="434" spans="1:19" ht="15">
      <c r="A434" s="183"/>
      <c r="B434" s="180"/>
      <c r="C434" s="180"/>
      <c r="D434" s="182"/>
      <c r="E434" s="180"/>
      <c r="F434" s="180"/>
      <c r="G434" s="181"/>
      <c r="H434" s="180"/>
      <c r="I434"/>
      <c r="J434"/>
      <c r="K434" t="s">
        <v>221</v>
      </c>
      <c r="L434" t="s">
        <v>221</v>
      </c>
      <c r="M434" t="s">
        <v>221</v>
      </c>
      <c r="N434">
        <v>68404.14</v>
      </c>
      <c r="O434" t="s">
        <v>221</v>
      </c>
      <c r="P434" t="s">
        <v>221</v>
      </c>
      <c r="Q434" t="s">
        <v>221</v>
      </c>
      <c r="R434" t="s">
        <v>221</v>
      </c>
      <c r="S434" s="10"/>
    </row>
    <row r="435" spans="1:19" ht="15">
      <c r="A435" s="183"/>
      <c r="B435" s="180"/>
      <c r="C435" s="180"/>
      <c r="D435" s="182"/>
      <c r="E435" s="180"/>
      <c r="F435" s="180"/>
      <c r="G435" s="181"/>
      <c r="H435" s="180"/>
      <c r="I435"/>
      <c r="J435"/>
      <c r="K435" t="s">
        <v>221</v>
      </c>
      <c r="L435" t="s">
        <v>221</v>
      </c>
      <c r="M435" t="s">
        <v>221</v>
      </c>
      <c r="N435">
        <v>68467.66</v>
      </c>
      <c r="O435" t="s">
        <v>221</v>
      </c>
      <c r="P435" t="s">
        <v>221</v>
      </c>
      <c r="Q435" t="s">
        <v>221</v>
      </c>
      <c r="R435" t="s">
        <v>221</v>
      </c>
      <c r="S435" s="10"/>
    </row>
    <row r="436" spans="1:19" ht="15">
      <c r="A436" s="183"/>
      <c r="B436" s="180"/>
      <c r="C436" s="180"/>
      <c r="D436" s="182"/>
      <c r="E436" s="180"/>
      <c r="F436" s="180"/>
      <c r="G436" s="181"/>
      <c r="H436" s="180"/>
      <c r="I436"/>
      <c r="J436"/>
      <c r="K436" t="s">
        <v>221</v>
      </c>
      <c r="L436" t="s">
        <v>221</v>
      </c>
      <c r="M436" t="s">
        <v>221</v>
      </c>
      <c r="N436">
        <v>68633.41</v>
      </c>
      <c r="O436" t="s">
        <v>221</v>
      </c>
      <c r="P436" t="s">
        <v>221</v>
      </c>
      <c r="Q436" t="s">
        <v>221</v>
      </c>
      <c r="R436" t="s">
        <v>221</v>
      </c>
      <c r="S436" s="10"/>
    </row>
    <row r="437" spans="1:19" ht="15">
      <c r="A437" s="183"/>
      <c r="B437" s="180"/>
      <c r="C437" s="180"/>
      <c r="D437" s="182"/>
      <c r="E437" s="180"/>
      <c r="F437" s="180"/>
      <c r="G437" s="181"/>
      <c r="H437" s="180"/>
      <c r="I437"/>
      <c r="J437"/>
      <c r="K437" t="s">
        <v>221</v>
      </c>
      <c r="L437" t="s">
        <v>221</v>
      </c>
      <c r="M437" t="s">
        <v>221</v>
      </c>
      <c r="N437">
        <v>70366.33</v>
      </c>
      <c r="O437" t="s">
        <v>221</v>
      </c>
      <c r="P437" t="s">
        <v>221</v>
      </c>
      <c r="Q437" t="s">
        <v>221</v>
      </c>
      <c r="R437" t="s">
        <v>221</v>
      </c>
      <c r="S437" s="10"/>
    </row>
    <row r="438" spans="1:19" ht="15">
      <c r="A438" s="183"/>
      <c r="B438" s="180"/>
      <c r="C438" s="180"/>
      <c r="D438" s="182"/>
      <c r="E438" s="180"/>
      <c r="F438" s="180"/>
      <c r="G438" s="181"/>
      <c r="H438" s="180"/>
      <c r="I438"/>
      <c r="J438"/>
      <c r="K438" t="s">
        <v>221</v>
      </c>
      <c r="L438" t="s">
        <v>221</v>
      </c>
      <c r="M438" t="s">
        <v>221</v>
      </c>
      <c r="N438">
        <v>73389.850000000006</v>
      </c>
      <c r="O438" t="s">
        <v>221</v>
      </c>
      <c r="P438" t="s">
        <v>221</v>
      </c>
      <c r="Q438" t="s">
        <v>221</v>
      </c>
      <c r="R438" t="s">
        <v>221</v>
      </c>
      <c r="S438" s="10"/>
    </row>
    <row r="439" spans="1:19" ht="15">
      <c r="A439" s="183"/>
      <c r="B439" s="180"/>
      <c r="C439" s="180"/>
      <c r="D439" s="182"/>
      <c r="E439" s="180"/>
      <c r="F439" s="180"/>
      <c r="G439" s="181"/>
      <c r="H439" s="180"/>
      <c r="I439"/>
      <c r="J439"/>
      <c r="K439" t="s">
        <v>221</v>
      </c>
      <c r="L439" t="s">
        <v>221</v>
      </c>
      <c r="M439" t="s">
        <v>221</v>
      </c>
      <c r="N439">
        <v>74521.760000000009</v>
      </c>
      <c r="O439" t="s">
        <v>221</v>
      </c>
      <c r="P439" t="s">
        <v>221</v>
      </c>
      <c r="Q439" t="s">
        <v>221</v>
      </c>
      <c r="R439" t="s">
        <v>221</v>
      </c>
      <c r="S439" s="10"/>
    </row>
    <row r="440" spans="1:19" ht="15">
      <c r="A440" s="183"/>
      <c r="B440" s="180"/>
      <c r="C440" s="180"/>
      <c r="D440" s="182"/>
      <c r="E440" s="180"/>
      <c r="F440" s="180"/>
      <c r="G440" s="181"/>
      <c r="H440" s="180"/>
      <c r="I440"/>
      <c r="J440"/>
      <c r="K440" t="s">
        <v>221</v>
      </c>
      <c r="L440" t="s">
        <v>221</v>
      </c>
      <c r="M440" t="s">
        <v>221</v>
      </c>
      <c r="N440">
        <v>76307.510000000009</v>
      </c>
      <c r="O440" t="s">
        <v>221</v>
      </c>
      <c r="P440" t="s">
        <v>221</v>
      </c>
      <c r="Q440" t="s">
        <v>221</v>
      </c>
      <c r="R440" t="s">
        <v>221</v>
      </c>
      <c r="S440" s="10"/>
    </row>
    <row r="441" spans="1:19" ht="15">
      <c r="A441" s="183"/>
      <c r="B441" s="180"/>
      <c r="C441" s="180"/>
      <c r="D441" s="182"/>
      <c r="E441" s="180"/>
      <c r="F441" s="180"/>
      <c r="G441" s="181"/>
      <c r="H441" s="180"/>
      <c r="I441"/>
      <c r="J441"/>
      <c r="K441" t="s">
        <v>221</v>
      </c>
      <c r="L441" t="s">
        <v>221</v>
      </c>
      <c r="M441" t="s">
        <v>221</v>
      </c>
      <c r="N441">
        <v>77683.320000000007</v>
      </c>
      <c r="O441" t="s">
        <v>221</v>
      </c>
      <c r="P441" t="s">
        <v>221</v>
      </c>
      <c r="Q441" t="s">
        <v>221</v>
      </c>
      <c r="R441" t="s">
        <v>221</v>
      </c>
      <c r="S441" s="10"/>
    </row>
    <row r="442" spans="1:19" ht="15">
      <c r="A442" s="183"/>
      <c r="B442" s="180"/>
      <c r="C442" s="180"/>
      <c r="D442" s="182"/>
      <c r="E442" s="180"/>
      <c r="F442" s="180"/>
      <c r="G442" s="181"/>
      <c r="H442" s="180"/>
      <c r="I442"/>
      <c r="J442"/>
      <c r="K442" t="s">
        <v>221</v>
      </c>
      <c r="L442" t="s">
        <v>221</v>
      </c>
      <c r="M442" t="s">
        <v>221</v>
      </c>
      <c r="N442">
        <v>78407.700000000012</v>
      </c>
      <c r="O442" t="s">
        <v>221</v>
      </c>
      <c r="P442" t="s">
        <v>221</v>
      </c>
      <c r="Q442" t="s">
        <v>221</v>
      </c>
      <c r="R442" t="s">
        <v>221</v>
      </c>
      <c r="S442" s="10"/>
    </row>
    <row r="443" spans="1:19" ht="15">
      <c r="A443" s="183"/>
      <c r="B443" s="180"/>
      <c r="C443" s="180"/>
      <c r="D443" s="182"/>
      <c r="E443" s="180"/>
      <c r="F443" s="180"/>
      <c r="G443" s="181"/>
      <c r="H443" s="180"/>
      <c r="I443"/>
      <c r="J443"/>
      <c r="K443" t="s">
        <v>221</v>
      </c>
      <c r="L443" t="s">
        <v>221</v>
      </c>
      <c r="M443" t="s">
        <v>221</v>
      </c>
      <c r="N443">
        <v>79179.38</v>
      </c>
      <c r="O443" t="s">
        <v>221</v>
      </c>
      <c r="P443" t="s">
        <v>221</v>
      </c>
      <c r="Q443" t="s">
        <v>221</v>
      </c>
      <c r="R443" t="s">
        <v>221</v>
      </c>
      <c r="S443" s="10"/>
    </row>
    <row r="444" spans="1:19" ht="15">
      <c r="A444" s="183"/>
      <c r="B444" s="180"/>
      <c r="C444" s="180"/>
      <c r="D444" s="182"/>
      <c r="E444" s="180"/>
      <c r="F444" s="180"/>
      <c r="G444" s="181"/>
      <c r="H444" s="180"/>
      <c r="I444"/>
      <c r="J444"/>
      <c r="K444" t="s">
        <v>221</v>
      </c>
      <c r="L444" t="s">
        <v>221</v>
      </c>
      <c r="M444" t="s">
        <v>221</v>
      </c>
      <c r="N444">
        <v>79203.680000000008</v>
      </c>
      <c r="O444" t="s">
        <v>221</v>
      </c>
      <c r="P444" t="s">
        <v>221</v>
      </c>
      <c r="Q444" t="s">
        <v>221</v>
      </c>
      <c r="R444" t="s">
        <v>221</v>
      </c>
      <c r="S444" s="10"/>
    </row>
    <row r="445" spans="1:19" ht="15">
      <c r="A445" s="183"/>
      <c r="B445" s="180"/>
      <c r="C445" s="180"/>
      <c r="D445" s="182"/>
      <c r="E445" s="180"/>
      <c r="F445" s="180"/>
      <c r="G445" s="181"/>
      <c r="H445" s="180"/>
      <c r="I445"/>
      <c r="J445"/>
      <c r="K445" t="s">
        <v>221</v>
      </c>
      <c r="L445" t="s">
        <v>221</v>
      </c>
      <c r="M445" t="s">
        <v>221</v>
      </c>
      <c r="N445">
        <v>79637.700000000012</v>
      </c>
      <c r="O445" t="s">
        <v>221</v>
      </c>
      <c r="P445" t="s">
        <v>221</v>
      </c>
      <c r="Q445" t="s">
        <v>221</v>
      </c>
      <c r="R445" t="s">
        <v>221</v>
      </c>
      <c r="S445" s="10"/>
    </row>
    <row r="446" spans="1:19" ht="15">
      <c r="A446" s="183"/>
      <c r="B446" s="180"/>
      <c r="C446" s="180"/>
      <c r="D446" s="182"/>
      <c r="E446" s="180"/>
      <c r="F446" s="180"/>
      <c r="G446" s="181"/>
      <c r="H446" s="180"/>
      <c r="I446"/>
      <c r="J446"/>
      <c r="K446" t="s">
        <v>221</v>
      </c>
      <c r="L446" t="s">
        <v>221</v>
      </c>
      <c r="M446" t="s">
        <v>221</v>
      </c>
      <c r="N446">
        <v>80751.23000000001</v>
      </c>
      <c r="O446" t="s">
        <v>221</v>
      </c>
      <c r="P446" t="s">
        <v>221</v>
      </c>
      <c r="Q446" t="s">
        <v>221</v>
      </c>
      <c r="R446" t="s">
        <v>221</v>
      </c>
      <c r="S446" s="10"/>
    </row>
    <row r="447" spans="1:19" ht="15">
      <c r="A447" s="183"/>
      <c r="B447" s="180"/>
      <c r="C447" s="180"/>
      <c r="D447" s="182"/>
      <c r="E447" s="180"/>
      <c r="F447" s="180"/>
      <c r="G447" s="181"/>
      <c r="H447" s="180"/>
      <c r="I447"/>
      <c r="J447"/>
      <c r="K447" t="s">
        <v>221</v>
      </c>
      <c r="L447" t="s">
        <v>221</v>
      </c>
      <c r="M447" t="s">
        <v>221</v>
      </c>
      <c r="N447">
        <v>82900.690000000017</v>
      </c>
      <c r="O447" t="s">
        <v>221</v>
      </c>
      <c r="P447" t="s">
        <v>221</v>
      </c>
      <c r="Q447" t="s">
        <v>221</v>
      </c>
      <c r="R447" t="s">
        <v>221</v>
      </c>
      <c r="S447" s="10"/>
    </row>
    <row r="448" spans="1:19" ht="15">
      <c r="A448" s="183"/>
      <c r="B448" s="180"/>
      <c r="C448" s="180"/>
      <c r="D448" s="182"/>
      <c r="E448" s="180"/>
      <c r="F448" s="180"/>
      <c r="G448" s="181"/>
      <c r="H448" s="180"/>
      <c r="I448"/>
      <c r="J448"/>
      <c r="K448" t="s">
        <v>221</v>
      </c>
      <c r="L448" t="s">
        <v>221</v>
      </c>
      <c r="M448" t="s">
        <v>221</v>
      </c>
      <c r="N448">
        <v>83782.880000000019</v>
      </c>
      <c r="O448" t="s">
        <v>221</v>
      </c>
      <c r="P448" t="s">
        <v>221</v>
      </c>
      <c r="Q448" t="s">
        <v>221</v>
      </c>
      <c r="R448" t="s">
        <v>221</v>
      </c>
      <c r="S448" s="10"/>
    </row>
    <row r="449" spans="1:19" ht="15">
      <c r="A449" s="183"/>
      <c r="B449" s="180"/>
      <c r="C449" s="180"/>
      <c r="D449" s="182"/>
      <c r="E449" s="180"/>
      <c r="F449" s="180"/>
      <c r="G449" s="181"/>
      <c r="H449" s="180"/>
      <c r="I449"/>
      <c r="J449"/>
      <c r="K449" t="s">
        <v>221</v>
      </c>
      <c r="L449" t="s">
        <v>221</v>
      </c>
      <c r="M449" t="s">
        <v>221</v>
      </c>
      <c r="N449">
        <v>84025.870000000024</v>
      </c>
      <c r="O449" t="s">
        <v>221</v>
      </c>
      <c r="P449" t="s">
        <v>221</v>
      </c>
      <c r="Q449" t="s">
        <v>221</v>
      </c>
      <c r="R449" t="s">
        <v>221</v>
      </c>
      <c r="S449" s="10"/>
    </row>
    <row r="450" spans="1:19" ht="15">
      <c r="A450" s="183"/>
      <c r="B450" s="180"/>
      <c r="C450" s="180"/>
      <c r="D450" s="182"/>
      <c r="E450" s="180"/>
      <c r="F450" s="180"/>
      <c r="G450" s="181"/>
      <c r="H450" s="180"/>
      <c r="I450"/>
      <c r="J450"/>
      <c r="K450" t="s">
        <v>221</v>
      </c>
      <c r="L450" t="s">
        <v>221</v>
      </c>
      <c r="M450" t="s">
        <v>221</v>
      </c>
      <c r="N450">
        <v>84153.710000000021</v>
      </c>
      <c r="O450" t="s">
        <v>221</v>
      </c>
      <c r="P450" t="s">
        <v>221</v>
      </c>
      <c r="Q450" t="s">
        <v>221</v>
      </c>
      <c r="R450" t="s">
        <v>221</v>
      </c>
      <c r="S450" s="10"/>
    </row>
    <row r="451" spans="1:19">
      <c r="A451" s="184"/>
      <c r="B451"/>
      <c r="C451"/>
      <c r="D451" s="158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 s="10"/>
    </row>
    <row r="452" spans="1:19">
      <c r="A452" s="184"/>
      <c r="B452"/>
      <c r="C452"/>
      <c r="D452" s="158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 s="10"/>
    </row>
    <row r="453" spans="1:19">
      <c r="A453" s="184"/>
      <c r="B453"/>
      <c r="C453"/>
      <c r="D453" s="158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 s="10"/>
    </row>
    <row r="454" spans="1:19">
      <c r="A454" s="184"/>
      <c r="B454"/>
      <c r="C454"/>
      <c r="D454" s="158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 s="10"/>
    </row>
    <row r="455" spans="1:19">
      <c r="A455" s="184"/>
      <c r="B455"/>
      <c r="C455"/>
      <c r="D455" s="158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 s="10"/>
    </row>
    <row r="456" spans="1:19">
      <c r="A456" s="184"/>
      <c r="B456"/>
      <c r="C456"/>
      <c r="D456" s="158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 s="10"/>
    </row>
    <row r="457" spans="1:19">
      <c r="A457" s="184"/>
      <c r="B457"/>
      <c r="C457"/>
      <c r="D457" s="158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 s="10"/>
    </row>
    <row r="458" spans="1:19">
      <c r="A458" s="184"/>
      <c r="B458"/>
      <c r="C458"/>
      <c r="D458" s="1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 s="10"/>
    </row>
    <row r="459" spans="1:19">
      <c r="A459" s="184"/>
      <c r="B459"/>
      <c r="C459"/>
      <c r="D459" s="158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 s="10"/>
    </row>
    <row r="460" spans="1:19">
      <c r="A460" s="184"/>
      <c r="B460"/>
      <c r="C460"/>
      <c r="D460" s="158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 s="10"/>
    </row>
    <row r="461" spans="1:19">
      <c r="A461" s="184"/>
      <c r="B461"/>
      <c r="C461"/>
      <c r="D461" s="158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 s="10"/>
    </row>
    <row r="462" spans="1:19">
      <c r="A462" s="184"/>
      <c r="B462"/>
      <c r="C462"/>
      <c r="D462" s="158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 s="10"/>
    </row>
    <row r="463" spans="1:19">
      <c r="A463" s="184"/>
      <c r="B463"/>
      <c r="C463"/>
      <c r="D463" s="158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 s="10"/>
    </row>
    <row r="464" spans="1:19">
      <c r="A464" s="184"/>
      <c r="B464"/>
      <c r="C464"/>
      <c r="D464" s="158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 s="10"/>
    </row>
    <row r="465" spans="1:19">
      <c r="A465" s="184"/>
      <c r="B465"/>
      <c r="C465"/>
      <c r="D465" s="158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 s="10"/>
    </row>
    <row r="466" spans="1:19">
      <c r="A466" s="184"/>
      <c r="B466"/>
      <c r="C466"/>
      <c r="D466" s="158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 s="10"/>
    </row>
    <row r="467" spans="1:19">
      <c r="A467" s="184"/>
      <c r="B467"/>
      <c r="C467"/>
      <c r="D467" s="158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 s="10"/>
    </row>
    <row r="468" spans="1:19">
      <c r="A468" s="184"/>
      <c r="B468"/>
      <c r="C468"/>
      <c r="D468" s="15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 s="10"/>
    </row>
    <row r="469" spans="1:19">
      <c r="A469" s="184"/>
      <c r="B469"/>
      <c r="C469"/>
      <c r="D469" s="158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 s="10"/>
    </row>
    <row r="470" spans="1:19">
      <c r="A470" s="184"/>
      <c r="B470"/>
      <c r="C470"/>
      <c r="D470" s="158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 s="10"/>
    </row>
    <row r="471" spans="1:19">
      <c r="A471" s="184"/>
      <c r="B471"/>
      <c r="C471"/>
      <c r="D471" s="158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 s="10"/>
    </row>
    <row r="472" spans="1:19">
      <c r="A472" s="184"/>
      <c r="B472"/>
      <c r="C472"/>
      <c r="D472" s="158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 s="10"/>
    </row>
    <row r="473" spans="1:19">
      <c r="A473" s="184"/>
      <c r="B473"/>
      <c r="C473"/>
      <c r="D473" s="158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 s="10"/>
    </row>
    <row r="474" spans="1:19">
      <c r="A474" s="184"/>
      <c r="B474"/>
      <c r="C474"/>
      <c r="D474" s="158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 s="10"/>
    </row>
    <row r="475" spans="1:19">
      <c r="A475" s="184"/>
      <c r="B475"/>
      <c r="C475"/>
      <c r="D475" s="158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 s="10"/>
    </row>
    <row r="476" spans="1:19">
      <c r="A476" s="184"/>
      <c r="B476"/>
      <c r="C476"/>
      <c r="D476" s="158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 s="10"/>
    </row>
    <row r="477" spans="1:19">
      <c r="A477" s="184"/>
      <c r="B477"/>
      <c r="C477"/>
      <c r="D477" s="158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 s="10"/>
    </row>
    <row r="478" spans="1:19">
      <c r="A478" s="184"/>
      <c r="B478"/>
      <c r="C478"/>
      <c r="D478" s="15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 s="10"/>
    </row>
    <row r="479" spans="1:19">
      <c r="A479" s="184"/>
      <c r="B479"/>
      <c r="C479"/>
      <c r="D479" s="158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 s="10"/>
    </row>
    <row r="480" spans="1:19">
      <c r="A480" s="184"/>
      <c r="B480"/>
      <c r="C480"/>
      <c r="D480" s="158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 s="10"/>
    </row>
    <row r="481" spans="1:19">
      <c r="A481" s="184"/>
      <c r="B481"/>
      <c r="C481"/>
      <c r="D481" s="158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 s="10"/>
    </row>
    <row r="482" spans="1:19">
      <c r="A482" s="184"/>
      <c r="B482"/>
      <c r="C482"/>
      <c r="D482" s="158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 s="10"/>
    </row>
    <row r="483" spans="1:19">
      <c r="A483" s="184"/>
      <c r="B483"/>
      <c r="C483"/>
      <c r="D483" s="158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 s="10"/>
    </row>
    <row r="484" spans="1:19">
      <c r="A484" s="184"/>
      <c r="B484"/>
      <c r="C484"/>
      <c r="D484" s="158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 s="10"/>
    </row>
    <row r="485" spans="1:19">
      <c r="A485" s="184"/>
      <c r="B485"/>
      <c r="C485"/>
      <c r="D485" s="158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 s="10"/>
    </row>
    <row r="486" spans="1:19">
      <c r="A486" s="184"/>
      <c r="B486"/>
      <c r="C486"/>
      <c r="D486" s="158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 s="10"/>
    </row>
    <row r="487" spans="1:19">
      <c r="A487" s="184"/>
      <c r="B487"/>
      <c r="C487"/>
      <c r="D487" s="158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 s="10"/>
    </row>
    <row r="488" spans="1:19">
      <c r="A488" s="184"/>
      <c r="B488"/>
      <c r="C488"/>
      <c r="D488" s="15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 s="10"/>
    </row>
    <row r="489" spans="1:19">
      <c r="A489" s="184"/>
      <c r="B489"/>
      <c r="C489"/>
      <c r="D489" s="158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 s="10"/>
    </row>
    <row r="490" spans="1:19">
      <c r="A490" s="184"/>
      <c r="B490"/>
      <c r="C490"/>
      <c r="D490" s="158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 s="10"/>
    </row>
    <row r="491" spans="1:19">
      <c r="A491" s="184"/>
      <c r="B491"/>
      <c r="C491"/>
      <c r="D491" s="158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 s="10"/>
    </row>
    <row r="492" spans="1:19">
      <c r="A492" s="184"/>
      <c r="B492"/>
      <c r="C492"/>
      <c r="D492" s="158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 s="10"/>
    </row>
    <row r="493" spans="1:19">
      <c r="A493" s="184"/>
      <c r="B493"/>
      <c r="C493"/>
      <c r="D493" s="158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 s="10"/>
    </row>
    <row r="494" spans="1:19">
      <c r="A494" s="184"/>
      <c r="B494"/>
      <c r="C494"/>
      <c r="D494" s="158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 s="10"/>
    </row>
    <row r="495" spans="1:19">
      <c r="A495" s="184"/>
      <c r="B495"/>
      <c r="C495"/>
      <c r="D495" s="158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 s="10"/>
    </row>
    <row r="496" spans="1:19">
      <c r="A496" s="184"/>
      <c r="B496"/>
      <c r="C496"/>
      <c r="D496" s="158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 s="10"/>
    </row>
    <row r="497" spans="1:19">
      <c r="A497" s="184"/>
      <c r="B497"/>
      <c r="C497"/>
      <c r="D497" s="158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 s="10"/>
    </row>
    <row r="498" spans="1:19">
      <c r="A498" s="184"/>
      <c r="B498"/>
      <c r="C498"/>
      <c r="D498" s="15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 s="10"/>
    </row>
    <row r="499" spans="1:19">
      <c r="A499" s="184"/>
      <c r="B499"/>
      <c r="C499"/>
      <c r="D499" s="158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 s="10"/>
    </row>
    <row r="500" spans="1:19">
      <c r="A500" s="184"/>
      <c r="B500"/>
      <c r="C500"/>
      <c r="D500" s="158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 s="10"/>
    </row>
    <row r="501" spans="1:19">
      <c r="A501" s="184"/>
      <c r="B501"/>
      <c r="C501"/>
      <c r="D501" s="158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 s="10"/>
    </row>
    <row r="502" spans="1:19">
      <c r="A502" s="184"/>
      <c r="B502"/>
      <c r="C502"/>
      <c r="D502" s="158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 s="10"/>
    </row>
    <row r="503" spans="1:19">
      <c r="A503" s="184"/>
      <c r="B503"/>
      <c r="C503"/>
      <c r="D503" s="158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 s="10"/>
    </row>
    <row r="504" spans="1:19">
      <c r="A504" s="184"/>
      <c r="B504"/>
      <c r="C504"/>
      <c r="D504" s="158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 s="10"/>
    </row>
    <row r="505" spans="1:19">
      <c r="A505" s="184"/>
      <c r="B505"/>
      <c r="C505"/>
      <c r="D505" s="158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 s="10"/>
    </row>
    <row r="506" spans="1:19">
      <c r="A506" s="184"/>
      <c r="B506"/>
      <c r="C506"/>
      <c r="D506" s="158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 s="10"/>
    </row>
    <row r="507" spans="1:19">
      <c r="A507" s="184"/>
      <c r="B507"/>
      <c r="C507"/>
      <c r="D507" s="158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 s="10"/>
    </row>
    <row r="508" spans="1:19">
      <c r="A508" s="184"/>
      <c r="B508"/>
      <c r="C508"/>
      <c r="D508" s="15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 s="10"/>
    </row>
    <row r="509" spans="1:19">
      <c r="A509" s="184"/>
      <c r="B509"/>
      <c r="C509"/>
      <c r="D509" s="158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 s="10"/>
    </row>
    <row r="510" spans="1:19">
      <c r="A510" s="184"/>
      <c r="B510"/>
      <c r="C510"/>
      <c r="D510" s="158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 s="10"/>
    </row>
    <row r="511" spans="1:19">
      <c r="A511" s="184"/>
      <c r="B511"/>
      <c r="C511"/>
      <c r="D511" s="158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 s="10"/>
    </row>
    <row r="512" spans="1:19">
      <c r="A512" s="184"/>
      <c r="B512"/>
      <c r="C512"/>
      <c r="D512" s="158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 s="10"/>
    </row>
    <row r="513" spans="1:19">
      <c r="A513" s="184"/>
      <c r="B513"/>
      <c r="C513"/>
      <c r="D513" s="158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 s="10"/>
    </row>
    <row r="514" spans="1:19">
      <c r="A514" s="184"/>
      <c r="B514"/>
      <c r="C514"/>
      <c r="D514" s="158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 s="10"/>
    </row>
    <row r="515" spans="1:19">
      <c r="A515" s="184"/>
      <c r="B515"/>
      <c r="C515"/>
      <c r="D515" s="158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 s="10"/>
    </row>
    <row r="516" spans="1:19">
      <c r="A516" s="184"/>
      <c r="B516"/>
      <c r="C516"/>
      <c r="D516" s="158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 s="10"/>
    </row>
    <row r="517" spans="1:19">
      <c r="A517" s="184"/>
      <c r="B517"/>
      <c r="C517"/>
      <c r="D517" s="158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 s="10"/>
    </row>
    <row r="518" spans="1:19">
      <c r="A518" s="184"/>
      <c r="B518"/>
      <c r="C518"/>
      <c r="D518" s="15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 s="10"/>
    </row>
    <row r="519" spans="1:19">
      <c r="A519" s="184"/>
      <c r="B519"/>
      <c r="C519"/>
      <c r="D519" s="158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 s="10"/>
    </row>
    <row r="520" spans="1:19">
      <c r="A520" s="184"/>
      <c r="B520"/>
      <c r="C520"/>
      <c r="D520" s="158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 s="10"/>
    </row>
    <row r="521" spans="1:19">
      <c r="A521" s="184"/>
      <c r="B521"/>
      <c r="C521"/>
      <c r="D521" s="158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 s="10"/>
    </row>
    <row r="522" spans="1:19">
      <c r="A522" s="184"/>
      <c r="B522"/>
      <c r="C522"/>
      <c r="D522" s="158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 s="10"/>
    </row>
    <row r="523" spans="1:19">
      <c r="A523" s="184"/>
      <c r="B523"/>
      <c r="C523"/>
      <c r="D523" s="158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 s="10"/>
    </row>
    <row r="524" spans="1:19">
      <c r="A524" s="184"/>
      <c r="B524"/>
      <c r="C524"/>
      <c r="D524" s="158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 s="10"/>
    </row>
    <row r="525" spans="1:19">
      <c r="A525" s="184"/>
      <c r="B525"/>
      <c r="C525"/>
      <c r="D525" s="158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 s="10"/>
    </row>
    <row r="526" spans="1:19">
      <c r="A526" s="184"/>
      <c r="B526"/>
      <c r="C526"/>
      <c r="D526" s="158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 s="10"/>
    </row>
    <row r="527" spans="1:19">
      <c r="A527" s="184"/>
      <c r="B527"/>
      <c r="C527"/>
      <c r="D527" s="158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 s="10"/>
    </row>
    <row r="528" spans="1:19">
      <c r="A528" s="184"/>
      <c r="B528"/>
      <c r="C528"/>
      <c r="D528" s="15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 s="10"/>
    </row>
    <row r="529" spans="1:19">
      <c r="A529" s="184"/>
      <c r="B529"/>
      <c r="C529"/>
      <c r="D529" s="158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 s="10"/>
    </row>
    <row r="530" spans="1:19">
      <c r="A530" s="184"/>
      <c r="B530"/>
      <c r="C530"/>
      <c r="D530" s="158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 s="10"/>
    </row>
    <row r="531" spans="1:19">
      <c r="A531" s="184"/>
      <c r="B531"/>
      <c r="C531"/>
      <c r="D531" s="158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 s="10"/>
    </row>
    <row r="532" spans="1:19">
      <c r="A532" s="184"/>
      <c r="B532"/>
      <c r="C532"/>
      <c r="D532" s="158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 s="10"/>
    </row>
    <row r="533" spans="1:19">
      <c r="A533" s="184"/>
      <c r="B533"/>
      <c r="C533"/>
      <c r="D533" s="158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 s="10"/>
    </row>
    <row r="534" spans="1:19">
      <c r="A534" s="184"/>
      <c r="B534"/>
      <c r="C534"/>
      <c r="D534" s="158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 s="10"/>
    </row>
    <row r="535" spans="1:19">
      <c r="A535" s="184"/>
      <c r="B535"/>
      <c r="C535"/>
      <c r="D535" s="158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 s="10"/>
    </row>
    <row r="536" spans="1:19">
      <c r="A536" s="184"/>
      <c r="B536"/>
      <c r="C536"/>
      <c r="D536" s="158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 s="10"/>
    </row>
    <row r="537" spans="1:19">
      <c r="A537" s="184"/>
      <c r="B537"/>
      <c r="C537"/>
      <c r="D537" s="158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 s="10"/>
    </row>
    <row r="538" spans="1:19">
      <c r="A538" s="184"/>
      <c r="B538"/>
      <c r="C538"/>
      <c r="D538" s="15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 s="10"/>
    </row>
    <row r="539" spans="1:19">
      <c r="A539" s="184"/>
      <c r="B539"/>
      <c r="C539"/>
      <c r="D539" s="158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 s="10"/>
    </row>
    <row r="540" spans="1:19">
      <c r="A540" s="184"/>
      <c r="B540"/>
      <c r="C540"/>
      <c r="D540" s="158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 s="10"/>
    </row>
    <row r="541" spans="1:19">
      <c r="A541" s="184"/>
      <c r="B541"/>
      <c r="C541"/>
      <c r="D541" s="158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 s="10"/>
    </row>
    <row r="542" spans="1:19">
      <c r="A542" s="184"/>
      <c r="B542"/>
      <c r="C542"/>
      <c r="D542" s="158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 s="10"/>
    </row>
    <row r="543" spans="1:19">
      <c r="A543" s="184"/>
      <c r="B543"/>
      <c r="C543"/>
      <c r="D543" s="158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 s="10"/>
    </row>
    <row r="544" spans="1:19">
      <c r="A544" s="184"/>
      <c r="B544"/>
      <c r="C544"/>
      <c r="D544" s="158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 s="10"/>
    </row>
    <row r="545" spans="1:19">
      <c r="A545" s="184"/>
      <c r="B545"/>
      <c r="C545"/>
      <c r="D545" s="158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 s="10"/>
    </row>
    <row r="546" spans="1:19">
      <c r="A546" s="184"/>
      <c r="B546"/>
      <c r="C546"/>
      <c r="D546" s="158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 s="10"/>
    </row>
    <row r="547" spans="1:19">
      <c r="A547" s="184"/>
      <c r="B547"/>
      <c r="C547"/>
      <c r="D547" s="158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 s="10"/>
    </row>
    <row r="548" spans="1:19">
      <c r="A548" s="184"/>
      <c r="B548"/>
      <c r="C548"/>
      <c r="D548" s="15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 s="10"/>
    </row>
    <row r="549" spans="1:19">
      <c r="A549" s="184"/>
      <c r="B549"/>
      <c r="C549"/>
      <c r="D549" s="158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 s="10"/>
    </row>
    <row r="550" spans="1:19">
      <c r="A550" s="184"/>
      <c r="B550"/>
      <c r="C550"/>
      <c r="D550" s="158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 s="10"/>
    </row>
    <row r="551" spans="1:19">
      <c r="A551" s="184"/>
      <c r="B551"/>
      <c r="C551"/>
      <c r="D551" s="158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 s="10"/>
    </row>
    <row r="552" spans="1:19">
      <c r="A552" s="184"/>
      <c r="B552"/>
      <c r="C552"/>
      <c r="D552" s="158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 s="10"/>
    </row>
    <row r="553" spans="1:19">
      <c r="A553" s="184"/>
      <c r="B553"/>
      <c r="C553"/>
      <c r="D553" s="158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 s="10"/>
    </row>
    <row r="554" spans="1:19">
      <c r="A554" s="184"/>
      <c r="B554"/>
      <c r="C554"/>
      <c r="D554" s="158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 s="10"/>
    </row>
    <row r="555" spans="1:19">
      <c r="A555" s="184"/>
      <c r="B555"/>
      <c r="C555"/>
      <c r="D555" s="158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 s="10"/>
    </row>
    <row r="556" spans="1:19">
      <c r="A556" s="184"/>
      <c r="B556"/>
      <c r="C556"/>
      <c r="D556" s="158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 s="10"/>
    </row>
    <row r="557" spans="1:19">
      <c r="A557" s="184"/>
      <c r="B557"/>
      <c r="C557"/>
      <c r="D557" s="158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 s="10"/>
    </row>
    <row r="558" spans="1:19">
      <c r="A558" s="184"/>
      <c r="B558"/>
      <c r="C558"/>
      <c r="D558" s="1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 s="10"/>
    </row>
    <row r="559" spans="1:19">
      <c r="A559" s="184"/>
      <c r="B559"/>
      <c r="C559"/>
      <c r="D559" s="158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 s="10"/>
    </row>
    <row r="560" spans="1:19">
      <c r="A560" s="184"/>
      <c r="B560"/>
      <c r="C560"/>
      <c r="D560" s="158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 s="10"/>
    </row>
    <row r="561" spans="1:19">
      <c r="A561" s="184"/>
      <c r="B561"/>
      <c r="C561"/>
      <c r="D561" s="158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 s="10"/>
    </row>
    <row r="562" spans="1:19">
      <c r="A562" s="184"/>
      <c r="B562"/>
      <c r="C562"/>
      <c r="D562" s="158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 s="10"/>
    </row>
    <row r="563" spans="1:19">
      <c r="A563" s="184"/>
      <c r="B563"/>
      <c r="C563"/>
      <c r="D563" s="158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 s="10"/>
    </row>
    <row r="564" spans="1:19">
      <c r="A564" s="184"/>
      <c r="B564"/>
      <c r="C564"/>
      <c r="D564" s="158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 s="10"/>
    </row>
    <row r="565" spans="1:19">
      <c r="A565" s="184"/>
      <c r="B565"/>
      <c r="C565"/>
      <c r="D565" s="158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 s="10"/>
    </row>
    <row r="566" spans="1:19">
      <c r="A566" s="184"/>
      <c r="B566"/>
      <c r="C566"/>
      <c r="D566" s="158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 s="10"/>
    </row>
    <row r="567" spans="1:19">
      <c r="A567" s="184"/>
      <c r="B567"/>
      <c r="C567"/>
      <c r="D567" s="158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 s="10"/>
    </row>
    <row r="568" spans="1:19">
      <c r="A568" s="184"/>
      <c r="B568"/>
      <c r="C568"/>
      <c r="D568" s="15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 s="10"/>
    </row>
    <row r="569" spans="1:19">
      <c r="A569" s="184"/>
      <c r="B569"/>
      <c r="C569"/>
      <c r="D569" s="158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 s="10"/>
    </row>
    <row r="570" spans="1:19">
      <c r="A570" s="184"/>
      <c r="B570"/>
      <c r="C570"/>
      <c r="D570" s="158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 s="10"/>
    </row>
    <row r="571" spans="1:19">
      <c r="A571" s="184"/>
      <c r="B571"/>
      <c r="C571"/>
      <c r="D571" s="158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 s="10"/>
    </row>
    <row r="572" spans="1:19">
      <c r="A572" s="184"/>
      <c r="B572"/>
      <c r="C572"/>
      <c r="D572" s="158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 s="10"/>
    </row>
    <row r="573" spans="1:19">
      <c r="A573" s="184"/>
      <c r="B573"/>
      <c r="C573"/>
      <c r="D573" s="158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 s="10"/>
    </row>
    <row r="574" spans="1:19">
      <c r="A574" s="184"/>
      <c r="B574"/>
      <c r="C574"/>
      <c r="D574" s="158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 s="10"/>
    </row>
    <row r="575" spans="1:19">
      <c r="A575" s="184"/>
      <c r="B575"/>
      <c r="C575"/>
      <c r="D575" s="158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 s="10"/>
    </row>
    <row r="576" spans="1:19">
      <c r="A576" s="184"/>
      <c r="B576"/>
      <c r="C576"/>
      <c r="D576" s="158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 s="10"/>
    </row>
    <row r="577" spans="1:19">
      <c r="A577" s="184"/>
      <c r="B577"/>
      <c r="C577"/>
      <c r="D577" s="158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 s="10"/>
    </row>
    <row r="578" spans="1:19">
      <c r="A578" s="184"/>
      <c r="B578"/>
      <c r="C578"/>
      <c r="D578" s="15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 s="10"/>
    </row>
    <row r="579" spans="1:19">
      <c r="A579" s="184"/>
      <c r="B579"/>
      <c r="C579"/>
      <c r="D579" s="158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 s="10"/>
    </row>
    <row r="580" spans="1:19">
      <c r="A580" s="184"/>
      <c r="B580"/>
      <c r="C580"/>
      <c r="D580" s="158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 s="10"/>
    </row>
    <row r="581" spans="1:19">
      <c r="A581" s="184"/>
      <c r="B581"/>
      <c r="C581"/>
      <c r="D581" s="158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 s="10"/>
    </row>
    <row r="582" spans="1:19">
      <c r="A582" s="184"/>
      <c r="B582"/>
      <c r="C582"/>
      <c r="D582" s="158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 s="10"/>
    </row>
    <row r="583" spans="1:19">
      <c r="A583" s="184"/>
      <c r="B583"/>
      <c r="C583"/>
      <c r="D583" s="158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 s="10"/>
    </row>
    <row r="584" spans="1:19">
      <c r="A584" s="184"/>
      <c r="B584"/>
      <c r="C584"/>
      <c r="D584" s="158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 s="10"/>
    </row>
    <row r="585" spans="1:19">
      <c r="A585" s="184"/>
      <c r="B585"/>
      <c r="C585"/>
      <c r="D585" s="158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 s="10"/>
    </row>
    <row r="586" spans="1:19">
      <c r="A586" s="184"/>
      <c r="B586"/>
      <c r="C586"/>
      <c r="D586" s="158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 s="10"/>
    </row>
    <row r="587" spans="1:19">
      <c r="A587" s="184"/>
      <c r="B587"/>
      <c r="C587"/>
      <c r="D587" s="158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 s="10"/>
    </row>
    <row r="588" spans="1:19">
      <c r="A588" s="184"/>
      <c r="B588"/>
      <c r="C588"/>
      <c r="D588" s="15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 s="10"/>
    </row>
    <row r="589" spans="1:19">
      <c r="A589" s="184"/>
      <c r="B589"/>
      <c r="C589"/>
      <c r="D589" s="158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 s="10"/>
    </row>
    <row r="590" spans="1:19">
      <c r="A590" s="184"/>
      <c r="B590"/>
      <c r="C590"/>
      <c r="D590" s="158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 s="10"/>
    </row>
    <row r="591" spans="1:19">
      <c r="A591" s="184"/>
      <c r="B591"/>
      <c r="C591"/>
      <c r="D591" s="158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 s="10"/>
    </row>
    <row r="592" spans="1:19">
      <c r="A592" s="184"/>
      <c r="B592"/>
      <c r="C592"/>
      <c r="D592" s="158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 s="10"/>
    </row>
    <row r="593" spans="1:19">
      <c r="A593" s="184"/>
      <c r="B593"/>
      <c r="C593"/>
      <c r="D593" s="158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 s="10"/>
    </row>
    <row r="594" spans="1:19">
      <c r="A594" s="184"/>
      <c r="B594"/>
      <c r="C594"/>
      <c r="D594" s="158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 s="10"/>
    </row>
    <row r="595" spans="1:19">
      <c r="A595" s="184"/>
      <c r="B595"/>
      <c r="C595"/>
      <c r="D595" s="158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 s="10"/>
    </row>
    <row r="596" spans="1:19">
      <c r="A596" s="184"/>
      <c r="B596"/>
      <c r="C596"/>
      <c r="D596" s="158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 s="10"/>
    </row>
    <row r="597" spans="1:19">
      <c r="A597" s="184"/>
      <c r="B597"/>
      <c r="C597"/>
      <c r="D597" s="158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 s="10"/>
    </row>
    <row r="598" spans="1:19">
      <c r="A598" s="184"/>
      <c r="B598"/>
      <c r="C598"/>
      <c r="D598" s="15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 s="10"/>
    </row>
    <row r="599" spans="1:19">
      <c r="A599" s="184"/>
      <c r="B599"/>
      <c r="C599"/>
      <c r="D599" s="158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 s="10"/>
    </row>
    <row r="600" spans="1:19">
      <c r="A600" s="184"/>
      <c r="B600"/>
      <c r="C600"/>
      <c r="D600" s="158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 s="10"/>
    </row>
    <row r="601" spans="1:19">
      <c r="A601" s="184"/>
      <c r="B601"/>
      <c r="C601"/>
      <c r="D601" s="158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 s="10"/>
    </row>
    <row r="602" spans="1:19">
      <c r="A602" s="184"/>
      <c r="B602"/>
      <c r="C602"/>
      <c r="D602" s="158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 s="10"/>
    </row>
    <row r="603" spans="1:19">
      <c r="A603" s="184"/>
      <c r="B603"/>
      <c r="C603"/>
      <c r="D603" s="158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 s="10"/>
    </row>
    <row r="604" spans="1:19">
      <c r="A604" s="184"/>
      <c r="B604"/>
      <c r="C604"/>
      <c r="D604" s="158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 s="10"/>
    </row>
    <row r="605" spans="1:19">
      <c r="A605" s="184"/>
      <c r="B605"/>
      <c r="C605"/>
      <c r="D605" s="158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 s="10"/>
    </row>
    <row r="606" spans="1:19">
      <c r="A606" s="184"/>
      <c r="B606"/>
      <c r="C606"/>
      <c r="D606" s="158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 s="10"/>
    </row>
    <row r="607" spans="1:19">
      <c r="A607" s="184"/>
      <c r="B607"/>
      <c r="C607"/>
      <c r="D607" s="158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 s="10"/>
    </row>
    <row r="608" spans="1:19">
      <c r="A608" s="184"/>
      <c r="B608"/>
      <c r="C608"/>
      <c r="D608" s="15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 s="10"/>
    </row>
    <row r="609" spans="1:19">
      <c r="A609" s="184"/>
      <c r="B609"/>
      <c r="C609"/>
      <c r="D609" s="158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 s="10"/>
    </row>
    <row r="610" spans="1:19">
      <c r="A610" s="184"/>
      <c r="B610"/>
      <c r="C610"/>
      <c r="D610" s="158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 s="10"/>
    </row>
    <row r="611" spans="1:19">
      <c r="A611" s="184"/>
      <c r="B611"/>
      <c r="C611"/>
      <c r="D611" s="158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 s="10"/>
    </row>
    <row r="612" spans="1:19">
      <c r="A612" s="184"/>
      <c r="B612"/>
      <c r="C612"/>
      <c r="D612" s="158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 s="10"/>
    </row>
    <row r="613" spans="1:19">
      <c r="A613" s="184"/>
      <c r="B613"/>
      <c r="C613"/>
      <c r="D613" s="158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 s="10"/>
    </row>
    <row r="614" spans="1:19">
      <c r="A614" s="184"/>
      <c r="B614"/>
      <c r="C614"/>
      <c r="D614" s="158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 s="10"/>
    </row>
    <row r="615" spans="1:19">
      <c r="A615" s="184"/>
      <c r="B615"/>
      <c r="C615"/>
      <c r="D615" s="158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 s="10"/>
    </row>
    <row r="616" spans="1:19">
      <c r="A616" s="184"/>
      <c r="B616"/>
      <c r="C616"/>
      <c r="D616" s="158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 s="10"/>
    </row>
    <row r="617" spans="1:19">
      <c r="A617" s="184"/>
      <c r="B617"/>
      <c r="C617"/>
      <c r="D617" s="158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 s="10"/>
    </row>
    <row r="618" spans="1:19">
      <c r="A618" s="184"/>
      <c r="B618"/>
      <c r="C618"/>
      <c r="D618" s="15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 s="10"/>
    </row>
    <row r="619" spans="1:19">
      <c r="A619" s="184"/>
      <c r="B619"/>
      <c r="C619"/>
      <c r="D619" s="158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 s="10"/>
    </row>
    <row r="620" spans="1:19">
      <c r="A620" s="184"/>
      <c r="B620"/>
      <c r="C620"/>
      <c r="D620" s="158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 s="10"/>
    </row>
    <row r="621" spans="1:19">
      <c r="A621" s="184"/>
      <c r="B621"/>
      <c r="C621"/>
      <c r="D621" s="158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 s="10"/>
    </row>
    <row r="622" spans="1:19">
      <c r="A622" s="184"/>
      <c r="B622"/>
      <c r="C622"/>
      <c r="D622" s="158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 s="10"/>
    </row>
    <row r="623" spans="1:19">
      <c r="A623" s="184"/>
      <c r="B623"/>
      <c r="C623"/>
      <c r="D623" s="158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 s="10"/>
    </row>
    <row r="624" spans="1:19">
      <c r="A624" s="184"/>
      <c r="B624"/>
      <c r="C624"/>
      <c r="D624" s="158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 s="10"/>
    </row>
    <row r="625" spans="1:19">
      <c r="A625" s="184"/>
      <c r="B625"/>
      <c r="C625"/>
      <c r="D625" s="158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 s="10"/>
    </row>
    <row r="626" spans="1:19">
      <c r="A626" s="184"/>
      <c r="B626"/>
      <c r="C626"/>
      <c r="D626" s="158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 s="10"/>
    </row>
    <row r="627" spans="1:19">
      <c r="A627" s="184"/>
      <c r="B627"/>
      <c r="C627"/>
      <c r="D627" s="158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 s="10"/>
    </row>
    <row r="628" spans="1:19">
      <c r="A628" s="184"/>
      <c r="B628"/>
      <c r="C628"/>
      <c r="D628" s="15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 s="10"/>
    </row>
    <row r="629" spans="1:19">
      <c r="A629" s="184"/>
      <c r="B629"/>
      <c r="C629"/>
      <c r="D629" s="158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 s="10"/>
    </row>
    <row r="630" spans="1:19">
      <c r="A630" s="184"/>
      <c r="B630"/>
      <c r="C630"/>
      <c r="D630" s="158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 s="10"/>
    </row>
    <row r="631" spans="1:19">
      <c r="A631" s="184"/>
      <c r="B631"/>
      <c r="C631"/>
      <c r="D631" s="158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 s="10"/>
    </row>
    <row r="632" spans="1:19">
      <c r="A632" s="184"/>
      <c r="B632"/>
      <c r="C632"/>
      <c r="D632" s="158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 s="10"/>
    </row>
    <row r="633" spans="1:19">
      <c r="A633" s="184"/>
      <c r="B633"/>
      <c r="C633"/>
      <c r="D633" s="158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 s="10"/>
    </row>
    <row r="634" spans="1:19">
      <c r="A634" s="184"/>
      <c r="B634"/>
      <c r="C634"/>
      <c r="D634" s="158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 s="10"/>
    </row>
    <row r="635" spans="1:19">
      <c r="A635" s="184"/>
      <c r="B635"/>
      <c r="C635"/>
      <c r="D635" s="158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 s="10"/>
    </row>
    <row r="636" spans="1:19">
      <c r="A636" s="184"/>
      <c r="B636"/>
      <c r="C636"/>
      <c r="D636" s="158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 s="10"/>
    </row>
    <row r="637" spans="1:19">
      <c r="A637" s="184"/>
      <c r="B637"/>
      <c r="C637"/>
      <c r="D637" s="158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 s="10"/>
    </row>
    <row r="638" spans="1:19">
      <c r="A638" s="184"/>
      <c r="B638"/>
      <c r="C638"/>
      <c r="D638" s="15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 s="10"/>
    </row>
    <row r="639" spans="1:19">
      <c r="A639" s="184"/>
      <c r="B639"/>
      <c r="C639"/>
      <c r="D639" s="158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 s="10"/>
    </row>
    <row r="640" spans="1:19">
      <c r="A640" s="184"/>
      <c r="B640"/>
      <c r="C640"/>
      <c r="D640" s="158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 s="10"/>
    </row>
    <row r="641" spans="1:19">
      <c r="A641" s="184"/>
      <c r="B641"/>
      <c r="C641"/>
      <c r="D641" s="158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 s="10"/>
    </row>
    <row r="642" spans="1:19">
      <c r="A642" s="184"/>
      <c r="B642"/>
      <c r="C642"/>
      <c r="D642" s="158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 s="10"/>
    </row>
    <row r="643" spans="1:19">
      <c r="A643" s="184"/>
      <c r="B643"/>
      <c r="C643"/>
      <c r="D643" s="158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 s="10"/>
    </row>
    <row r="644" spans="1:19">
      <c r="A644" s="184"/>
      <c r="B644"/>
      <c r="C644"/>
      <c r="D644" s="158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 s="10"/>
    </row>
    <row r="645" spans="1:19">
      <c r="A645" s="184"/>
      <c r="B645"/>
      <c r="C645"/>
      <c r="D645" s="158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 s="10"/>
    </row>
    <row r="646" spans="1:19">
      <c r="A646" s="184"/>
      <c r="B646"/>
      <c r="C646"/>
      <c r="D646" s="158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 s="10"/>
    </row>
    <row r="647" spans="1:19">
      <c r="A647" s="184"/>
      <c r="B647"/>
      <c r="C647"/>
      <c r="D647" s="158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 s="10"/>
    </row>
    <row r="648" spans="1:19">
      <c r="A648" s="184"/>
      <c r="B648"/>
      <c r="C648"/>
      <c r="D648" s="15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 s="10"/>
    </row>
    <row r="649" spans="1:19">
      <c r="A649" s="184"/>
      <c r="B649"/>
      <c r="C649"/>
      <c r="D649" s="158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 s="10"/>
    </row>
    <row r="650" spans="1:19">
      <c r="A650" s="184"/>
      <c r="B650"/>
      <c r="C650"/>
      <c r="D650" s="158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 s="10"/>
    </row>
    <row r="651" spans="1:19">
      <c r="A651" s="184"/>
      <c r="B651"/>
      <c r="C651"/>
      <c r="D651" s="158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 s="10"/>
    </row>
    <row r="652" spans="1:19">
      <c r="A652" s="184"/>
      <c r="B652"/>
      <c r="C652"/>
      <c r="D652" s="158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 s="10"/>
    </row>
    <row r="653" spans="1:19">
      <c r="A653" s="184"/>
      <c r="B653"/>
      <c r="C653"/>
      <c r="D653" s="158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 s="10"/>
    </row>
    <row r="654" spans="1:19">
      <c r="A654" s="184"/>
      <c r="B654"/>
      <c r="C654"/>
      <c r="D654" s="158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 s="10"/>
    </row>
    <row r="655" spans="1:19">
      <c r="A655" s="184"/>
      <c r="B655"/>
      <c r="C655"/>
      <c r="D655" s="158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 s="10"/>
    </row>
    <row r="656" spans="1:19">
      <c r="A656" s="184"/>
      <c r="B656"/>
      <c r="C656"/>
      <c r="D656" s="158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 s="10"/>
    </row>
    <row r="657" spans="1:19">
      <c r="A657" s="184"/>
      <c r="B657"/>
      <c r="C657"/>
      <c r="D657" s="158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 s="10"/>
    </row>
    <row r="658" spans="1:19">
      <c r="A658" s="184"/>
      <c r="B658"/>
      <c r="C658"/>
      <c r="D658" s="1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 s="10"/>
    </row>
    <row r="659" spans="1:19">
      <c r="A659" s="184"/>
      <c r="B659"/>
      <c r="C659"/>
      <c r="D659" s="158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 s="10"/>
    </row>
    <row r="660" spans="1:19">
      <c r="A660" s="184"/>
      <c r="B660"/>
      <c r="C660"/>
      <c r="D660" s="158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 s="10"/>
    </row>
    <row r="661" spans="1:19">
      <c r="A661" s="184"/>
      <c r="B661"/>
      <c r="C661"/>
      <c r="D661" s="158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 s="10"/>
    </row>
    <row r="662" spans="1:19">
      <c r="A662" s="184"/>
      <c r="B662"/>
      <c r="C662"/>
      <c r="D662" s="158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 s="10"/>
    </row>
    <row r="663" spans="1:19">
      <c r="A663" s="184"/>
      <c r="B663"/>
      <c r="C663"/>
      <c r="D663" s="158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 s="10"/>
    </row>
    <row r="664" spans="1:19">
      <c r="A664" s="184"/>
      <c r="B664"/>
      <c r="C664"/>
      <c r="D664" s="158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 s="10"/>
    </row>
    <row r="665" spans="1:19">
      <c r="A665" s="184"/>
      <c r="B665"/>
      <c r="C665"/>
      <c r="D665" s="158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 s="10"/>
    </row>
    <row r="666" spans="1:19">
      <c r="A666" s="184"/>
      <c r="B666"/>
      <c r="C666"/>
      <c r="D666" s="158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 s="10"/>
    </row>
    <row r="667" spans="1:19">
      <c r="A667" s="184"/>
      <c r="B667"/>
      <c r="C667"/>
      <c r="D667" s="158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 s="10"/>
    </row>
    <row r="668" spans="1:19">
      <c r="A668" s="184"/>
      <c r="B668"/>
      <c r="C668"/>
      <c r="D668" s="15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 s="10"/>
    </row>
    <row r="669" spans="1:19">
      <c r="A669" s="184"/>
      <c r="B669"/>
      <c r="C669"/>
      <c r="D669" s="158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 s="10"/>
    </row>
    <row r="670" spans="1:19">
      <c r="A670" s="184"/>
      <c r="B670"/>
      <c r="C670"/>
      <c r="D670" s="158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 s="10"/>
    </row>
    <row r="671" spans="1:19">
      <c r="A671" s="184"/>
      <c r="B671"/>
      <c r="C671"/>
      <c r="D671" s="158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 s="10"/>
    </row>
    <row r="672" spans="1:19">
      <c r="A672" s="184"/>
      <c r="B672"/>
      <c r="C672"/>
      <c r="D672" s="158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 s="10"/>
    </row>
    <row r="673" spans="1:19">
      <c r="A673" s="184"/>
      <c r="B673"/>
      <c r="C673"/>
      <c r="D673" s="158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 s="10"/>
    </row>
    <row r="674" spans="1:19">
      <c r="A674" s="184"/>
      <c r="B674"/>
      <c r="C674"/>
      <c r="D674" s="158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 s="10"/>
    </row>
    <row r="675" spans="1:19">
      <c r="A675" s="184"/>
      <c r="B675"/>
      <c r="C675"/>
      <c r="D675" s="158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 s="10"/>
    </row>
    <row r="676" spans="1:19">
      <c r="A676" s="184"/>
      <c r="B676"/>
      <c r="C676"/>
      <c r="D676" s="158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 s="10"/>
    </row>
    <row r="677" spans="1:19">
      <c r="A677" s="184"/>
      <c r="B677"/>
      <c r="C677"/>
      <c r="D677" s="158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 s="10"/>
    </row>
    <row r="678" spans="1:19">
      <c r="A678" s="184"/>
      <c r="B678"/>
      <c r="C678"/>
      <c r="D678" s="15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 s="10"/>
    </row>
    <row r="679" spans="1:19">
      <c r="A679" s="184"/>
      <c r="B679"/>
      <c r="C679"/>
      <c r="D679" s="158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 s="10"/>
    </row>
    <row r="680" spans="1:19">
      <c r="A680" s="184"/>
      <c r="B680"/>
      <c r="C680"/>
      <c r="D680" s="158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 s="10"/>
    </row>
    <row r="681" spans="1:19">
      <c r="A681" s="184"/>
      <c r="B681"/>
      <c r="C681"/>
      <c r="D681" s="158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 s="10"/>
    </row>
    <row r="682" spans="1:19">
      <c r="A682" s="184"/>
      <c r="B682"/>
      <c r="C682"/>
      <c r="D682" s="158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 s="10"/>
    </row>
    <row r="683" spans="1:19">
      <c r="A683" s="184"/>
      <c r="B683"/>
      <c r="C683"/>
      <c r="D683" s="158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 s="10"/>
    </row>
    <row r="684" spans="1:19">
      <c r="A684" s="184"/>
      <c r="B684"/>
      <c r="C684"/>
      <c r="D684" s="158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 s="10"/>
    </row>
    <row r="685" spans="1:19">
      <c r="A685" s="184"/>
      <c r="B685"/>
      <c r="C685"/>
      <c r="D685" s="158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 s="10"/>
    </row>
    <row r="686" spans="1:19">
      <c r="A686" s="184"/>
      <c r="B686"/>
      <c r="C686"/>
      <c r="D686" s="158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 s="10"/>
    </row>
    <row r="687" spans="1:19">
      <c r="A687" s="184"/>
      <c r="B687"/>
      <c r="C687"/>
      <c r="D687" s="158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 s="10"/>
    </row>
    <row r="688" spans="1:19">
      <c r="A688" s="184"/>
      <c r="B688"/>
      <c r="C688"/>
      <c r="D688" s="15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 s="10"/>
    </row>
    <row r="689" spans="1:19">
      <c r="A689" s="184"/>
      <c r="B689"/>
      <c r="C689"/>
      <c r="D689" s="158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 s="10"/>
    </row>
    <row r="690" spans="1:19">
      <c r="A690" s="184"/>
      <c r="B690"/>
      <c r="C690"/>
      <c r="D690" s="158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 s="10"/>
    </row>
    <row r="691" spans="1:19">
      <c r="A691" s="184"/>
      <c r="B691"/>
      <c r="C691"/>
      <c r="D691" s="158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 s="10"/>
    </row>
    <row r="692" spans="1:19">
      <c r="A692" s="184"/>
      <c r="B692"/>
      <c r="C692"/>
      <c r="D692" s="158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 s="10"/>
    </row>
    <row r="693" spans="1:19">
      <c r="A693" s="184"/>
      <c r="B693"/>
      <c r="C693"/>
      <c r="D693" s="158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 s="10"/>
    </row>
    <row r="694" spans="1:19">
      <c r="A694" s="184"/>
      <c r="B694"/>
      <c r="C694"/>
      <c r="D694" s="158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 s="10"/>
    </row>
    <row r="695" spans="1:19">
      <c r="A695" s="184"/>
      <c r="B695"/>
      <c r="C695"/>
      <c r="D695" s="158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 s="10"/>
    </row>
    <row r="696" spans="1:19">
      <c r="A696" s="184"/>
      <c r="B696"/>
      <c r="C696"/>
      <c r="D696" s="158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 s="10"/>
    </row>
    <row r="697" spans="1:19">
      <c r="A697" s="184"/>
      <c r="B697"/>
      <c r="C697"/>
      <c r="D697" s="158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 s="10"/>
    </row>
    <row r="698" spans="1:19">
      <c r="A698" s="184"/>
      <c r="B698"/>
      <c r="C698"/>
      <c r="D698" s="15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 s="10"/>
    </row>
    <row r="699" spans="1:19">
      <c r="A699" s="184"/>
      <c r="B699"/>
      <c r="C699"/>
      <c r="D699" s="158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 s="10"/>
    </row>
    <row r="700" spans="1:19">
      <c r="A700" s="184"/>
      <c r="B700"/>
      <c r="C700"/>
      <c r="D700" s="158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 s="10"/>
    </row>
    <row r="701" spans="1:19">
      <c r="A701" s="184"/>
      <c r="B701"/>
      <c r="C701"/>
      <c r="D701" s="158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 s="10"/>
    </row>
    <row r="702" spans="1:19">
      <c r="A702" s="184"/>
      <c r="B702"/>
      <c r="C702"/>
      <c r="D702" s="158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 s="10"/>
    </row>
    <row r="703" spans="1:19">
      <c r="A703" s="184"/>
      <c r="B703"/>
      <c r="C703"/>
      <c r="D703" s="158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 s="10"/>
    </row>
    <row r="704" spans="1:19">
      <c r="A704" s="184"/>
      <c r="B704"/>
      <c r="C704"/>
      <c r="D704" s="158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 s="10"/>
    </row>
    <row r="705" spans="1:19">
      <c r="A705" s="184"/>
      <c r="B705"/>
      <c r="C705"/>
      <c r="D705" s="158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 s="10"/>
    </row>
    <row r="706" spans="1:19">
      <c r="A706" s="184"/>
      <c r="B706"/>
      <c r="C706"/>
      <c r="D706" s="158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 s="10"/>
    </row>
    <row r="707" spans="1:19">
      <c r="A707" s="184"/>
      <c r="B707"/>
      <c r="C707"/>
      <c r="D707" s="158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 s="10"/>
    </row>
    <row r="708" spans="1:19">
      <c r="A708" s="184"/>
      <c r="B708"/>
      <c r="C708"/>
      <c r="D708" s="15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 s="10"/>
    </row>
    <row r="709" spans="1:19">
      <c r="A709" s="184"/>
      <c r="B709"/>
      <c r="C709"/>
      <c r="D709" s="158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 s="10"/>
    </row>
    <row r="710" spans="1:19">
      <c r="A710" s="184"/>
      <c r="B710"/>
      <c r="C710"/>
      <c r="D710" s="158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 s="10"/>
    </row>
    <row r="711" spans="1:19">
      <c r="A711" s="184"/>
      <c r="B711"/>
      <c r="C711"/>
      <c r="D711" s="158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 s="10"/>
    </row>
    <row r="712" spans="1:19">
      <c r="A712" s="184"/>
      <c r="B712"/>
      <c r="C712"/>
      <c r="D712" s="158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 s="10"/>
    </row>
    <row r="713" spans="1:19">
      <c r="A713" s="184"/>
      <c r="B713"/>
      <c r="C713"/>
      <c r="D713" s="158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 s="10"/>
    </row>
    <row r="714" spans="1:19">
      <c r="A714" s="184"/>
      <c r="B714"/>
      <c r="C714"/>
      <c r="D714" s="158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 s="10"/>
    </row>
    <row r="715" spans="1:19">
      <c r="A715" s="184"/>
      <c r="B715"/>
      <c r="C715"/>
      <c r="D715" s="158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 s="10"/>
    </row>
    <row r="716" spans="1:19">
      <c r="A716" s="184"/>
      <c r="B716"/>
      <c r="C716"/>
      <c r="D716" s="158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 s="10"/>
    </row>
    <row r="717" spans="1:19">
      <c r="A717" s="184"/>
      <c r="B717"/>
      <c r="C717"/>
      <c r="D717" s="158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 s="10"/>
    </row>
    <row r="718" spans="1:19">
      <c r="A718" s="184"/>
      <c r="B718"/>
      <c r="C718"/>
      <c r="D718" s="15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 s="10"/>
    </row>
    <row r="719" spans="1:19">
      <c r="A719" s="184"/>
      <c r="B719"/>
      <c r="C719"/>
      <c r="D719" s="158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 s="10"/>
    </row>
    <row r="720" spans="1:19">
      <c r="A720" s="184"/>
      <c r="B720"/>
      <c r="C720"/>
      <c r="D720" s="158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 s="10"/>
    </row>
    <row r="721" spans="1:19">
      <c r="A721" s="184"/>
      <c r="B721"/>
      <c r="C721"/>
      <c r="D721" s="158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 s="10"/>
    </row>
    <row r="722" spans="1:19">
      <c r="A722" s="184"/>
      <c r="B722"/>
      <c r="C722"/>
      <c r="D722" s="158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 s="10"/>
    </row>
    <row r="723" spans="1:19">
      <c r="A723" s="184"/>
      <c r="B723"/>
      <c r="C723"/>
      <c r="D723" s="158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 s="10"/>
    </row>
    <row r="724" spans="1:19">
      <c r="A724" s="184"/>
      <c r="B724"/>
      <c r="C724"/>
      <c r="D724" s="158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 s="10"/>
    </row>
    <row r="725" spans="1:19">
      <c r="A725" s="184"/>
      <c r="B725"/>
      <c r="C725"/>
      <c r="D725" s="158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 s="10"/>
    </row>
    <row r="726" spans="1:19">
      <c r="A726" s="184"/>
      <c r="B726"/>
      <c r="C726"/>
      <c r="D726" s="158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 s="10"/>
    </row>
    <row r="727" spans="1:19">
      <c r="A727" s="184"/>
      <c r="B727"/>
      <c r="C727"/>
      <c r="D727" s="158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 s="10"/>
    </row>
    <row r="728" spans="1:19">
      <c r="A728" s="184"/>
      <c r="B728"/>
      <c r="C728"/>
      <c r="D728" s="15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 s="10"/>
    </row>
    <row r="729" spans="1:19">
      <c r="A729" s="184"/>
      <c r="B729"/>
      <c r="C729"/>
      <c r="D729" s="158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 s="10"/>
    </row>
    <row r="730" spans="1:19">
      <c r="A730" s="184"/>
      <c r="B730"/>
      <c r="C730"/>
      <c r="D730" s="158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 s="10"/>
    </row>
    <row r="731" spans="1:19">
      <c r="A731" s="184"/>
      <c r="B731"/>
      <c r="C731"/>
      <c r="D731" s="158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 s="10"/>
    </row>
    <row r="732" spans="1:19">
      <c r="A732" s="184"/>
      <c r="B732"/>
      <c r="C732"/>
      <c r="D732" s="158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 s="10"/>
    </row>
    <row r="733" spans="1:19">
      <c r="A733" s="184"/>
      <c r="B733"/>
      <c r="C733"/>
      <c r="D733" s="158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 s="10"/>
    </row>
    <row r="734" spans="1:19">
      <c r="A734" s="184"/>
      <c r="B734"/>
      <c r="C734"/>
      <c r="D734" s="158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 s="10"/>
    </row>
    <row r="735" spans="1:19">
      <c r="A735" s="184"/>
      <c r="B735"/>
      <c r="C735"/>
      <c r="D735" s="158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 s="10"/>
    </row>
    <row r="736" spans="1:19">
      <c r="A736" s="184"/>
      <c r="B736"/>
      <c r="C736"/>
      <c r="D736" s="158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 s="10"/>
    </row>
    <row r="737" spans="1:19">
      <c r="A737" s="184"/>
      <c r="B737"/>
      <c r="C737"/>
      <c r="D737" s="158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 s="10"/>
    </row>
    <row r="738" spans="1:19">
      <c r="A738" s="184"/>
      <c r="B738"/>
      <c r="C738"/>
      <c r="D738" s="15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 s="10"/>
    </row>
    <row r="739" spans="1:19">
      <c r="A739" s="184"/>
      <c r="B739"/>
      <c r="C739"/>
      <c r="D739" s="158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 s="10"/>
    </row>
    <row r="740" spans="1:19">
      <c r="A740" s="184"/>
      <c r="B740"/>
      <c r="C740"/>
      <c r="D740" s="158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 s="10"/>
    </row>
    <row r="741" spans="1:19">
      <c r="A741" s="184"/>
      <c r="B741"/>
      <c r="C741"/>
      <c r="D741" s="158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 s="10"/>
    </row>
    <row r="742" spans="1:19">
      <c r="A742" s="184"/>
      <c r="B742"/>
      <c r="C742"/>
      <c r="D742" s="158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 s="10"/>
    </row>
    <row r="743" spans="1:19">
      <c r="A743" s="184"/>
      <c r="B743"/>
      <c r="C743"/>
      <c r="D743" s="158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 s="10"/>
    </row>
    <row r="744" spans="1:19">
      <c r="A744" s="184"/>
      <c r="B744"/>
      <c r="C744"/>
      <c r="D744" s="158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 s="10"/>
    </row>
    <row r="745" spans="1:19">
      <c r="A745" s="184"/>
      <c r="B745"/>
      <c r="C745"/>
      <c r="D745" s="158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 s="10"/>
    </row>
    <row r="746" spans="1:19">
      <c r="A746" s="184"/>
      <c r="B746"/>
      <c r="C746"/>
      <c r="D746" s="158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 s="10"/>
    </row>
    <row r="747" spans="1:19">
      <c r="A747" s="184"/>
      <c r="B747"/>
      <c r="C747"/>
      <c r="D747" s="158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 s="10"/>
    </row>
    <row r="748" spans="1:19">
      <c r="A748" s="184"/>
      <c r="B748"/>
      <c r="C748"/>
      <c r="D748" s="15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 s="10"/>
    </row>
    <row r="749" spans="1:19">
      <c r="A749" s="184"/>
      <c r="B749"/>
      <c r="C749"/>
      <c r="D749" s="158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 s="10"/>
    </row>
    <row r="750" spans="1:19">
      <c r="A750" s="184"/>
      <c r="B750"/>
      <c r="C750"/>
      <c r="D750" s="158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 s="10"/>
    </row>
    <row r="751" spans="1:19">
      <c r="A751" s="184"/>
      <c r="B751"/>
      <c r="C751"/>
      <c r="D751" s="158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 s="10"/>
    </row>
    <row r="752" spans="1:19">
      <c r="A752" s="184"/>
      <c r="B752"/>
      <c r="C752"/>
      <c r="D752" s="158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 s="10"/>
    </row>
    <row r="753" spans="1:19">
      <c r="A753" s="184"/>
      <c r="B753"/>
      <c r="C753"/>
      <c r="D753" s="158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 s="10"/>
    </row>
    <row r="754" spans="1:19">
      <c r="A754" s="184"/>
      <c r="B754"/>
      <c r="C754"/>
      <c r="D754" s="158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 s="10"/>
    </row>
    <row r="755" spans="1:19">
      <c r="A755" s="184"/>
      <c r="B755"/>
      <c r="C755"/>
      <c r="D755" s="158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 s="10"/>
    </row>
    <row r="756" spans="1:19">
      <c r="A756" s="184"/>
      <c r="B756"/>
      <c r="C756"/>
      <c r="D756" s="158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 s="10"/>
    </row>
    <row r="757" spans="1:19">
      <c r="A757" s="184"/>
      <c r="B757"/>
      <c r="C757"/>
      <c r="D757" s="158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 s="10"/>
    </row>
    <row r="758" spans="1:19">
      <c r="A758" s="184"/>
      <c r="B758"/>
      <c r="C758"/>
      <c r="D758" s="1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 s="10"/>
    </row>
    <row r="759" spans="1:19">
      <c r="A759" s="184"/>
      <c r="B759"/>
      <c r="C759"/>
      <c r="D759" s="158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 s="10"/>
    </row>
    <row r="760" spans="1:19">
      <c r="A760" s="184"/>
      <c r="B760"/>
      <c r="C760"/>
      <c r="D760" s="158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 s="10"/>
    </row>
    <row r="761" spans="1:19">
      <c r="A761" s="184"/>
      <c r="B761"/>
      <c r="C761"/>
      <c r="D761" s="158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 s="10"/>
    </row>
    <row r="762" spans="1:19">
      <c r="A762" s="184"/>
      <c r="B762"/>
      <c r="C762"/>
      <c r="D762" s="158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 s="10"/>
    </row>
    <row r="763" spans="1:19">
      <c r="A763" s="184"/>
      <c r="B763"/>
      <c r="C763"/>
      <c r="D763" s="158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 s="10"/>
    </row>
    <row r="764" spans="1:19">
      <c r="A764" s="184"/>
      <c r="B764"/>
      <c r="C764"/>
      <c r="D764" s="158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 s="10"/>
    </row>
    <row r="765" spans="1:19">
      <c r="A765" s="184"/>
      <c r="B765"/>
      <c r="C765"/>
      <c r="D765" s="158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 s="10"/>
    </row>
    <row r="766" spans="1:19">
      <c r="A766" s="184"/>
      <c r="B766"/>
      <c r="C766"/>
      <c r="D766" s="158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 s="10"/>
    </row>
    <row r="767" spans="1:19">
      <c r="A767" s="184"/>
      <c r="B767"/>
      <c r="C767"/>
      <c r="D767" s="158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 s="10"/>
    </row>
    <row r="768" spans="1:19">
      <c r="A768" s="184"/>
      <c r="B768"/>
      <c r="C768"/>
      <c r="D768" s="15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 s="10"/>
    </row>
    <row r="769" spans="1:19">
      <c r="A769" s="184"/>
      <c r="B769"/>
      <c r="C769"/>
      <c r="D769" s="158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 s="10"/>
    </row>
    <row r="770" spans="1:19">
      <c r="A770" s="184"/>
      <c r="B770"/>
      <c r="C770"/>
      <c r="D770" s="158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 s="10"/>
    </row>
    <row r="771" spans="1:19">
      <c r="A771" s="184"/>
      <c r="B771"/>
      <c r="C771"/>
      <c r="D771" s="158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 s="10"/>
    </row>
    <row r="772" spans="1:19">
      <c r="A772" s="184"/>
      <c r="B772"/>
      <c r="C772"/>
      <c r="D772" s="158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 s="10"/>
    </row>
    <row r="773" spans="1:19">
      <c r="A773" s="184"/>
      <c r="B773"/>
      <c r="C773"/>
      <c r="D773" s="158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 s="10"/>
    </row>
    <row r="774" spans="1:19">
      <c r="A774" s="184"/>
      <c r="B774"/>
      <c r="C774"/>
      <c r="D774" s="158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 s="10"/>
    </row>
    <row r="775" spans="1:19">
      <c r="A775" s="184"/>
      <c r="B775"/>
      <c r="C775"/>
      <c r="D775" s="158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 s="10"/>
    </row>
    <row r="776" spans="1:19">
      <c r="A776" s="184"/>
      <c r="B776"/>
      <c r="C776"/>
      <c r="D776" s="158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 s="10"/>
    </row>
    <row r="777" spans="1:19">
      <c r="A777" s="184"/>
      <c r="B777"/>
      <c r="C777"/>
      <c r="D777" s="158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 s="10"/>
    </row>
    <row r="778" spans="1:19">
      <c r="A778" s="184"/>
      <c r="B778"/>
      <c r="C778"/>
      <c r="D778" s="15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 s="10"/>
    </row>
    <row r="779" spans="1:19">
      <c r="A779" s="184"/>
      <c r="B779"/>
      <c r="C779"/>
      <c r="D779" s="158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 s="10"/>
    </row>
    <row r="780" spans="1:19">
      <c r="A780" s="184"/>
      <c r="B780"/>
      <c r="C780"/>
      <c r="D780" s="158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 s="10"/>
    </row>
    <row r="781" spans="1:19">
      <c r="A781" s="184"/>
      <c r="B781"/>
      <c r="C781"/>
      <c r="D781" s="158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 s="10"/>
    </row>
    <row r="782" spans="1:19">
      <c r="A782" s="184"/>
      <c r="B782"/>
      <c r="C782"/>
      <c r="D782" s="158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 s="10"/>
    </row>
    <row r="783" spans="1:19">
      <c r="A783" s="184"/>
      <c r="B783"/>
      <c r="C783"/>
      <c r="D783" s="158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 s="10"/>
    </row>
    <row r="784" spans="1:19">
      <c r="A784" s="184"/>
      <c r="B784"/>
      <c r="C784"/>
      <c r="D784" s="158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 s="10"/>
    </row>
    <row r="785" spans="1:19">
      <c r="A785" s="184"/>
      <c r="B785"/>
      <c r="C785"/>
      <c r="D785" s="158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 s="10"/>
    </row>
    <row r="786" spans="1:19">
      <c r="A786" s="184"/>
      <c r="B786"/>
      <c r="C786"/>
      <c r="D786" s="158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 s="10"/>
    </row>
    <row r="787" spans="1:19">
      <c r="A787" s="184"/>
      <c r="B787"/>
      <c r="C787"/>
      <c r="D787" s="158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 s="10"/>
    </row>
    <row r="788" spans="1:19">
      <c r="A788" s="184"/>
      <c r="B788"/>
      <c r="C788"/>
      <c r="D788" s="15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 s="10"/>
    </row>
    <row r="789" spans="1:19">
      <c r="A789" s="184"/>
      <c r="B789"/>
      <c r="C789"/>
      <c r="D789" s="158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 s="10"/>
    </row>
    <row r="790" spans="1:19">
      <c r="A790" s="184"/>
      <c r="B790"/>
      <c r="C790"/>
      <c r="D790" s="158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 s="10"/>
    </row>
    <row r="791" spans="1:19">
      <c r="A791" s="184"/>
      <c r="B791"/>
      <c r="C791"/>
      <c r="D791" s="158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 s="10"/>
    </row>
    <row r="792" spans="1:19">
      <c r="A792" s="184"/>
      <c r="B792"/>
      <c r="C792"/>
      <c r="D792" s="158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 s="10"/>
    </row>
    <row r="793" spans="1:19">
      <c r="A793" s="184"/>
      <c r="B793"/>
      <c r="C793"/>
      <c r="D793" s="158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 s="10"/>
    </row>
    <row r="794" spans="1:19">
      <c r="A794" s="184"/>
      <c r="B794"/>
      <c r="C794"/>
      <c r="D794" s="158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 s="10"/>
    </row>
    <row r="795" spans="1:19">
      <c r="A795" s="184"/>
      <c r="B795"/>
      <c r="C795"/>
      <c r="D795" s="158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 s="10"/>
    </row>
    <row r="796" spans="1:19">
      <c r="A796" s="184"/>
      <c r="B796"/>
      <c r="C796"/>
      <c r="D796" s="158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 s="10"/>
    </row>
    <row r="797" spans="1:19">
      <c r="A797" s="184"/>
      <c r="B797"/>
      <c r="C797"/>
      <c r="D797" s="158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 s="10"/>
    </row>
    <row r="798" spans="1:19">
      <c r="A798" s="184"/>
      <c r="B798"/>
      <c r="C798"/>
      <c r="D798" s="15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 s="10"/>
    </row>
    <row r="799" spans="1:19">
      <c r="A799" s="184"/>
      <c r="B799"/>
      <c r="C799"/>
      <c r="D799" s="158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 s="10"/>
    </row>
    <row r="800" spans="1:19">
      <c r="A800" s="184"/>
      <c r="B800"/>
      <c r="C800"/>
      <c r="D800" s="158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 s="10"/>
    </row>
    <row r="801" spans="1:19">
      <c r="A801" s="184"/>
      <c r="B801"/>
      <c r="C801"/>
      <c r="D801" s="158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 s="10"/>
    </row>
    <row r="802" spans="1:19">
      <c r="A802" s="184"/>
      <c r="B802"/>
      <c r="C802"/>
      <c r="D802" s="158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 s="10"/>
    </row>
    <row r="803" spans="1:19">
      <c r="A803" s="184"/>
      <c r="B803"/>
      <c r="C803"/>
      <c r="D803" s="158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 s="10"/>
    </row>
    <row r="804" spans="1:19">
      <c r="A804" s="184"/>
      <c r="B804"/>
      <c r="C804"/>
      <c r="D804" s="158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 s="10"/>
    </row>
    <row r="805" spans="1:19">
      <c r="A805" s="184"/>
      <c r="B805"/>
      <c r="C805"/>
      <c r="D805" s="158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 s="10"/>
    </row>
    <row r="806" spans="1:19">
      <c r="A806" s="184"/>
      <c r="B806"/>
      <c r="C806"/>
      <c r="D806" s="158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 s="10"/>
    </row>
    <row r="807" spans="1:19">
      <c r="A807" s="184"/>
      <c r="B807"/>
      <c r="C807"/>
      <c r="D807" s="158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 s="10"/>
    </row>
    <row r="808" spans="1:19">
      <c r="A808" s="184"/>
      <c r="B808"/>
      <c r="C808"/>
      <c r="D808" s="15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 s="10"/>
    </row>
    <row r="809" spans="1:19">
      <c r="A809" s="184"/>
      <c r="B809"/>
      <c r="C809"/>
      <c r="D809" s="158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 s="10"/>
    </row>
    <row r="810" spans="1:19">
      <c r="A810" s="184"/>
      <c r="B810"/>
      <c r="C810"/>
      <c r="D810" s="158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 s="10"/>
    </row>
    <row r="811" spans="1:19">
      <c r="A811" s="184"/>
      <c r="B811"/>
      <c r="C811"/>
      <c r="D811" s="158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 s="10"/>
    </row>
    <row r="812" spans="1:19">
      <c r="A812" s="184"/>
      <c r="B812"/>
      <c r="C812"/>
      <c r="D812" s="158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 s="10"/>
    </row>
    <row r="813" spans="1:19">
      <c r="A813" s="184"/>
      <c r="B813"/>
      <c r="C813"/>
      <c r="D813" s="158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 s="10"/>
    </row>
    <row r="814" spans="1:19">
      <c r="A814" s="184"/>
      <c r="B814"/>
      <c r="C814"/>
      <c r="D814" s="158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 s="10"/>
    </row>
    <row r="815" spans="1:19">
      <c r="A815" s="184"/>
      <c r="B815"/>
      <c r="C815"/>
      <c r="D815" s="158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 s="10"/>
    </row>
    <row r="816" spans="1:19">
      <c r="A816" s="184"/>
      <c r="B816"/>
      <c r="C816"/>
      <c r="D816" s="158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 s="10"/>
    </row>
    <row r="817" spans="1:19">
      <c r="A817" s="184"/>
      <c r="B817"/>
      <c r="C817"/>
      <c r="D817" s="158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 s="10"/>
    </row>
    <row r="818" spans="1:19">
      <c r="A818" s="184"/>
      <c r="B818"/>
      <c r="C818"/>
      <c r="D818" s="15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 s="10"/>
    </row>
    <row r="819" spans="1:19">
      <c r="A819" s="184"/>
      <c r="B819"/>
      <c r="C819"/>
      <c r="D819" s="158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 s="10"/>
    </row>
    <row r="820" spans="1:19">
      <c r="A820" s="184"/>
      <c r="B820"/>
      <c r="C820"/>
      <c r="D820" s="158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 s="10"/>
    </row>
    <row r="821" spans="1:19">
      <c r="A821" s="184"/>
      <c r="B821"/>
      <c r="C821"/>
      <c r="D821" s="158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 s="10"/>
    </row>
    <row r="822" spans="1:19">
      <c r="A822" s="184"/>
      <c r="B822"/>
      <c r="C822"/>
      <c r="D822" s="158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 s="10"/>
    </row>
    <row r="823" spans="1:19">
      <c r="A823" s="184"/>
      <c r="B823"/>
      <c r="C823"/>
      <c r="D823" s="158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 s="10"/>
    </row>
    <row r="824" spans="1:19">
      <c r="A824" s="184"/>
      <c r="B824"/>
      <c r="C824"/>
      <c r="D824" s="158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 s="10"/>
    </row>
    <row r="825" spans="1:19">
      <c r="A825" s="184"/>
      <c r="B825"/>
      <c r="C825"/>
      <c r="D825" s="158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 s="10"/>
    </row>
    <row r="826" spans="1:19">
      <c r="A826" s="184"/>
      <c r="B826"/>
      <c r="C826"/>
      <c r="D826" s="158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 s="10"/>
    </row>
    <row r="827" spans="1:19">
      <c r="A827" s="184"/>
      <c r="B827"/>
      <c r="C827"/>
      <c r="D827" s="158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 s="10"/>
    </row>
    <row r="828" spans="1:19">
      <c r="A828" s="184"/>
      <c r="B828"/>
      <c r="C828"/>
      <c r="D828" s="15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 s="10"/>
    </row>
    <row r="829" spans="1:19">
      <c r="A829" s="184"/>
      <c r="B829"/>
      <c r="C829"/>
      <c r="D829" s="158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 s="10"/>
    </row>
    <row r="830" spans="1:19">
      <c r="A830" s="184"/>
      <c r="B830"/>
      <c r="C830"/>
      <c r="D830" s="158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 s="10"/>
    </row>
    <row r="831" spans="1:19">
      <c r="A831" s="184"/>
      <c r="B831"/>
      <c r="C831"/>
      <c r="D831" s="158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 s="10"/>
    </row>
    <row r="832" spans="1:19">
      <c r="A832" s="184"/>
      <c r="B832"/>
      <c r="C832"/>
      <c r="D832" s="158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 s="10"/>
    </row>
    <row r="833" spans="1:19">
      <c r="A833" s="184"/>
      <c r="B833"/>
      <c r="C833"/>
      <c r="D833" s="158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 s="10"/>
    </row>
    <row r="834" spans="1:19">
      <c r="A834" s="184"/>
      <c r="B834"/>
      <c r="C834"/>
      <c r="D834" s="158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 s="10"/>
    </row>
    <row r="835" spans="1:19">
      <c r="A835" s="184"/>
      <c r="B835"/>
      <c r="C835"/>
      <c r="D835" s="158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 s="10"/>
    </row>
    <row r="836" spans="1:19">
      <c r="A836" s="184"/>
      <c r="B836"/>
      <c r="C836"/>
      <c r="D836" s="158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 s="10"/>
    </row>
    <row r="837" spans="1:19">
      <c r="A837" s="184"/>
      <c r="B837"/>
      <c r="C837"/>
      <c r="D837" s="158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 s="10"/>
    </row>
    <row r="838" spans="1:19">
      <c r="A838" s="184"/>
      <c r="B838"/>
      <c r="C838"/>
      <c r="D838" s="15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 s="10"/>
    </row>
    <row r="839" spans="1:19">
      <c r="A839" s="184"/>
      <c r="B839"/>
      <c r="C839"/>
      <c r="D839" s="158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 s="10"/>
    </row>
    <row r="840" spans="1:19">
      <c r="A840" s="184"/>
      <c r="B840"/>
      <c r="C840"/>
      <c r="D840" s="158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 s="10"/>
    </row>
    <row r="841" spans="1:19">
      <c r="A841" s="184"/>
      <c r="B841"/>
      <c r="C841"/>
      <c r="D841" s="158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 s="10"/>
    </row>
    <row r="842" spans="1:19">
      <c r="A842" s="184"/>
      <c r="B842"/>
      <c r="C842"/>
      <c r="D842" s="158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 s="10"/>
    </row>
    <row r="843" spans="1:19">
      <c r="A843" s="184"/>
      <c r="B843"/>
      <c r="C843"/>
      <c r="D843" s="158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 s="10"/>
    </row>
    <row r="844" spans="1:19">
      <c r="A844" s="184"/>
      <c r="B844"/>
      <c r="C844"/>
      <c r="D844" s="158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 s="10"/>
    </row>
    <row r="845" spans="1:19">
      <c r="A845" s="184"/>
      <c r="B845"/>
      <c r="C845"/>
      <c r="D845" s="158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 s="10"/>
    </row>
    <row r="846" spans="1:19">
      <c r="A846" s="184"/>
      <c r="B846"/>
      <c r="C846"/>
      <c r="D846" s="158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 s="10"/>
    </row>
    <row r="847" spans="1:19">
      <c r="A847" s="184"/>
      <c r="B847"/>
      <c r="C847"/>
      <c r="D847" s="158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 s="10"/>
    </row>
    <row r="848" spans="1:19">
      <c r="A848" s="184"/>
      <c r="B848"/>
      <c r="C848"/>
      <c r="D848" s="15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 s="10"/>
    </row>
    <row r="849" spans="1:19">
      <c r="A849" s="184"/>
      <c r="B849"/>
      <c r="C849"/>
      <c r="D849" s="158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 s="10"/>
    </row>
    <row r="850" spans="1:19">
      <c r="A850" s="184"/>
      <c r="B850"/>
      <c r="C850"/>
      <c r="D850" s="158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 s="10"/>
    </row>
    <row r="851" spans="1:19">
      <c r="A851" s="184"/>
      <c r="B851"/>
      <c r="C851"/>
      <c r="D851" s="158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 s="10"/>
    </row>
    <row r="852" spans="1:19">
      <c r="A852" s="184"/>
      <c r="B852"/>
      <c r="C852"/>
      <c r="D852" s="158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 s="10"/>
    </row>
    <row r="853" spans="1:19">
      <c r="A853" s="184"/>
      <c r="B853"/>
      <c r="C853"/>
      <c r="D853" s="158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 s="10"/>
    </row>
    <row r="854" spans="1:19">
      <c r="A854" s="184"/>
      <c r="B854"/>
      <c r="C854"/>
      <c r="D854" s="158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 s="10"/>
    </row>
    <row r="855" spans="1:19">
      <c r="A855" s="184"/>
      <c r="B855"/>
      <c r="C855"/>
      <c r="D855" s="158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 s="10"/>
    </row>
    <row r="856" spans="1:19">
      <c r="A856" s="184"/>
      <c r="B856"/>
      <c r="C856"/>
      <c r="D856" s="158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 s="10"/>
    </row>
    <row r="857" spans="1:19">
      <c r="A857" s="184"/>
      <c r="B857"/>
      <c r="C857"/>
      <c r="D857" s="158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 s="10"/>
    </row>
    <row r="858" spans="1:19">
      <c r="A858" s="184"/>
      <c r="B858"/>
      <c r="C858"/>
      <c r="D858" s="1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 s="10"/>
    </row>
    <row r="859" spans="1:19">
      <c r="A859" s="184"/>
      <c r="B859"/>
      <c r="C859"/>
      <c r="D859" s="158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 s="10"/>
    </row>
    <row r="860" spans="1:19">
      <c r="A860" s="184"/>
      <c r="B860"/>
      <c r="C860"/>
      <c r="D860" s="158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 s="10"/>
    </row>
    <row r="861" spans="1:19">
      <c r="A861" s="184"/>
      <c r="B861"/>
      <c r="C861"/>
      <c r="D861" s="158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 s="10"/>
    </row>
    <row r="862" spans="1:19">
      <c r="A862" s="184"/>
      <c r="B862"/>
      <c r="C862"/>
      <c r="D862" s="158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 s="10"/>
    </row>
    <row r="863" spans="1:19">
      <c r="A863" s="184"/>
      <c r="B863"/>
      <c r="C863"/>
      <c r="D863" s="158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 s="10"/>
    </row>
    <row r="864" spans="1:19">
      <c r="A864" s="184"/>
      <c r="B864"/>
      <c r="C864"/>
      <c r="D864" s="158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 s="10"/>
    </row>
    <row r="865" spans="1:19">
      <c r="A865" s="184"/>
      <c r="B865"/>
      <c r="C865"/>
      <c r="D865" s="158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 s="10"/>
    </row>
    <row r="866" spans="1:19">
      <c r="A866" s="184"/>
      <c r="B866"/>
      <c r="C866"/>
      <c r="D866" s="158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 s="10"/>
    </row>
    <row r="867" spans="1:19">
      <c r="A867" s="184"/>
      <c r="B867"/>
      <c r="C867"/>
      <c r="D867" s="158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 s="10"/>
    </row>
    <row r="868" spans="1:19">
      <c r="A868" s="184"/>
      <c r="B868"/>
      <c r="C868"/>
      <c r="D868" s="15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 s="10"/>
    </row>
    <row r="869" spans="1:19">
      <c r="A869" s="184"/>
      <c r="B869"/>
      <c r="C869"/>
      <c r="D869" s="158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 s="10"/>
    </row>
    <row r="870" spans="1:19">
      <c r="A870" s="184"/>
      <c r="B870"/>
      <c r="C870"/>
      <c r="D870" s="158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 s="10"/>
    </row>
    <row r="871" spans="1:19">
      <c r="A871" s="184"/>
      <c r="B871"/>
      <c r="C871"/>
      <c r="D871" s="158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 s="10"/>
    </row>
    <row r="872" spans="1:19">
      <c r="A872" s="184"/>
      <c r="B872"/>
      <c r="C872"/>
      <c r="D872" s="158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 s="10"/>
    </row>
    <row r="873" spans="1:19">
      <c r="A873" s="184"/>
      <c r="B873"/>
      <c r="C873"/>
      <c r="D873" s="158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 s="10"/>
    </row>
    <row r="874" spans="1:19">
      <c r="A874" s="184"/>
      <c r="B874"/>
      <c r="C874"/>
      <c r="D874" s="158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 s="10"/>
    </row>
    <row r="875" spans="1:19">
      <c r="A875" s="184"/>
      <c r="B875"/>
      <c r="C875"/>
      <c r="D875" s="158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 s="10"/>
    </row>
    <row r="876" spans="1:19">
      <c r="A876" s="184"/>
      <c r="B876"/>
      <c r="C876"/>
      <c r="D876" s="158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 s="10"/>
    </row>
    <row r="877" spans="1:19">
      <c r="A877" s="184"/>
      <c r="B877"/>
      <c r="C877"/>
      <c r="D877" s="158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 s="10"/>
    </row>
    <row r="878" spans="1:19">
      <c r="A878" s="184"/>
      <c r="B878"/>
      <c r="C878"/>
      <c r="D878" s="15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 s="10"/>
    </row>
    <row r="879" spans="1:19">
      <c r="A879" s="184"/>
      <c r="B879"/>
      <c r="C879"/>
      <c r="D879" s="158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 s="10"/>
    </row>
    <row r="880" spans="1:19">
      <c r="A880" s="184"/>
      <c r="B880"/>
      <c r="C880"/>
      <c r="D880" s="158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 s="10"/>
    </row>
    <row r="881" spans="1:19">
      <c r="A881" s="184"/>
      <c r="B881"/>
      <c r="C881"/>
      <c r="D881" s="158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 s="10"/>
    </row>
    <row r="882" spans="1:19">
      <c r="A882" s="184"/>
      <c r="B882"/>
      <c r="C882"/>
      <c r="D882" s="158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 s="10"/>
    </row>
    <row r="883" spans="1:19">
      <c r="A883" s="184"/>
      <c r="B883"/>
      <c r="C883"/>
      <c r="D883" s="158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 s="10"/>
    </row>
    <row r="884" spans="1:19">
      <c r="A884" s="184"/>
      <c r="B884"/>
      <c r="C884"/>
      <c r="D884" s="158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 s="10"/>
    </row>
    <row r="885" spans="1:19">
      <c r="A885" s="184"/>
      <c r="B885"/>
      <c r="C885"/>
      <c r="D885" s="158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 s="10"/>
    </row>
    <row r="886" spans="1:19">
      <c r="A886" s="184"/>
      <c r="B886"/>
      <c r="C886"/>
      <c r="D886" s="158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 s="10"/>
    </row>
    <row r="887" spans="1:19">
      <c r="A887" s="184"/>
      <c r="B887"/>
      <c r="C887"/>
      <c r="D887" s="158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 s="10"/>
    </row>
    <row r="888" spans="1:19">
      <c r="A888" s="184"/>
      <c r="B888"/>
      <c r="C888"/>
      <c r="D888" s="15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 s="10"/>
    </row>
    <row r="889" spans="1:19">
      <c r="A889" s="184"/>
      <c r="B889"/>
      <c r="C889"/>
      <c r="D889" s="158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 s="10"/>
    </row>
    <row r="890" spans="1:19">
      <c r="A890" s="184"/>
      <c r="B890"/>
      <c r="C890"/>
      <c r="D890" s="158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 s="10"/>
    </row>
    <row r="891" spans="1:19">
      <c r="A891" s="184"/>
      <c r="B891"/>
      <c r="C891"/>
      <c r="D891" s="158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 s="10"/>
    </row>
    <row r="892" spans="1:19">
      <c r="A892" s="184"/>
      <c r="B892"/>
      <c r="C892"/>
      <c r="D892" s="158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 s="10"/>
    </row>
    <row r="893" spans="1:19">
      <c r="A893" s="184"/>
      <c r="B893"/>
      <c r="C893"/>
      <c r="D893" s="158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 s="10"/>
    </row>
    <row r="894" spans="1:19">
      <c r="A894" s="184"/>
      <c r="B894"/>
      <c r="C894"/>
      <c r="D894" s="158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 s="10"/>
    </row>
    <row r="895" spans="1:19">
      <c r="A895" s="184"/>
      <c r="B895"/>
      <c r="C895"/>
      <c r="D895" s="158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 s="10"/>
    </row>
    <row r="896" spans="1:19">
      <c r="A896" s="184"/>
      <c r="B896"/>
      <c r="C896"/>
      <c r="D896" s="158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 s="10"/>
    </row>
    <row r="897" spans="1:19">
      <c r="A897" s="184"/>
      <c r="B897"/>
      <c r="C897"/>
      <c r="D897" s="158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 s="10"/>
    </row>
    <row r="898" spans="1:19">
      <c r="A898" s="184"/>
      <c r="B898"/>
      <c r="C898"/>
      <c r="D898" s="15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 s="10"/>
    </row>
    <row r="899" spans="1:19">
      <c r="A899" s="184"/>
      <c r="B899"/>
      <c r="C899"/>
      <c r="D899" s="158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 s="10"/>
    </row>
    <row r="900" spans="1:19">
      <c r="A900" s="184"/>
      <c r="B900"/>
      <c r="C900"/>
      <c r="D900" s="158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 s="10"/>
    </row>
    <row r="901" spans="1:19">
      <c r="A901" s="184"/>
      <c r="B901"/>
      <c r="C901"/>
      <c r="D901" s="158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 s="10"/>
    </row>
    <row r="902" spans="1:19">
      <c r="A902" s="184"/>
      <c r="B902"/>
      <c r="C902"/>
      <c r="D902" s="158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 s="10"/>
    </row>
    <row r="903" spans="1:19">
      <c r="A903" s="184"/>
      <c r="B903"/>
      <c r="C903"/>
      <c r="D903" s="158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 s="10"/>
    </row>
    <row r="904" spans="1:19">
      <c r="A904" s="184"/>
      <c r="B904"/>
      <c r="C904"/>
      <c r="D904" s="158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 s="10"/>
    </row>
    <row r="905" spans="1:19">
      <c r="A905" s="184"/>
      <c r="B905"/>
      <c r="C905"/>
      <c r="D905" s="158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 s="10"/>
    </row>
    <row r="906" spans="1:19">
      <c r="A906" s="184"/>
      <c r="B906"/>
      <c r="C906"/>
      <c r="D906" s="158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 s="10"/>
    </row>
    <row r="907" spans="1:19">
      <c r="A907" s="184"/>
      <c r="B907"/>
      <c r="C907"/>
      <c r="D907" s="158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 s="10"/>
    </row>
    <row r="908" spans="1:19">
      <c r="A908" s="184"/>
      <c r="B908"/>
      <c r="C908"/>
      <c r="D908" s="15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 s="10"/>
    </row>
    <row r="909" spans="1:19">
      <c r="A909" s="184"/>
      <c r="B909"/>
      <c r="C909"/>
      <c r="D909" s="158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 s="10"/>
    </row>
    <row r="910" spans="1:19">
      <c r="A910" s="184"/>
      <c r="B910"/>
      <c r="C910"/>
      <c r="D910" s="158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 s="10"/>
    </row>
    <row r="911" spans="1:19">
      <c r="A911" s="184"/>
      <c r="B911"/>
      <c r="C911"/>
      <c r="D911" s="158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 s="10"/>
    </row>
    <row r="912" spans="1:19">
      <c r="A912" s="184"/>
      <c r="B912"/>
      <c r="C912"/>
      <c r="D912" s="158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 s="10"/>
    </row>
    <row r="913" spans="1:19">
      <c r="A913" s="184"/>
      <c r="B913"/>
      <c r="C913"/>
      <c r="D913" s="158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 s="10"/>
    </row>
    <row r="914" spans="1:19">
      <c r="A914" s="184"/>
      <c r="B914"/>
      <c r="C914"/>
      <c r="D914" s="158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 s="10"/>
    </row>
    <row r="915" spans="1:19">
      <c r="A915" s="184"/>
      <c r="B915"/>
      <c r="C915"/>
      <c r="D915" s="158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 s="10"/>
    </row>
    <row r="916" spans="1:19">
      <c r="A916" s="184"/>
      <c r="B916"/>
      <c r="C916"/>
      <c r="D916" s="158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 s="10"/>
    </row>
    <row r="917" spans="1:19">
      <c r="A917" s="184"/>
      <c r="B917"/>
      <c r="C917"/>
      <c r="D917" s="158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 s="10"/>
    </row>
    <row r="918" spans="1:19">
      <c r="A918" s="184"/>
      <c r="B918"/>
      <c r="C918"/>
      <c r="D918" s="15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 s="10"/>
    </row>
    <row r="919" spans="1:19">
      <c r="A919" s="184"/>
      <c r="B919"/>
      <c r="C919"/>
      <c r="D919" s="158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 s="10"/>
    </row>
    <row r="920" spans="1:19">
      <c r="A920" s="184"/>
      <c r="B920"/>
      <c r="C920"/>
      <c r="D920" s="158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 s="10"/>
    </row>
    <row r="921" spans="1:19">
      <c r="A921" s="184"/>
      <c r="B921"/>
      <c r="C921"/>
      <c r="D921" s="158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 s="10"/>
    </row>
    <row r="922" spans="1:19">
      <c r="A922" s="184"/>
      <c r="B922"/>
      <c r="C922"/>
      <c r="D922" s="158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 s="10"/>
    </row>
    <row r="923" spans="1:19">
      <c r="A923" s="184"/>
      <c r="B923"/>
      <c r="C923"/>
      <c r="D923" s="158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 s="10"/>
    </row>
    <row r="924" spans="1:19">
      <c r="A924" s="184"/>
      <c r="B924"/>
      <c r="C924"/>
      <c r="D924" s="158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 s="10"/>
    </row>
    <row r="925" spans="1:19">
      <c r="A925" s="184"/>
      <c r="B925"/>
      <c r="C925"/>
      <c r="D925" s="158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 s="10"/>
    </row>
    <row r="926" spans="1:19">
      <c r="A926" s="184"/>
      <c r="B926"/>
      <c r="C926"/>
      <c r="D926" s="158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 s="10"/>
    </row>
    <row r="927" spans="1:19">
      <c r="A927" s="184"/>
      <c r="B927"/>
      <c r="C927"/>
      <c r="D927" s="158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 s="10"/>
    </row>
    <row r="928" spans="1:19">
      <c r="A928" s="184"/>
      <c r="B928"/>
      <c r="C928"/>
      <c r="D928" s="15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 s="10"/>
    </row>
    <row r="929" spans="1:19">
      <c r="A929" s="184"/>
      <c r="B929"/>
      <c r="C929"/>
      <c r="D929" s="158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 s="10"/>
    </row>
    <row r="930" spans="1:19">
      <c r="A930" s="184"/>
      <c r="B930"/>
      <c r="C930"/>
      <c r="D930" s="158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 s="10"/>
    </row>
    <row r="931" spans="1:19">
      <c r="A931" s="184"/>
      <c r="B931"/>
      <c r="C931"/>
      <c r="D931" s="158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 s="10"/>
    </row>
    <row r="932" spans="1:19">
      <c r="A932" s="184"/>
      <c r="B932"/>
      <c r="C932"/>
      <c r="D932" s="158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 s="10"/>
    </row>
    <row r="933" spans="1:19">
      <c r="A933" s="184"/>
      <c r="B933"/>
      <c r="C933"/>
      <c r="D933" s="158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 s="10"/>
    </row>
    <row r="934" spans="1:19">
      <c r="A934" s="184"/>
      <c r="B934"/>
      <c r="C934"/>
      <c r="D934" s="158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 s="10"/>
    </row>
    <row r="935" spans="1:19">
      <c r="A935" s="184"/>
      <c r="B935"/>
      <c r="C935"/>
      <c r="D935" s="158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 s="10"/>
    </row>
    <row r="936" spans="1:19">
      <c r="A936" s="184"/>
      <c r="B936"/>
      <c r="C936"/>
      <c r="D936" s="158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 s="10"/>
    </row>
    <row r="937" spans="1:19">
      <c r="A937" s="184"/>
      <c r="B937"/>
      <c r="C937"/>
      <c r="D937" s="158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 s="10"/>
    </row>
    <row r="938" spans="1:19">
      <c r="A938" s="184"/>
      <c r="B938"/>
      <c r="C938"/>
      <c r="D938" s="15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 s="10"/>
    </row>
    <row r="939" spans="1:19">
      <c r="A939" s="184"/>
      <c r="B939"/>
      <c r="C939"/>
      <c r="D939" s="158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 s="10"/>
    </row>
    <row r="940" spans="1:19">
      <c r="A940" s="184"/>
      <c r="B940"/>
      <c r="C940"/>
      <c r="D940" s="158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 s="10"/>
    </row>
    <row r="941" spans="1:19">
      <c r="A941" s="184"/>
      <c r="B941"/>
      <c r="C941"/>
      <c r="D941" s="158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 s="10"/>
    </row>
    <row r="942" spans="1:19">
      <c r="A942" s="184"/>
      <c r="B942"/>
      <c r="C942"/>
      <c r="D942" s="158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 s="10"/>
    </row>
    <row r="943" spans="1:19">
      <c r="A943" s="184"/>
      <c r="B943"/>
      <c r="C943"/>
      <c r="D943" s="158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 s="10"/>
    </row>
    <row r="944" spans="1:19">
      <c r="A944" s="184"/>
      <c r="B944"/>
      <c r="C944"/>
      <c r="D944" s="158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 s="10"/>
    </row>
    <row r="945" spans="1:19">
      <c r="A945" s="184"/>
      <c r="B945"/>
      <c r="C945"/>
      <c r="D945" s="158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 s="10"/>
    </row>
    <row r="946" spans="1:19">
      <c r="A946" s="184"/>
      <c r="B946"/>
      <c r="C946"/>
      <c r="D946" s="158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 s="10"/>
    </row>
    <row r="947" spans="1:19">
      <c r="A947" s="184"/>
      <c r="B947"/>
      <c r="C947"/>
      <c r="D947" s="158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 s="10"/>
    </row>
    <row r="948" spans="1:19">
      <c r="A948" s="184"/>
      <c r="B948"/>
      <c r="C948"/>
      <c r="D948" s="15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 s="10"/>
    </row>
    <row r="949" spans="1:19">
      <c r="A949" s="184"/>
      <c r="B949"/>
      <c r="C949"/>
      <c r="D949" s="158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 s="10"/>
    </row>
    <row r="950" spans="1:19">
      <c r="A950" s="184"/>
      <c r="B950"/>
      <c r="C950"/>
      <c r="D950" s="158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 s="10"/>
    </row>
    <row r="951" spans="1:19">
      <c r="A951" s="184"/>
      <c r="B951"/>
      <c r="C951"/>
      <c r="D951" s="158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 s="10"/>
    </row>
    <row r="952" spans="1:19">
      <c r="A952" s="184"/>
      <c r="B952"/>
      <c r="C952"/>
      <c r="D952" s="158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 s="10"/>
    </row>
    <row r="953" spans="1:19">
      <c r="A953" s="184"/>
      <c r="B953"/>
      <c r="C953"/>
      <c r="D953" s="158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 s="10"/>
    </row>
    <row r="954" spans="1:19">
      <c r="A954" s="184"/>
      <c r="B954"/>
      <c r="C954"/>
      <c r="D954" s="158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 s="10"/>
    </row>
    <row r="955" spans="1:19">
      <c r="A955" s="184"/>
      <c r="B955"/>
      <c r="C955"/>
      <c r="D955" s="158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 s="10"/>
    </row>
    <row r="956" spans="1:19">
      <c r="A956" s="184"/>
      <c r="B956"/>
      <c r="C956"/>
      <c r="D956" s="158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 s="10"/>
    </row>
    <row r="957" spans="1:19">
      <c r="A957" s="184"/>
      <c r="B957"/>
      <c r="C957"/>
      <c r="D957" s="158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 s="10"/>
    </row>
    <row r="958" spans="1:19">
      <c r="A958" s="184"/>
      <c r="B958"/>
      <c r="C958"/>
      <c r="D958" s="1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 s="10"/>
    </row>
    <row r="959" spans="1:19">
      <c r="A959" s="184"/>
      <c r="B959"/>
      <c r="C959"/>
      <c r="D959" s="158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 s="10"/>
    </row>
    <row r="960" spans="1:19">
      <c r="A960" s="184"/>
      <c r="B960"/>
      <c r="C960"/>
      <c r="D960" s="158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 s="10"/>
    </row>
    <row r="961" spans="1:19">
      <c r="A961" s="184"/>
      <c r="B961"/>
      <c r="C961"/>
      <c r="D961" s="158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 s="10"/>
    </row>
    <row r="962" spans="1:19">
      <c r="A962" s="184"/>
      <c r="B962"/>
      <c r="C962"/>
      <c r="D962" s="158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 s="10"/>
    </row>
    <row r="963" spans="1:19">
      <c r="A963" s="184"/>
      <c r="B963"/>
      <c r="C963"/>
      <c r="D963" s="158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 s="10"/>
    </row>
    <row r="964" spans="1:19">
      <c r="A964" s="184"/>
      <c r="B964"/>
      <c r="C964"/>
      <c r="D964" s="158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 s="10"/>
    </row>
    <row r="965" spans="1:19">
      <c r="A965" s="184"/>
      <c r="B965"/>
      <c r="C965"/>
      <c r="D965" s="158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 s="10"/>
    </row>
    <row r="966" spans="1:19">
      <c r="A966" s="184"/>
      <c r="B966"/>
      <c r="C966"/>
      <c r="D966" s="158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 s="10"/>
    </row>
    <row r="967" spans="1:19">
      <c r="A967" s="184"/>
      <c r="B967"/>
      <c r="C967"/>
      <c r="D967" s="158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 s="10"/>
    </row>
    <row r="968" spans="1:19">
      <c r="A968" s="184"/>
      <c r="B968"/>
      <c r="C968"/>
      <c r="D968" s="15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 s="10"/>
    </row>
    <row r="969" spans="1:19">
      <c r="A969" s="184"/>
      <c r="B969"/>
      <c r="C969"/>
      <c r="D969" s="158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 s="10"/>
    </row>
    <row r="970" spans="1:19">
      <c r="A970" s="184"/>
      <c r="B970"/>
      <c r="C970"/>
      <c r="D970" s="158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 s="10"/>
    </row>
    <row r="971" spans="1:19">
      <c r="A971" s="184"/>
      <c r="B971"/>
      <c r="C971"/>
      <c r="D971" s="158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 s="10"/>
    </row>
    <row r="972" spans="1:19">
      <c r="A972" s="184"/>
      <c r="B972"/>
      <c r="C972"/>
      <c r="D972" s="158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 s="10"/>
    </row>
    <row r="973" spans="1:19">
      <c r="A973" s="184"/>
      <c r="B973"/>
      <c r="C973"/>
      <c r="D973" s="158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 s="10"/>
    </row>
    <row r="974" spans="1:19">
      <c r="A974" s="184"/>
      <c r="B974"/>
      <c r="C974"/>
      <c r="D974" s="158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 s="10"/>
    </row>
    <row r="975" spans="1:19">
      <c r="A975" s="184"/>
      <c r="B975"/>
      <c r="C975"/>
      <c r="D975" s="158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 s="10"/>
    </row>
    <row r="976" spans="1:19">
      <c r="A976" s="184"/>
      <c r="B976"/>
      <c r="C976"/>
      <c r="D976" s="158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 s="10"/>
    </row>
    <row r="977" spans="1:19">
      <c r="A977" s="184"/>
      <c r="B977"/>
      <c r="C977"/>
      <c r="D977" s="158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 s="10"/>
    </row>
    <row r="978" spans="1:19">
      <c r="A978" s="184"/>
      <c r="B978"/>
      <c r="C978"/>
      <c r="D978" s="15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 s="10"/>
    </row>
    <row r="979" spans="1:19">
      <c r="A979" s="184"/>
      <c r="B979"/>
      <c r="C979"/>
      <c r="D979" s="158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 s="10"/>
    </row>
    <row r="980" spans="1:19">
      <c r="A980" s="184"/>
      <c r="B980"/>
      <c r="C980"/>
      <c r="D980" s="158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 s="10"/>
    </row>
    <row r="981" spans="1:19">
      <c r="A981" s="184"/>
      <c r="B981"/>
      <c r="C981"/>
      <c r="D981" s="158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 s="10"/>
    </row>
    <row r="982" spans="1:19">
      <c r="A982" s="184"/>
      <c r="B982"/>
      <c r="C982"/>
      <c r="D982" s="158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 s="10"/>
    </row>
    <row r="983" spans="1:19">
      <c r="A983" s="184"/>
      <c r="B983"/>
      <c r="C983"/>
      <c r="D983" s="158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 s="10"/>
    </row>
    <row r="984" spans="1:19">
      <c r="A984" s="184"/>
      <c r="B984"/>
      <c r="C984"/>
      <c r="D984" s="158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 s="10"/>
    </row>
    <row r="985" spans="1:19">
      <c r="A985" s="184"/>
      <c r="B985"/>
      <c r="C985"/>
      <c r="D985" s="158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 s="10"/>
    </row>
    <row r="986" spans="1:19">
      <c r="A986" s="184"/>
      <c r="B986"/>
      <c r="C986"/>
      <c r="D986" s="158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 s="10"/>
    </row>
    <row r="987" spans="1:19">
      <c r="A987" s="184"/>
      <c r="B987"/>
      <c r="C987"/>
      <c r="D987" s="158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 s="10"/>
    </row>
    <row r="988" spans="1:19">
      <c r="A988" s="184"/>
      <c r="B988"/>
      <c r="C988"/>
      <c r="D988" s="15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 s="10"/>
    </row>
    <row r="989" spans="1:19">
      <c r="A989" s="184"/>
      <c r="B989"/>
      <c r="C989"/>
      <c r="D989" s="158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 s="10"/>
    </row>
    <row r="990" spans="1:19">
      <c r="A990" s="184"/>
      <c r="B990"/>
      <c r="C990"/>
      <c r="D990" s="158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 s="10"/>
    </row>
    <row r="991" spans="1:19">
      <c r="A991" s="184"/>
      <c r="B991"/>
      <c r="C991"/>
      <c r="D991" s="158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 s="10"/>
    </row>
    <row r="992" spans="1:19">
      <c r="A992" s="184"/>
      <c r="B992"/>
      <c r="C992"/>
      <c r="D992" s="158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 s="10"/>
    </row>
    <row r="993" spans="1:19">
      <c r="A993" s="184"/>
      <c r="B993"/>
      <c r="C993"/>
      <c r="D993" s="158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 s="10"/>
    </row>
    <row r="994" spans="1:19">
      <c r="A994" s="184"/>
      <c r="B994"/>
      <c r="C994"/>
      <c r="D994" s="158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 s="10"/>
    </row>
    <row r="995" spans="1:19">
      <c r="A995" s="184"/>
      <c r="B995"/>
      <c r="C995"/>
      <c r="D995" s="158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 s="10"/>
    </row>
    <row r="996" spans="1:19">
      <c r="A996" s="184"/>
      <c r="B996"/>
      <c r="C996"/>
      <c r="D996" s="158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 s="10"/>
    </row>
    <row r="997" spans="1:19">
      <c r="A997" s="184"/>
      <c r="B997"/>
      <c r="C997"/>
      <c r="D997" s="158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 s="10"/>
    </row>
    <row r="998" spans="1:19">
      <c r="A998" s="184"/>
      <c r="B998"/>
      <c r="C998"/>
      <c r="D998" s="15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 s="10"/>
    </row>
    <row r="999" spans="1:19">
      <c r="A999" s="184"/>
      <c r="B999"/>
      <c r="C999"/>
      <c r="D999" s="158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 s="10"/>
    </row>
    <row r="1000" spans="1:19">
      <c r="A1000" s="184"/>
      <c r="B1000"/>
      <c r="C1000"/>
      <c r="D1000" s="158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 s="10"/>
    </row>
    <row r="1001" spans="1:19">
      <c r="A1001" s="184"/>
      <c r="B1001"/>
      <c r="C1001"/>
      <c r="D1001" s="158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 s="10"/>
    </row>
    <row r="1002" spans="1:19">
      <c r="A1002" s="184"/>
      <c r="B1002"/>
      <c r="C1002"/>
      <c r="D1002" s="158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 s="10"/>
    </row>
    <row r="1003" spans="1:19">
      <c r="A1003" s="184"/>
      <c r="B1003"/>
      <c r="C1003"/>
      <c r="D1003" s="158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 s="10"/>
    </row>
    <row r="1004" spans="1:19">
      <c r="A1004" s="184"/>
      <c r="B1004"/>
      <c r="C1004"/>
      <c r="D1004" s="158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 s="10"/>
    </row>
    <row r="1005" spans="1:19">
      <c r="A1005" s="184"/>
      <c r="B1005"/>
      <c r="C1005"/>
      <c r="D1005" s="158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 s="10"/>
    </row>
    <row r="1006" spans="1:19">
      <c r="A1006" s="184"/>
      <c r="B1006"/>
      <c r="C1006"/>
      <c r="D1006" s="158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 s="10"/>
    </row>
    <row r="1007" spans="1:19">
      <c r="A1007" s="184"/>
      <c r="B1007"/>
      <c r="C1007"/>
      <c r="D1007" s="158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 s="10"/>
    </row>
    <row r="1008" spans="1:19">
      <c r="A1008" s="184"/>
      <c r="B1008"/>
      <c r="C1008"/>
      <c r="D1008" s="15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 s="10"/>
    </row>
    <row r="1009" spans="1:19">
      <c r="A1009" s="184"/>
      <c r="B1009"/>
      <c r="C1009"/>
      <c r="D1009" s="158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 s="10"/>
    </row>
    <row r="1010" spans="1:19">
      <c r="A1010" s="184"/>
      <c r="B1010"/>
      <c r="C1010"/>
      <c r="D1010" s="158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 s="10"/>
    </row>
    <row r="1011" spans="1:19">
      <c r="A1011" s="184"/>
      <c r="B1011"/>
      <c r="C1011"/>
      <c r="D1011" s="158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 s="10"/>
    </row>
    <row r="1012" spans="1:19">
      <c r="A1012" s="184"/>
      <c r="B1012"/>
      <c r="C1012"/>
      <c r="D1012" s="158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 s="10"/>
    </row>
    <row r="1013" spans="1:19">
      <c r="A1013" s="184"/>
      <c r="B1013"/>
      <c r="C1013"/>
      <c r="D1013" s="158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 s="10"/>
    </row>
    <row r="1014" spans="1:19">
      <c r="A1014" s="184"/>
      <c r="B1014"/>
      <c r="C1014"/>
      <c r="D1014" s="158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 s="10"/>
    </row>
    <row r="1015" spans="1:19">
      <c r="A1015" s="184"/>
      <c r="B1015"/>
      <c r="C1015"/>
      <c r="D1015" s="158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 s="10"/>
    </row>
    <row r="1016" spans="1:19">
      <c r="A1016" s="184"/>
      <c r="B1016"/>
      <c r="C1016"/>
      <c r="D1016" s="158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 s="10"/>
    </row>
    <row r="1017" spans="1:19">
      <c r="A1017" s="184"/>
      <c r="B1017"/>
      <c r="C1017"/>
      <c r="D1017" s="158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 s="10"/>
    </row>
    <row r="1018" spans="1:19">
      <c r="A1018" s="184"/>
      <c r="B1018"/>
      <c r="C1018"/>
      <c r="D1018" s="15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 s="10"/>
    </row>
    <row r="1019" spans="1:19">
      <c r="A1019" s="184"/>
      <c r="B1019"/>
      <c r="C1019"/>
      <c r="D1019" s="158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 s="10"/>
    </row>
    <row r="1020" spans="1:19">
      <c r="A1020" s="184"/>
      <c r="B1020"/>
      <c r="C1020"/>
      <c r="D1020" s="158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 s="10"/>
    </row>
    <row r="1021" spans="1:19">
      <c r="A1021" s="184"/>
      <c r="B1021"/>
      <c r="C1021"/>
      <c r="D1021" s="158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 s="10"/>
    </row>
    <row r="1022" spans="1:19">
      <c r="A1022" s="184"/>
      <c r="B1022"/>
      <c r="C1022"/>
      <c r="D1022" s="158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 s="10"/>
    </row>
    <row r="1023" spans="1:19">
      <c r="A1023" s="184"/>
      <c r="B1023"/>
      <c r="C1023"/>
      <c r="D1023" s="158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 s="10"/>
    </row>
    <row r="1024" spans="1:19">
      <c r="A1024" s="184"/>
      <c r="B1024"/>
      <c r="C1024"/>
      <c r="D1024" s="158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 s="10"/>
    </row>
    <row r="1025" spans="1:19">
      <c r="A1025" s="184"/>
      <c r="B1025"/>
      <c r="C1025"/>
      <c r="D1025" s="158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 s="10"/>
    </row>
    <row r="1026" spans="1:19">
      <c r="A1026" s="184"/>
      <c r="B1026"/>
      <c r="C1026"/>
      <c r="D1026" s="158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 s="10"/>
    </row>
    <row r="1027" spans="1:19">
      <c r="A1027" s="184"/>
      <c r="B1027"/>
      <c r="C1027"/>
      <c r="D1027" s="158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 s="10"/>
    </row>
    <row r="1028" spans="1:19">
      <c r="A1028" s="184"/>
      <c r="B1028"/>
      <c r="C1028"/>
      <c r="D1028" s="15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 s="10"/>
    </row>
    <row r="1029" spans="1:19">
      <c r="A1029" s="184"/>
      <c r="B1029"/>
      <c r="C1029"/>
      <c r="D1029" s="158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 s="10"/>
    </row>
    <row r="1030" spans="1:19">
      <c r="A1030" s="184"/>
      <c r="B1030"/>
      <c r="C1030"/>
      <c r="D1030" s="158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 s="10"/>
    </row>
    <row r="1031" spans="1:19">
      <c r="A1031" s="184"/>
      <c r="B1031"/>
      <c r="C1031"/>
      <c r="D1031" s="158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 s="10"/>
    </row>
    <row r="1032" spans="1:19">
      <c r="A1032" s="184"/>
      <c r="B1032"/>
      <c r="C1032"/>
      <c r="D1032" s="158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 s="10"/>
    </row>
    <row r="1033" spans="1:19">
      <c r="A1033" s="184"/>
      <c r="B1033"/>
      <c r="C1033"/>
      <c r="D1033" s="158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 s="10"/>
    </row>
    <row r="1034" spans="1:19">
      <c r="A1034" s="184"/>
      <c r="B1034"/>
      <c r="C1034"/>
      <c r="D1034" s="158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 s="10"/>
    </row>
    <row r="1035" spans="1:19">
      <c r="A1035" s="184"/>
      <c r="B1035"/>
      <c r="C1035"/>
      <c r="D1035" s="158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 s="10"/>
    </row>
    <row r="1036" spans="1:19">
      <c r="A1036" s="184"/>
      <c r="B1036"/>
      <c r="C1036"/>
      <c r="D1036" s="158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 s="10"/>
    </row>
    <row r="1037" spans="1:19">
      <c r="A1037" s="184"/>
      <c r="B1037"/>
      <c r="C1037"/>
      <c r="D1037" s="158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 s="10"/>
    </row>
    <row r="1038" spans="1:19">
      <c r="A1038" s="184"/>
      <c r="B1038"/>
      <c r="C1038"/>
      <c r="D1038" s="15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 s="10"/>
    </row>
    <row r="1039" spans="1:19">
      <c r="A1039" s="184"/>
      <c r="B1039"/>
      <c r="C1039"/>
      <c r="D1039" s="158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 s="10"/>
    </row>
    <row r="1040" spans="1:19">
      <c r="A1040" s="184"/>
      <c r="B1040"/>
      <c r="C1040"/>
      <c r="D1040" s="158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 s="10"/>
    </row>
    <row r="1041" spans="1:19">
      <c r="A1041" s="184"/>
      <c r="B1041"/>
      <c r="C1041"/>
      <c r="D1041" s="158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 s="10"/>
    </row>
    <row r="1042" spans="1:19">
      <c r="A1042" s="184"/>
      <c r="B1042"/>
      <c r="C1042"/>
      <c r="D1042" s="158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 s="10"/>
    </row>
    <row r="1043" spans="1:19">
      <c r="A1043" s="184"/>
      <c r="B1043"/>
      <c r="C1043"/>
      <c r="D1043" s="158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 s="10"/>
    </row>
    <row r="1044" spans="1:19">
      <c r="A1044" s="184"/>
      <c r="B1044"/>
      <c r="C1044"/>
      <c r="D1044" s="158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 s="10"/>
    </row>
    <row r="1045" spans="1:19">
      <c r="A1045" s="184"/>
      <c r="B1045"/>
      <c r="C1045"/>
      <c r="D1045" s="158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 s="10"/>
    </row>
    <row r="1046" spans="1:19">
      <c r="A1046" s="184"/>
      <c r="B1046"/>
      <c r="C1046"/>
      <c r="D1046" s="158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 s="10"/>
    </row>
    <row r="1047" spans="1:19">
      <c r="A1047" s="184"/>
      <c r="B1047"/>
      <c r="C1047"/>
      <c r="D1047" s="158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 s="10"/>
    </row>
    <row r="1048" spans="1:19">
      <c r="A1048" s="184"/>
      <c r="B1048"/>
      <c r="C1048"/>
      <c r="D1048" s="15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 s="10"/>
    </row>
    <row r="1049" spans="1:19">
      <c r="A1049" s="184"/>
      <c r="B1049"/>
      <c r="C1049"/>
      <c r="D1049" s="158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 s="10"/>
    </row>
    <row r="1050" spans="1:19">
      <c r="A1050" s="184"/>
      <c r="B1050"/>
      <c r="C1050"/>
      <c r="D1050" s="158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 s="10"/>
    </row>
    <row r="1051" spans="1:19">
      <c r="A1051" s="184"/>
      <c r="B1051"/>
      <c r="C1051"/>
      <c r="D1051" s="158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 s="10"/>
    </row>
    <row r="1052" spans="1:19">
      <c r="A1052" s="184"/>
      <c r="B1052"/>
      <c r="C1052"/>
      <c r="D1052" s="158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 s="10"/>
    </row>
    <row r="1053" spans="1:19">
      <c r="A1053" s="184"/>
      <c r="B1053"/>
      <c r="C1053"/>
      <c r="D1053" s="158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 s="10"/>
    </row>
    <row r="1054" spans="1:19">
      <c r="A1054" s="184"/>
      <c r="B1054"/>
      <c r="C1054"/>
      <c r="D1054" s="158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 s="10"/>
    </row>
    <row r="1055" spans="1:19">
      <c r="A1055" s="184"/>
      <c r="B1055"/>
      <c r="C1055"/>
      <c r="D1055" s="158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 s="10"/>
    </row>
    <row r="1056" spans="1:19">
      <c r="A1056" s="184"/>
      <c r="B1056"/>
      <c r="C1056"/>
      <c r="D1056" s="158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 s="10"/>
    </row>
    <row r="1057" spans="1:19">
      <c r="A1057" s="184"/>
      <c r="B1057"/>
      <c r="C1057"/>
      <c r="D1057" s="158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 s="10"/>
    </row>
    <row r="1058" spans="1:19">
      <c r="A1058" s="184"/>
      <c r="B1058"/>
      <c r="C1058"/>
      <c r="D1058" s="1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 s="10"/>
    </row>
    <row r="1059" spans="1:19">
      <c r="A1059" s="184"/>
      <c r="B1059"/>
      <c r="C1059"/>
      <c r="D1059" s="158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 s="10"/>
    </row>
    <row r="1060" spans="1:19">
      <c r="A1060" s="184"/>
      <c r="B1060"/>
      <c r="C1060"/>
      <c r="D1060" s="158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 s="10"/>
    </row>
    <row r="1061" spans="1:19">
      <c r="A1061" s="184"/>
      <c r="B1061"/>
      <c r="C1061"/>
      <c r="D1061" s="158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 s="10"/>
    </row>
    <row r="1062" spans="1:19">
      <c r="A1062" s="184"/>
      <c r="B1062"/>
      <c r="C1062"/>
      <c r="D1062" s="158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 s="10"/>
    </row>
    <row r="1063" spans="1:19">
      <c r="A1063" s="184"/>
      <c r="B1063"/>
      <c r="C1063"/>
      <c r="D1063" s="158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 s="10"/>
    </row>
    <row r="1064" spans="1:19">
      <c r="A1064" s="184"/>
      <c r="B1064"/>
      <c r="C1064"/>
      <c r="D1064" s="158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 s="10"/>
    </row>
    <row r="1065" spans="1:19">
      <c r="A1065" s="184"/>
      <c r="B1065"/>
      <c r="C1065"/>
      <c r="D1065" s="158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 s="10"/>
    </row>
    <row r="1066" spans="1:19">
      <c r="A1066" s="184"/>
      <c r="B1066"/>
      <c r="C1066"/>
      <c r="D1066" s="158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 s="10"/>
    </row>
    <row r="1067" spans="1:19">
      <c r="A1067" s="184"/>
      <c r="B1067"/>
      <c r="C1067"/>
      <c r="D1067" s="158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 s="10"/>
    </row>
    <row r="1068" spans="1:19">
      <c r="A1068" s="184"/>
      <c r="B1068"/>
      <c r="C1068"/>
      <c r="D1068" s="15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 s="10"/>
    </row>
    <row r="1069" spans="1:19">
      <c r="A1069" s="184"/>
      <c r="B1069"/>
      <c r="C1069"/>
      <c r="D1069" s="158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 s="10"/>
    </row>
    <row r="1070" spans="1:19">
      <c r="A1070" s="184"/>
      <c r="B1070"/>
      <c r="C1070"/>
      <c r="D1070" s="158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 s="10"/>
    </row>
    <row r="1071" spans="1:19">
      <c r="A1071" s="184"/>
      <c r="B1071"/>
      <c r="C1071"/>
      <c r="D1071" s="158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 s="10"/>
    </row>
    <row r="1072" spans="1:19">
      <c r="A1072" s="184"/>
      <c r="B1072"/>
      <c r="C1072"/>
      <c r="D1072" s="158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 s="10"/>
    </row>
    <row r="1073" spans="1:19">
      <c r="A1073" s="184"/>
      <c r="B1073"/>
      <c r="C1073"/>
      <c r="D1073" s="158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 s="10"/>
    </row>
    <row r="1074" spans="1:19">
      <c r="A1074" s="184"/>
      <c r="B1074"/>
      <c r="C1074"/>
      <c r="D1074" s="158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 s="10"/>
    </row>
    <row r="1075" spans="1:19">
      <c r="A1075" s="184"/>
      <c r="B1075"/>
      <c r="C1075"/>
      <c r="D1075" s="158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 s="10"/>
    </row>
    <row r="1076" spans="1:19">
      <c r="A1076" s="184"/>
      <c r="B1076"/>
      <c r="C1076"/>
      <c r="D1076" s="158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 s="10"/>
    </row>
    <row r="1077" spans="1:19">
      <c r="A1077" s="184"/>
      <c r="B1077"/>
      <c r="C1077"/>
      <c r="D1077" s="158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 s="10"/>
    </row>
    <row r="1078" spans="1:19">
      <c r="A1078" s="184"/>
      <c r="B1078"/>
      <c r="C1078"/>
      <c r="D1078" s="15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 s="10"/>
    </row>
    <row r="1079" spans="1:19">
      <c r="A1079" s="184"/>
      <c r="B1079"/>
      <c r="C1079"/>
      <c r="D1079" s="158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 s="10"/>
    </row>
    <row r="1080" spans="1:19">
      <c r="A1080" s="184"/>
      <c r="B1080"/>
      <c r="C1080"/>
      <c r="D1080" s="158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 s="10"/>
    </row>
    <row r="1081" spans="1:19">
      <c r="A1081" s="184"/>
      <c r="B1081"/>
      <c r="C1081"/>
      <c r="D1081" s="158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 s="10"/>
    </row>
    <row r="1082" spans="1:19">
      <c r="A1082" s="184"/>
      <c r="B1082"/>
      <c r="C1082"/>
      <c r="D1082" s="158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 s="10"/>
    </row>
    <row r="1083" spans="1:19">
      <c r="A1083" s="184"/>
      <c r="B1083"/>
      <c r="C1083"/>
      <c r="D1083" s="158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 s="10"/>
    </row>
    <row r="1084" spans="1:19">
      <c r="A1084" s="184"/>
      <c r="B1084"/>
      <c r="C1084"/>
      <c r="D1084" s="158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 s="10"/>
    </row>
    <row r="1085" spans="1:19">
      <c r="A1085" s="184"/>
      <c r="B1085"/>
      <c r="C1085"/>
      <c r="D1085" s="158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 s="10"/>
    </row>
    <row r="1086" spans="1:19">
      <c r="A1086" s="184"/>
      <c r="B1086"/>
      <c r="C1086"/>
      <c r="D1086" s="158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 s="10"/>
    </row>
    <row r="1087" spans="1:19">
      <c r="A1087" s="184"/>
      <c r="B1087"/>
      <c r="C1087"/>
      <c r="D1087" s="158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 s="10"/>
    </row>
    <row r="1088" spans="1:19">
      <c r="A1088" s="184"/>
      <c r="B1088"/>
      <c r="C1088"/>
      <c r="D1088" s="15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 s="10"/>
    </row>
    <row r="1089" spans="1:19">
      <c r="A1089" s="184"/>
      <c r="B1089"/>
      <c r="C1089"/>
      <c r="D1089" s="158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 s="10"/>
    </row>
    <row r="1090" spans="1:19">
      <c r="A1090" s="184"/>
      <c r="B1090"/>
      <c r="C1090"/>
      <c r="D1090" s="158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 s="10"/>
    </row>
    <row r="1091" spans="1:19">
      <c r="A1091" s="184"/>
      <c r="B1091"/>
      <c r="C1091"/>
      <c r="D1091" s="158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 s="10"/>
    </row>
    <row r="1092" spans="1:19">
      <c r="A1092" s="184"/>
      <c r="B1092"/>
      <c r="C1092"/>
      <c r="D1092" s="158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 s="10"/>
    </row>
    <row r="1093" spans="1:19">
      <c r="A1093" s="184"/>
      <c r="B1093"/>
      <c r="C1093"/>
      <c r="D1093" s="158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 s="10"/>
    </row>
    <row r="1094" spans="1:19">
      <c r="A1094" s="184"/>
      <c r="B1094"/>
      <c r="C1094"/>
      <c r="D1094" s="158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 s="10"/>
    </row>
    <row r="1095" spans="1:19">
      <c r="A1095" s="184"/>
      <c r="B1095"/>
      <c r="C1095"/>
      <c r="D1095" s="158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 s="10"/>
    </row>
    <row r="1096" spans="1:19">
      <c r="A1096" s="184"/>
      <c r="B1096"/>
      <c r="C1096"/>
      <c r="D1096" s="158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 s="10"/>
    </row>
    <row r="1097" spans="1:19">
      <c r="A1097" s="184"/>
      <c r="B1097"/>
      <c r="C1097"/>
      <c r="D1097" s="158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 s="10"/>
    </row>
    <row r="1098" spans="1:19">
      <c r="A1098" s="184"/>
      <c r="B1098"/>
      <c r="C1098"/>
      <c r="D1098" s="15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 s="10"/>
    </row>
    <row r="1099" spans="1:19">
      <c r="A1099" s="184"/>
      <c r="B1099"/>
      <c r="C1099"/>
      <c r="D1099" s="158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 s="10"/>
    </row>
    <row r="1100" spans="1:19">
      <c r="A1100" s="184"/>
      <c r="B1100"/>
      <c r="C1100"/>
      <c r="D1100" s="158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 s="10"/>
    </row>
    <row r="1101" spans="1:19">
      <c r="A1101" s="184"/>
      <c r="B1101"/>
      <c r="C1101"/>
      <c r="D1101" s="158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 s="10"/>
    </row>
    <row r="1102" spans="1:19">
      <c r="A1102" s="184"/>
      <c r="B1102"/>
      <c r="C1102"/>
      <c r="D1102" s="158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 s="10"/>
    </row>
    <row r="1103" spans="1:19">
      <c r="A1103" s="184"/>
      <c r="B1103"/>
      <c r="C1103"/>
      <c r="D1103" s="158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 s="10"/>
    </row>
    <row r="1104" spans="1:19">
      <c r="A1104" s="184"/>
      <c r="B1104"/>
      <c r="C1104"/>
      <c r="D1104" s="158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 s="10"/>
    </row>
    <row r="1105" spans="1:19">
      <c r="A1105" s="184"/>
      <c r="B1105"/>
      <c r="C1105"/>
      <c r="D1105" s="158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 s="10"/>
    </row>
    <row r="1106" spans="1:19">
      <c r="A1106" s="184"/>
      <c r="B1106"/>
      <c r="C1106"/>
      <c r="D1106" s="158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 s="10"/>
    </row>
    <row r="1107" spans="1:19">
      <c r="A1107" s="184"/>
      <c r="B1107"/>
      <c r="C1107"/>
      <c r="D1107" s="158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 s="10"/>
    </row>
    <row r="1108" spans="1:19">
      <c r="A1108" s="184"/>
      <c r="B1108"/>
      <c r="C1108"/>
      <c r="D1108" s="15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 s="10"/>
    </row>
    <row r="1109" spans="1:19">
      <c r="A1109" s="184"/>
      <c r="B1109"/>
      <c r="C1109"/>
      <c r="D1109" s="158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 s="10"/>
    </row>
    <row r="1110" spans="1:19">
      <c r="A1110" s="184"/>
      <c r="B1110"/>
      <c r="C1110"/>
      <c r="D1110" s="158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 s="10"/>
    </row>
    <row r="1111" spans="1:19">
      <c r="A1111" s="184"/>
      <c r="B1111"/>
      <c r="C1111"/>
      <c r="D1111" s="158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 s="10"/>
    </row>
    <row r="1112" spans="1:19">
      <c r="A1112" s="184"/>
      <c r="B1112"/>
      <c r="C1112"/>
      <c r="D1112" s="158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 s="10"/>
    </row>
    <row r="1113" spans="1:19">
      <c r="A1113" s="184"/>
      <c r="B1113"/>
      <c r="C1113"/>
      <c r="D1113" s="158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 s="10"/>
    </row>
    <row r="1114" spans="1:19">
      <c r="A1114" s="184"/>
      <c r="B1114"/>
      <c r="C1114"/>
      <c r="D1114" s="158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 s="10"/>
    </row>
    <row r="1115" spans="1:19">
      <c r="A1115" s="184"/>
      <c r="B1115"/>
      <c r="C1115"/>
      <c r="D1115" s="158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 s="10"/>
    </row>
    <row r="1116" spans="1:19">
      <c r="A1116" s="184"/>
      <c r="B1116"/>
      <c r="C1116"/>
      <c r="D1116" s="158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 s="10"/>
    </row>
    <row r="1117" spans="1:19">
      <c r="A1117" s="184"/>
      <c r="B1117"/>
      <c r="C1117"/>
      <c r="D1117" s="158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 s="10"/>
    </row>
    <row r="1118" spans="1:19">
      <c r="A1118" s="184"/>
      <c r="B1118"/>
      <c r="C1118"/>
      <c r="D1118" s="15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 s="10"/>
    </row>
    <row r="1119" spans="1:19">
      <c r="A1119" s="184"/>
      <c r="B1119"/>
      <c r="C1119"/>
      <c r="D1119" s="158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 s="10"/>
    </row>
    <row r="1120" spans="1:19">
      <c r="A1120" s="184"/>
      <c r="B1120"/>
      <c r="C1120"/>
      <c r="D1120" s="158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 s="10"/>
    </row>
    <row r="1121" spans="1:19">
      <c r="A1121" s="184"/>
      <c r="B1121"/>
      <c r="C1121"/>
      <c r="D1121" s="158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 s="10"/>
    </row>
    <row r="1122" spans="1:19">
      <c r="A1122" s="184"/>
      <c r="B1122"/>
      <c r="C1122"/>
      <c r="D1122" s="158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 s="10"/>
    </row>
    <row r="1123" spans="1:19">
      <c r="A1123" s="184"/>
      <c r="B1123"/>
      <c r="C1123"/>
      <c r="D1123" s="158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 s="10"/>
    </row>
    <row r="1124" spans="1:19">
      <c r="A1124" s="184"/>
      <c r="B1124"/>
      <c r="C1124"/>
      <c r="D1124" s="158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 s="10"/>
    </row>
    <row r="1125" spans="1:19">
      <c r="A1125" s="184"/>
      <c r="B1125"/>
      <c r="C1125"/>
      <c r="D1125" s="158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 s="10"/>
    </row>
    <row r="1126" spans="1:19">
      <c r="A1126" s="184"/>
      <c r="B1126"/>
      <c r="C1126"/>
      <c r="D1126" s="158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 s="10"/>
    </row>
    <row r="1127" spans="1:19">
      <c r="A1127" s="184"/>
      <c r="B1127"/>
      <c r="C1127"/>
      <c r="D1127" s="158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 s="10"/>
    </row>
    <row r="1128" spans="1:19">
      <c r="A1128" s="184"/>
      <c r="B1128"/>
      <c r="C1128"/>
      <c r="D1128" s="15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 s="10"/>
    </row>
    <row r="1129" spans="1:19">
      <c r="A1129" s="184"/>
      <c r="B1129"/>
      <c r="C1129"/>
      <c r="D1129" s="158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 s="10"/>
    </row>
    <row r="1130" spans="1:19">
      <c r="A1130" s="184"/>
      <c r="B1130"/>
      <c r="C1130"/>
      <c r="D1130" s="158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 s="10"/>
    </row>
    <row r="1131" spans="1:19">
      <c r="A1131" s="184"/>
      <c r="B1131"/>
      <c r="C1131"/>
      <c r="D1131" s="158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 s="10"/>
    </row>
    <row r="1132" spans="1:19">
      <c r="A1132" s="184"/>
      <c r="B1132"/>
      <c r="C1132"/>
      <c r="D1132" s="158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 s="10"/>
    </row>
    <row r="1133" spans="1:19">
      <c r="A1133" s="184"/>
      <c r="B1133"/>
      <c r="C1133"/>
      <c r="D1133" s="158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 s="10"/>
    </row>
    <row r="1134" spans="1:19">
      <c r="A1134" s="184"/>
      <c r="B1134"/>
      <c r="C1134"/>
      <c r="D1134" s="158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 s="10"/>
    </row>
    <row r="1135" spans="1:19">
      <c r="A1135" s="184"/>
      <c r="B1135"/>
      <c r="C1135"/>
      <c r="D1135" s="158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 s="10"/>
    </row>
    <row r="1136" spans="1:19">
      <c r="A1136" s="184"/>
      <c r="B1136"/>
      <c r="C1136"/>
      <c r="D1136" s="158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 s="10"/>
    </row>
    <row r="1137" spans="1:19">
      <c r="A1137" s="184"/>
      <c r="B1137"/>
      <c r="C1137"/>
      <c r="D1137" s="158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 s="10"/>
    </row>
    <row r="1138" spans="1:19">
      <c r="A1138" s="184"/>
      <c r="B1138"/>
      <c r="C1138"/>
      <c r="D1138" s="15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 s="10"/>
    </row>
    <row r="1139" spans="1:19">
      <c r="A1139" s="184"/>
      <c r="B1139"/>
      <c r="C1139"/>
      <c r="D1139" s="158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 s="10"/>
    </row>
    <row r="1140" spans="1:19">
      <c r="A1140" s="184"/>
      <c r="B1140"/>
      <c r="C1140"/>
      <c r="D1140" s="158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 s="10"/>
    </row>
    <row r="1141" spans="1:19">
      <c r="A1141" s="184"/>
      <c r="B1141"/>
      <c r="C1141"/>
      <c r="D1141" s="158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 s="10"/>
    </row>
    <row r="1142" spans="1:19">
      <c r="A1142" s="184"/>
      <c r="B1142"/>
      <c r="C1142"/>
      <c r="D1142" s="158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 s="10"/>
    </row>
    <row r="1143" spans="1:19">
      <c r="A1143" s="184"/>
      <c r="B1143"/>
      <c r="C1143"/>
      <c r="D1143" s="158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 s="10"/>
    </row>
    <row r="1144" spans="1:19">
      <c r="A1144" s="184"/>
      <c r="B1144"/>
      <c r="C1144"/>
      <c r="D1144" s="158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 s="10"/>
    </row>
    <row r="1145" spans="1:19">
      <c r="A1145" s="184"/>
      <c r="B1145"/>
      <c r="C1145"/>
      <c r="D1145" s="158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 s="10"/>
    </row>
    <row r="1146" spans="1:19">
      <c r="A1146" s="184"/>
      <c r="B1146"/>
      <c r="C1146"/>
      <c r="D1146" s="158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 s="10"/>
    </row>
    <row r="1147" spans="1:19">
      <c r="A1147" s="184"/>
      <c r="B1147"/>
      <c r="C1147"/>
      <c r="D1147" s="158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 s="10"/>
    </row>
    <row r="1148" spans="1:19">
      <c r="A1148" s="184"/>
      <c r="B1148"/>
      <c r="C1148"/>
      <c r="D1148" s="15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 s="10"/>
    </row>
    <row r="1149" spans="1:19">
      <c r="A1149" s="184"/>
      <c r="B1149"/>
      <c r="C1149"/>
      <c r="D1149" s="158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 s="10"/>
    </row>
    <row r="1150" spans="1:19">
      <c r="A1150" s="184"/>
      <c r="B1150"/>
      <c r="C1150"/>
      <c r="D1150" s="158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 s="10"/>
    </row>
    <row r="1151" spans="1:19">
      <c r="A1151" s="184"/>
      <c r="B1151"/>
      <c r="C1151"/>
      <c r="D1151" s="158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 s="10"/>
    </row>
    <row r="1152" spans="1:19">
      <c r="A1152" s="184"/>
      <c r="B1152"/>
      <c r="C1152"/>
      <c r="D1152" s="158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 s="10"/>
    </row>
    <row r="1153" spans="1:19">
      <c r="A1153" s="184"/>
      <c r="B1153"/>
      <c r="C1153"/>
      <c r="D1153" s="158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 s="10"/>
    </row>
    <row r="1154" spans="1:19">
      <c r="A1154" s="184"/>
      <c r="B1154"/>
      <c r="C1154"/>
      <c r="D1154" s="158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 s="10"/>
    </row>
    <row r="1155" spans="1:19">
      <c r="A1155" s="184"/>
      <c r="B1155"/>
      <c r="C1155"/>
      <c r="D1155" s="158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 s="10"/>
    </row>
    <row r="1156" spans="1:19">
      <c r="A1156" s="184"/>
      <c r="B1156"/>
      <c r="C1156"/>
      <c r="D1156" s="158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 s="10"/>
    </row>
    <row r="1157" spans="1:19">
      <c r="A1157" s="184"/>
      <c r="B1157"/>
      <c r="C1157"/>
      <c r="D1157" s="158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 s="10"/>
    </row>
    <row r="1158" spans="1:19">
      <c r="A1158" s="184"/>
      <c r="B1158"/>
      <c r="C1158"/>
      <c r="D1158" s="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 s="10"/>
    </row>
    <row r="1159" spans="1:19">
      <c r="A1159" s="184"/>
      <c r="B1159"/>
      <c r="C1159"/>
      <c r="D1159" s="158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 s="10"/>
    </row>
    <row r="1160" spans="1:19">
      <c r="A1160" s="184"/>
      <c r="B1160"/>
      <c r="C1160"/>
      <c r="D1160" s="158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 s="10"/>
    </row>
    <row r="1161" spans="1:19">
      <c r="A1161" s="184"/>
      <c r="B1161"/>
      <c r="C1161"/>
      <c r="D1161" s="158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 s="10"/>
    </row>
    <row r="1162" spans="1:19">
      <c r="A1162" s="184"/>
      <c r="B1162"/>
      <c r="C1162"/>
      <c r="D1162" s="158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 s="10"/>
    </row>
    <row r="1163" spans="1:19">
      <c r="A1163" s="184"/>
      <c r="B1163"/>
      <c r="C1163"/>
      <c r="D1163" s="158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 s="10"/>
    </row>
    <row r="1164" spans="1:19">
      <c r="A1164" s="184"/>
      <c r="B1164"/>
      <c r="C1164"/>
      <c r="D1164" s="158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 s="10"/>
    </row>
    <row r="1165" spans="1:19">
      <c r="A1165" s="184"/>
      <c r="B1165"/>
      <c r="C1165"/>
      <c r="D1165" s="158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 s="10"/>
    </row>
    <row r="1166" spans="1:19">
      <c r="A1166" s="184"/>
      <c r="B1166"/>
      <c r="C1166"/>
      <c r="D1166" s="158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 s="10"/>
    </row>
    <row r="1167" spans="1:19">
      <c r="A1167" s="184"/>
      <c r="B1167"/>
      <c r="C1167"/>
      <c r="D1167" s="158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 s="10"/>
    </row>
    <row r="1168" spans="1:19">
      <c r="A1168" s="184"/>
      <c r="B1168"/>
      <c r="C1168"/>
      <c r="D1168" s="15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 s="10"/>
    </row>
    <row r="1169" spans="1:19">
      <c r="A1169" s="184"/>
      <c r="B1169"/>
      <c r="C1169"/>
      <c r="D1169" s="158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 s="10"/>
    </row>
    <row r="1170" spans="1:19">
      <c r="A1170" s="184"/>
      <c r="B1170"/>
      <c r="C1170"/>
      <c r="D1170" s="158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 s="10"/>
    </row>
    <row r="1171" spans="1:19">
      <c r="A1171" s="184"/>
      <c r="B1171"/>
      <c r="C1171"/>
      <c r="D1171" s="158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 s="10"/>
    </row>
    <row r="1172" spans="1:19">
      <c r="A1172" s="184"/>
      <c r="B1172"/>
      <c r="C1172"/>
      <c r="D1172" s="158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 s="10"/>
    </row>
    <row r="1173" spans="1:19">
      <c r="A1173" s="184"/>
      <c r="B1173"/>
      <c r="C1173"/>
      <c r="D1173" s="158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 s="10"/>
    </row>
    <row r="1174" spans="1:19">
      <c r="A1174" s="184"/>
      <c r="B1174"/>
      <c r="C1174"/>
      <c r="D1174" s="158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 s="10"/>
    </row>
    <row r="1175" spans="1:19">
      <c r="A1175" s="184"/>
      <c r="B1175"/>
      <c r="C1175"/>
      <c r="D1175" s="158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 s="10"/>
    </row>
    <row r="1176" spans="1:19">
      <c r="A1176" s="184"/>
      <c r="B1176"/>
      <c r="C1176"/>
      <c r="D1176" s="158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 s="10"/>
    </row>
    <row r="1177" spans="1:19">
      <c r="A1177" s="184"/>
      <c r="B1177"/>
      <c r="C1177"/>
      <c r="D1177" s="158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 s="10"/>
    </row>
    <row r="1178" spans="1:19">
      <c r="A1178" s="184"/>
      <c r="B1178"/>
      <c r="C1178"/>
      <c r="D1178" s="15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 s="10"/>
    </row>
    <row r="1179" spans="1:19">
      <c r="A1179" s="184"/>
      <c r="B1179"/>
      <c r="C1179"/>
      <c r="D1179" s="158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 s="10"/>
    </row>
    <row r="1180" spans="1:19">
      <c r="A1180" s="184"/>
      <c r="B1180"/>
      <c r="C1180"/>
      <c r="D1180" s="158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 s="10"/>
    </row>
    <row r="1181" spans="1:19">
      <c r="A1181" s="184"/>
      <c r="B1181"/>
      <c r="C1181"/>
      <c r="D1181" s="158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 s="10"/>
    </row>
    <row r="1182" spans="1:19">
      <c r="A1182" s="184"/>
      <c r="B1182"/>
      <c r="C1182"/>
      <c r="D1182" s="158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 s="10"/>
    </row>
    <row r="1183" spans="1:19">
      <c r="A1183" s="184"/>
      <c r="B1183"/>
      <c r="C1183"/>
      <c r="D1183" s="158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 s="10"/>
    </row>
    <row r="1184" spans="1:19">
      <c r="A1184" s="184"/>
      <c r="B1184"/>
      <c r="C1184"/>
      <c r="D1184" s="158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 s="10"/>
    </row>
    <row r="1185" spans="1:19">
      <c r="A1185" s="184"/>
      <c r="B1185"/>
      <c r="C1185"/>
      <c r="D1185" s="158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 s="10"/>
    </row>
    <row r="1186" spans="1:19">
      <c r="A1186" s="184"/>
      <c r="B1186"/>
      <c r="C1186"/>
      <c r="D1186" s="158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 s="10"/>
    </row>
    <row r="1187" spans="1:19">
      <c r="A1187" s="184"/>
      <c r="B1187"/>
      <c r="C1187"/>
      <c r="D1187" s="158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 s="10"/>
    </row>
    <row r="1188" spans="1:19">
      <c r="A1188" s="184"/>
      <c r="B1188"/>
      <c r="C1188"/>
      <c r="D1188" s="15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 s="10"/>
    </row>
    <row r="1189" spans="1:19">
      <c r="A1189" s="184"/>
      <c r="B1189"/>
      <c r="C1189"/>
      <c r="D1189" s="158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 s="10"/>
    </row>
    <row r="1190" spans="1:19">
      <c r="A1190" s="184"/>
      <c r="B1190"/>
      <c r="C1190"/>
      <c r="D1190" s="158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 s="10"/>
    </row>
    <row r="1191" spans="1:19">
      <c r="A1191" s="184"/>
      <c r="B1191"/>
      <c r="C1191"/>
      <c r="D1191" s="158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 s="10"/>
    </row>
    <row r="1192" spans="1:19">
      <c r="A1192" s="184"/>
      <c r="B1192"/>
      <c r="C1192"/>
      <c r="D1192" s="158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 s="10"/>
    </row>
    <row r="1193" spans="1:19">
      <c r="A1193" s="184"/>
      <c r="B1193"/>
      <c r="C1193"/>
      <c r="D1193" s="158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 s="10"/>
    </row>
    <row r="1194" spans="1:19">
      <c r="A1194" s="184"/>
      <c r="B1194"/>
      <c r="C1194"/>
      <c r="D1194" s="158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 s="10"/>
    </row>
    <row r="1195" spans="1:19">
      <c r="A1195" s="184"/>
      <c r="B1195"/>
      <c r="C1195"/>
      <c r="D1195" s="158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 s="10"/>
    </row>
    <row r="1196" spans="1:19">
      <c r="A1196" s="184"/>
      <c r="B1196"/>
      <c r="C1196"/>
      <c r="D1196" s="158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 s="10"/>
    </row>
    <row r="1197" spans="1:19">
      <c r="A1197" s="184"/>
      <c r="B1197"/>
      <c r="C1197"/>
      <c r="D1197" s="158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 s="10"/>
    </row>
    <row r="1198" spans="1:19">
      <c r="A1198" s="184"/>
      <c r="B1198"/>
      <c r="C1198"/>
      <c r="D1198" s="15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 s="10"/>
    </row>
    <row r="1199" spans="1:19">
      <c r="A1199" s="184"/>
      <c r="B1199"/>
      <c r="C1199"/>
      <c r="D1199" s="158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 s="10"/>
    </row>
    <row r="1200" spans="1:19">
      <c r="A1200" s="184"/>
      <c r="B1200"/>
      <c r="C1200"/>
      <c r="D1200" s="158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 s="10"/>
    </row>
    <row r="1201" spans="1:19">
      <c r="A1201" s="184"/>
      <c r="B1201"/>
      <c r="C1201"/>
      <c r="D1201" s="158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 s="10"/>
    </row>
    <row r="1202" spans="1:19">
      <c r="A1202" s="184"/>
      <c r="B1202"/>
      <c r="C1202"/>
      <c r="D1202" s="158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 s="10"/>
    </row>
    <row r="1203" spans="1:19">
      <c r="A1203" s="184"/>
      <c r="B1203"/>
      <c r="C1203"/>
      <c r="D1203" s="158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 s="10"/>
    </row>
    <row r="1204" spans="1:19">
      <c r="A1204" s="184"/>
      <c r="B1204"/>
      <c r="C1204"/>
      <c r="D1204" s="158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 s="10"/>
    </row>
    <row r="1205" spans="1:19">
      <c r="A1205" s="184"/>
      <c r="B1205"/>
      <c r="C1205"/>
      <c r="D1205" s="158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 s="10"/>
    </row>
    <row r="1206" spans="1:19">
      <c r="A1206" s="184"/>
      <c r="B1206"/>
      <c r="C1206"/>
      <c r="D1206" s="158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 s="10"/>
    </row>
    <row r="1207" spans="1:19">
      <c r="A1207" s="184"/>
      <c r="B1207"/>
      <c r="C1207"/>
      <c r="D1207" s="158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 s="10"/>
    </row>
    <row r="1208" spans="1:19">
      <c r="A1208" s="184"/>
      <c r="B1208"/>
      <c r="C1208"/>
      <c r="D1208" s="15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 s="10"/>
    </row>
    <row r="1209" spans="1:19">
      <c r="A1209" s="184"/>
      <c r="B1209"/>
      <c r="C1209"/>
      <c r="D1209" s="158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 s="10"/>
    </row>
    <row r="1210" spans="1:19">
      <c r="A1210" s="184"/>
      <c r="B1210"/>
      <c r="C1210"/>
      <c r="D1210" s="158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 s="10"/>
    </row>
    <row r="1211" spans="1:19">
      <c r="A1211" s="184"/>
      <c r="B1211"/>
      <c r="C1211"/>
      <c r="D1211" s="158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 s="10"/>
    </row>
    <row r="1212" spans="1:19">
      <c r="A1212" s="184"/>
      <c r="B1212"/>
      <c r="C1212"/>
      <c r="D1212" s="158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 s="10"/>
    </row>
    <row r="1213" spans="1:19">
      <c r="A1213" s="184"/>
      <c r="B1213"/>
      <c r="C1213"/>
      <c r="D1213" s="158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 s="10"/>
    </row>
    <row r="1214" spans="1:19">
      <c r="A1214" s="184"/>
      <c r="B1214"/>
      <c r="C1214"/>
      <c r="D1214" s="158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 s="10"/>
    </row>
    <row r="1215" spans="1:19">
      <c r="A1215" s="184"/>
      <c r="B1215"/>
      <c r="C1215"/>
      <c r="D1215" s="158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 s="10"/>
    </row>
    <row r="1216" spans="1:19">
      <c r="A1216" s="184"/>
      <c r="B1216"/>
      <c r="C1216"/>
      <c r="D1216" s="158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 s="10"/>
    </row>
    <row r="1217" spans="1:19">
      <c r="A1217" s="184"/>
      <c r="B1217"/>
      <c r="C1217"/>
      <c r="D1217" s="158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 s="10"/>
    </row>
    <row r="1218" spans="1:19">
      <c r="A1218" s="184"/>
      <c r="B1218"/>
      <c r="C1218"/>
      <c r="D1218" s="15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 s="10"/>
    </row>
    <row r="1219" spans="1:19">
      <c r="A1219" s="184"/>
      <c r="B1219"/>
      <c r="C1219"/>
      <c r="D1219" s="158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 s="10"/>
    </row>
    <row r="1220" spans="1:19">
      <c r="A1220" s="184"/>
      <c r="B1220"/>
      <c r="C1220"/>
      <c r="D1220" s="158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 s="10"/>
    </row>
    <row r="1221" spans="1:19">
      <c r="A1221" s="184"/>
      <c r="B1221"/>
      <c r="C1221"/>
      <c r="D1221" s="158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 s="10"/>
    </row>
    <row r="1222" spans="1:19">
      <c r="A1222" s="184"/>
      <c r="B1222"/>
      <c r="C1222"/>
      <c r="D1222" s="158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 s="10"/>
    </row>
    <row r="1223" spans="1:19">
      <c r="A1223" s="184"/>
      <c r="B1223"/>
      <c r="C1223"/>
      <c r="D1223" s="158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 s="10"/>
    </row>
    <row r="1224" spans="1:19">
      <c r="A1224" s="184"/>
      <c r="B1224"/>
      <c r="C1224"/>
      <c r="D1224" s="158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 s="10"/>
    </row>
    <row r="1225" spans="1:19">
      <c r="A1225" s="184"/>
      <c r="B1225"/>
      <c r="C1225"/>
      <c r="D1225" s="158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 s="10"/>
    </row>
    <row r="1226" spans="1:19">
      <c r="A1226" s="184"/>
      <c r="B1226"/>
      <c r="C1226"/>
      <c r="D1226" s="158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 s="10"/>
    </row>
    <row r="1227" spans="1:19">
      <c r="A1227" s="184"/>
      <c r="B1227"/>
      <c r="C1227"/>
      <c r="D1227" s="158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 s="10"/>
    </row>
    <row r="1228" spans="1:19">
      <c r="A1228" s="184"/>
      <c r="B1228"/>
      <c r="C1228"/>
      <c r="D1228" s="15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 s="10"/>
    </row>
    <row r="1229" spans="1:19">
      <c r="A1229" s="184"/>
      <c r="B1229"/>
      <c r="C1229"/>
      <c r="D1229" s="158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 s="10"/>
    </row>
    <row r="1230" spans="1:19">
      <c r="A1230" s="184"/>
      <c r="B1230"/>
      <c r="C1230"/>
      <c r="D1230" s="158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 s="10"/>
    </row>
    <row r="1231" spans="1:19">
      <c r="A1231" s="184"/>
      <c r="B1231"/>
      <c r="C1231"/>
      <c r="D1231" s="158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 s="10"/>
    </row>
    <row r="1232" spans="1:19">
      <c r="A1232" s="184"/>
      <c r="B1232"/>
      <c r="C1232"/>
      <c r="D1232" s="158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 s="10"/>
    </row>
    <row r="1233" spans="1:19">
      <c r="A1233" s="184"/>
      <c r="B1233"/>
      <c r="C1233"/>
      <c r="D1233" s="158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 s="10"/>
    </row>
    <row r="1234" spans="1:19">
      <c r="A1234" s="184"/>
      <c r="B1234"/>
      <c r="C1234"/>
      <c r="D1234" s="158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 s="10"/>
    </row>
    <row r="1235" spans="1:19">
      <c r="A1235" s="184"/>
      <c r="B1235"/>
      <c r="C1235"/>
      <c r="D1235" s="158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 s="10"/>
    </row>
    <row r="1236" spans="1:19">
      <c r="A1236" s="184"/>
      <c r="B1236"/>
      <c r="C1236"/>
      <c r="D1236" s="158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 s="10"/>
    </row>
    <row r="1237" spans="1:19">
      <c r="A1237" s="184"/>
      <c r="B1237"/>
      <c r="C1237"/>
      <c r="D1237" s="158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 s="10"/>
    </row>
    <row r="1238" spans="1:19">
      <c r="A1238" s="184"/>
      <c r="B1238"/>
      <c r="C1238"/>
      <c r="D1238" s="15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 s="10"/>
    </row>
    <row r="1239" spans="1:19">
      <c r="A1239" s="184"/>
      <c r="B1239"/>
      <c r="C1239"/>
      <c r="D1239" s="158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 s="10"/>
    </row>
    <row r="1240" spans="1:19">
      <c r="A1240" s="184"/>
      <c r="B1240"/>
      <c r="C1240"/>
      <c r="D1240" s="158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 s="10"/>
    </row>
    <row r="1241" spans="1:19">
      <c r="A1241" s="184"/>
      <c r="B1241"/>
      <c r="C1241"/>
      <c r="D1241" s="158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 s="10"/>
    </row>
    <row r="1242" spans="1:19">
      <c r="A1242" s="184"/>
      <c r="B1242"/>
      <c r="C1242"/>
      <c r="D1242" s="158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 s="10"/>
    </row>
    <row r="1243" spans="1:19">
      <c r="A1243" s="184"/>
      <c r="B1243"/>
      <c r="C1243"/>
      <c r="D1243" s="158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 s="10"/>
    </row>
    <row r="1244" spans="1:19">
      <c r="A1244" s="184"/>
      <c r="B1244"/>
      <c r="C1244"/>
      <c r="D1244" s="158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 s="10"/>
    </row>
    <row r="1245" spans="1:19">
      <c r="A1245" s="184"/>
      <c r="B1245"/>
      <c r="C1245"/>
      <c r="D1245" s="158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 s="10"/>
    </row>
    <row r="1246" spans="1:19">
      <c r="A1246" s="184"/>
      <c r="B1246"/>
      <c r="C1246"/>
      <c r="D1246" s="158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 s="10"/>
    </row>
    <row r="1247" spans="1:19">
      <c r="A1247" s="184"/>
      <c r="B1247"/>
      <c r="C1247"/>
      <c r="D1247" s="158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 s="10"/>
    </row>
    <row r="1248" spans="1:19">
      <c r="A1248" s="184"/>
      <c r="B1248"/>
      <c r="C1248"/>
      <c r="D1248" s="15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 s="10"/>
    </row>
    <row r="1249" spans="1:19">
      <c r="A1249" s="184"/>
      <c r="B1249"/>
      <c r="C1249"/>
      <c r="D1249" s="158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 s="10"/>
    </row>
    <row r="1250" spans="1:19">
      <c r="A1250" s="184"/>
      <c r="B1250"/>
      <c r="C1250"/>
      <c r="D1250" s="158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 s="10"/>
    </row>
    <row r="1251" spans="1:19">
      <c r="A1251" s="184"/>
      <c r="B1251"/>
      <c r="C1251"/>
      <c r="D1251" s="158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 s="10"/>
    </row>
    <row r="1252" spans="1:19">
      <c r="A1252" s="184"/>
      <c r="B1252"/>
      <c r="C1252"/>
      <c r="D1252" s="158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 s="10"/>
    </row>
    <row r="1253" spans="1:19">
      <c r="A1253" s="184"/>
      <c r="B1253"/>
      <c r="C1253"/>
      <c r="D1253" s="158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 s="10"/>
    </row>
    <row r="1254" spans="1:19">
      <c r="A1254" s="184"/>
      <c r="B1254"/>
      <c r="C1254"/>
      <c r="D1254" s="158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 s="10"/>
    </row>
    <row r="1255" spans="1:19">
      <c r="A1255" s="184"/>
      <c r="B1255"/>
      <c r="C1255"/>
      <c r="D1255" s="158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 s="10"/>
    </row>
    <row r="1256" spans="1:19">
      <c r="A1256" s="184"/>
      <c r="B1256"/>
      <c r="C1256"/>
      <c r="D1256" s="158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 s="10"/>
    </row>
    <row r="1257" spans="1:19">
      <c r="A1257" s="184"/>
      <c r="B1257"/>
      <c r="C1257"/>
      <c r="D1257" s="158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 s="10"/>
    </row>
    <row r="1258" spans="1:19">
      <c r="A1258" s="184"/>
      <c r="B1258"/>
      <c r="C1258"/>
      <c r="D1258" s="1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 s="10"/>
    </row>
    <row r="1259" spans="1:19">
      <c r="A1259" s="184"/>
      <c r="B1259"/>
      <c r="C1259"/>
      <c r="D1259" s="158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 s="10"/>
    </row>
    <row r="1260" spans="1:19">
      <c r="A1260" s="184"/>
      <c r="B1260"/>
      <c r="C1260"/>
      <c r="D1260" s="158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 s="10"/>
    </row>
    <row r="1261" spans="1:19">
      <c r="A1261" s="184"/>
      <c r="B1261"/>
      <c r="C1261"/>
      <c r="D1261" s="158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 s="10"/>
    </row>
    <row r="1262" spans="1:19">
      <c r="A1262" s="184"/>
      <c r="B1262"/>
      <c r="C1262"/>
      <c r="D1262" s="158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 s="10"/>
    </row>
    <row r="1263" spans="1:19">
      <c r="A1263" s="184"/>
      <c r="B1263"/>
      <c r="C1263"/>
      <c r="D1263" s="158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 s="10"/>
    </row>
    <row r="1264" spans="1:19">
      <c r="A1264" s="184"/>
      <c r="B1264"/>
      <c r="C1264"/>
      <c r="D1264" s="158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 s="10"/>
    </row>
    <row r="1265" spans="1:19">
      <c r="A1265" s="184"/>
      <c r="B1265"/>
      <c r="C1265"/>
      <c r="D1265" s="158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 s="10"/>
    </row>
    <row r="1266" spans="1:19">
      <c r="A1266" s="184"/>
      <c r="B1266"/>
      <c r="C1266"/>
      <c r="D1266" s="158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 s="10"/>
    </row>
    <row r="1267" spans="1:19">
      <c r="A1267" s="184"/>
      <c r="B1267"/>
      <c r="C1267"/>
      <c r="D1267" s="158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 s="10"/>
    </row>
    <row r="1268" spans="1:19">
      <c r="A1268" s="184"/>
      <c r="B1268"/>
      <c r="C1268"/>
      <c r="D1268" s="15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 s="10"/>
    </row>
    <row r="1269" spans="1:19">
      <c r="A1269" s="184"/>
      <c r="B1269"/>
      <c r="C1269"/>
      <c r="D1269" s="158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 s="10"/>
    </row>
    <row r="1270" spans="1:19">
      <c r="A1270" s="184"/>
      <c r="B1270"/>
      <c r="C1270"/>
      <c r="D1270" s="158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 s="10"/>
    </row>
    <row r="1271" spans="1:19">
      <c r="A1271" s="184"/>
      <c r="B1271"/>
      <c r="C1271"/>
      <c r="D1271" s="158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 s="10"/>
    </row>
    <row r="1272" spans="1:19">
      <c r="A1272" s="184"/>
      <c r="B1272"/>
      <c r="C1272"/>
      <c r="D1272" s="158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 s="10"/>
    </row>
    <row r="1273" spans="1:19">
      <c r="A1273" s="184"/>
      <c r="B1273"/>
      <c r="C1273"/>
      <c r="D1273" s="158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 s="10"/>
    </row>
    <row r="1274" spans="1:19">
      <c r="A1274" s="184"/>
      <c r="B1274"/>
      <c r="C1274"/>
      <c r="D1274" s="158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 s="10"/>
    </row>
    <row r="1275" spans="1:19">
      <c r="A1275" s="184"/>
      <c r="B1275"/>
      <c r="C1275"/>
      <c r="D1275" s="158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 s="10"/>
    </row>
    <row r="1276" spans="1:19">
      <c r="A1276" s="184"/>
      <c r="B1276"/>
      <c r="C1276"/>
      <c r="D1276" s="158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 s="10"/>
    </row>
    <row r="1277" spans="1:19">
      <c r="A1277" s="184"/>
      <c r="B1277"/>
      <c r="C1277"/>
      <c r="D1277" s="158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 s="10"/>
    </row>
    <row r="1278" spans="1:19">
      <c r="A1278" s="184"/>
      <c r="B1278"/>
      <c r="C1278"/>
      <c r="D1278" s="15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 s="10"/>
    </row>
    <row r="1279" spans="1:19">
      <c r="A1279" s="184"/>
      <c r="B1279"/>
      <c r="C1279"/>
      <c r="D1279" s="158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 s="10"/>
    </row>
    <row r="1280" spans="1:19">
      <c r="A1280" s="184"/>
      <c r="B1280"/>
      <c r="C1280"/>
      <c r="D1280" s="158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 s="10"/>
    </row>
    <row r="1281" spans="1:19">
      <c r="A1281" s="184"/>
      <c r="B1281"/>
      <c r="C1281"/>
      <c r="D1281" s="158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 s="10"/>
    </row>
    <row r="1282" spans="1:19">
      <c r="A1282" s="184"/>
      <c r="B1282"/>
      <c r="C1282"/>
      <c r="D1282" s="158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 s="10"/>
    </row>
    <row r="1283" spans="1:19">
      <c r="A1283" s="184"/>
      <c r="B1283"/>
      <c r="C1283"/>
      <c r="D1283" s="158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 s="10"/>
    </row>
    <row r="1284" spans="1:19">
      <c r="A1284" s="184"/>
      <c r="B1284"/>
      <c r="C1284"/>
      <c r="D1284" s="158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 s="10"/>
    </row>
    <row r="1285" spans="1:19">
      <c r="A1285" s="184"/>
      <c r="B1285"/>
      <c r="C1285"/>
      <c r="D1285" s="158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 s="10"/>
    </row>
    <row r="1286" spans="1:19">
      <c r="A1286" s="184"/>
      <c r="B1286"/>
      <c r="C1286"/>
      <c r="D1286" s="158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 s="10"/>
    </row>
    <row r="1287" spans="1:19">
      <c r="A1287" s="184"/>
      <c r="B1287"/>
      <c r="C1287"/>
      <c r="D1287" s="158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 s="10"/>
    </row>
    <row r="1288" spans="1:19">
      <c r="A1288" s="184"/>
      <c r="B1288"/>
      <c r="C1288"/>
      <c r="D1288" s="15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 s="10"/>
    </row>
    <row r="1289" spans="1:19">
      <c r="A1289" s="184"/>
      <c r="B1289"/>
      <c r="C1289"/>
      <c r="D1289" s="158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 s="10"/>
    </row>
    <row r="1290" spans="1:19">
      <c r="A1290" s="184"/>
      <c r="B1290"/>
      <c r="C1290"/>
      <c r="D1290" s="158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 s="10"/>
    </row>
    <row r="1291" spans="1:19">
      <c r="A1291" s="184"/>
      <c r="B1291"/>
      <c r="C1291"/>
      <c r="D1291" s="158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 s="10"/>
    </row>
    <row r="1292" spans="1:19">
      <c r="A1292" s="184"/>
      <c r="B1292"/>
      <c r="C1292"/>
      <c r="D1292" s="158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 s="10"/>
    </row>
    <row r="1293" spans="1:19">
      <c r="A1293" s="184"/>
      <c r="B1293"/>
      <c r="C1293"/>
      <c r="D1293" s="158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 s="10"/>
    </row>
    <row r="1294" spans="1:19">
      <c r="A1294" s="184"/>
      <c r="B1294"/>
      <c r="C1294"/>
      <c r="D1294" s="158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 s="10"/>
    </row>
    <row r="1295" spans="1:19">
      <c r="A1295" s="184"/>
      <c r="B1295"/>
      <c r="C1295"/>
      <c r="D1295" s="158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 s="10"/>
    </row>
    <row r="1296" spans="1:19">
      <c r="A1296" s="184"/>
      <c r="B1296"/>
      <c r="C1296"/>
      <c r="D1296" s="158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 s="10"/>
    </row>
    <row r="1297" spans="1:19">
      <c r="A1297" s="184"/>
      <c r="B1297"/>
      <c r="C1297"/>
      <c r="D1297" s="158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 s="10"/>
    </row>
    <row r="1298" spans="1:19">
      <c r="A1298" s="184"/>
      <c r="B1298"/>
      <c r="C1298"/>
      <c r="D1298" s="15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 s="10"/>
    </row>
    <row r="1299" spans="1:19">
      <c r="A1299" s="184"/>
      <c r="B1299"/>
      <c r="C1299"/>
      <c r="D1299" s="158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 s="10"/>
    </row>
    <row r="1300" spans="1:19">
      <c r="A1300" s="184"/>
      <c r="B1300"/>
      <c r="C1300"/>
      <c r="D1300" s="158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 s="10"/>
    </row>
    <row r="1301" spans="1:19">
      <c r="A1301" s="184"/>
      <c r="B1301"/>
      <c r="C1301"/>
      <c r="D1301" s="158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 s="10"/>
    </row>
    <row r="1302" spans="1:19">
      <c r="A1302" s="184"/>
      <c r="B1302"/>
      <c r="C1302"/>
      <c r="D1302" s="158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 s="10"/>
    </row>
    <row r="1303" spans="1:19">
      <c r="A1303" s="184"/>
      <c r="B1303"/>
      <c r="C1303"/>
      <c r="D1303" s="158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 s="10"/>
    </row>
    <row r="1304" spans="1:19">
      <c r="A1304" s="184"/>
      <c r="B1304"/>
      <c r="C1304"/>
      <c r="D1304" s="158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 s="10"/>
    </row>
    <row r="1305" spans="1:19">
      <c r="A1305" s="184"/>
      <c r="B1305"/>
      <c r="C1305"/>
      <c r="D1305" s="158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 s="10"/>
    </row>
    <row r="1306" spans="1:19">
      <c r="A1306" s="184"/>
      <c r="B1306"/>
      <c r="C1306"/>
      <c r="D1306" s="158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 s="10"/>
    </row>
    <row r="1307" spans="1:19">
      <c r="A1307" s="184"/>
      <c r="B1307"/>
      <c r="C1307"/>
      <c r="D1307" s="158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 s="10"/>
    </row>
    <row r="1308" spans="1:19">
      <c r="A1308" s="184"/>
      <c r="B1308"/>
      <c r="C1308"/>
      <c r="D1308" s="15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 s="10"/>
    </row>
    <row r="1309" spans="1:19">
      <c r="A1309" s="184"/>
      <c r="B1309"/>
      <c r="C1309"/>
      <c r="D1309" s="158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 s="10"/>
    </row>
    <row r="1310" spans="1:19">
      <c r="A1310" s="184"/>
      <c r="B1310"/>
      <c r="C1310"/>
      <c r="D1310" s="158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 s="10"/>
    </row>
    <row r="1311" spans="1:19">
      <c r="A1311" s="184"/>
      <c r="B1311"/>
      <c r="C1311"/>
      <c r="D1311" s="158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 s="10"/>
    </row>
    <row r="1312" spans="1:19">
      <c r="A1312" s="184"/>
      <c r="B1312"/>
      <c r="C1312"/>
      <c r="D1312" s="158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 s="10"/>
    </row>
    <row r="1313" spans="1:19">
      <c r="A1313" s="184"/>
      <c r="B1313"/>
      <c r="C1313"/>
      <c r="D1313" s="158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 s="10"/>
    </row>
    <row r="1314" spans="1:19">
      <c r="A1314" s="184"/>
      <c r="B1314"/>
      <c r="C1314"/>
      <c r="D1314" s="158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 s="10"/>
    </row>
    <row r="1315" spans="1:19">
      <c r="A1315" s="184"/>
      <c r="B1315"/>
      <c r="C1315"/>
      <c r="D1315" s="158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 s="10"/>
    </row>
    <row r="1316" spans="1:19">
      <c r="A1316" s="184"/>
      <c r="B1316"/>
      <c r="C1316"/>
      <c r="D1316" s="158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 s="10"/>
    </row>
    <row r="1317" spans="1:19">
      <c r="A1317" s="184"/>
      <c r="B1317"/>
      <c r="C1317"/>
      <c r="D1317" s="158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 s="10"/>
    </row>
    <row r="1318" spans="1:19">
      <c r="A1318" s="184"/>
      <c r="B1318"/>
      <c r="C1318"/>
      <c r="D1318" s="15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 s="10"/>
    </row>
    <row r="1319" spans="1:19">
      <c r="A1319" s="184"/>
      <c r="B1319"/>
      <c r="C1319"/>
      <c r="D1319" s="158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 s="10"/>
    </row>
    <row r="1320" spans="1:19">
      <c r="A1320" s="184"/>
      <c r="B1320"/>
      <c r="C1320"/>
      <c r="D1320" s="158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 s="10"/>
    </row>
    <row r="1321" spans="1:19">
      <c r="A1321" s="184"/>
      <c r="B1321"/>
      <c r="C1321"/>
      <c r="D1321" s="158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 s="10"/>
    </row>
    <row r="1322" spans="1:19">
      <c r="A1322" s="184"/>
      <c r="B1322"/>
      <c r="C1322"/>
      <c r="D1322" s="158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 s="10"/>
    </row>
    <row r="1323" spans="1:19">
      <c r="A1323" s="184"/>
      <c r="B1323"/>
      <c r="C1323"/>
      <c r="D1323" s="158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 s="10"/>
    </row>
    <row r="1324" spans="1:19">
      <c r="A1324" s="184"/>
      <c r="B1324"/>
      <c r="C1324"/>
      <c r="D1324" s="158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 s="10"/>
    </row>
    <row r="1325" spans="1:19">
      <c r="A1325" s="184"/>
      <c r="B1325"/>
      <c r="C1325"/>
      <c r="D1325" s="158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 s="10"/>
    </row>
    <row r="1326" spans="1:19">
      <c r="A1326" s="184"/>
      <c r="B1326"/>
      <c r="C1326"/>
      <c r="D1326" s="158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 s="10"/>
    </row>
    <row r="1327" spans="1:19">
      <c r="A1327" s="184"/>
      <c r="B1327"/>
      <c r="C1327"/>
      <c r="D1327" s="158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 s="10"/>
    </row>
    <row r="1328" spans="1:19">
      <c r="A1328" s="184"/>
      <c r="B1328"/>
      <c r="C1328"/>
      <c r="D1328" s="15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 s="10"/>
    </row>
    <row r="1329" spans="1:19">
      <c r="A1329" s="184"/>
      <c r="B1329"/>
      <c r="C1329"/>
      <c r="D1329" s="158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 s="10"/>
    </row>
    <row r="1330" spans="1:19">
      <c r="A1330" s="184"/>
      <c r="B1330"/>
      <c r="C1330"/>
      <c r="D1330" s="158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 s="10"/>
    </row>
    <row r="1331" spans="1:19">
      <c r="A1331" s="184"/>
      <c r="B1331"/>
      <c r="C1331"/>
      <c r="D1331" s="158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 s="10"/>
    </row>
    <row r="1332" spans="1:19">
      <c r="A1332" s="184"/>
      <c r="B1332"/>
      <c r="C1332"/>
      <c r="D1332" s="158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 s="10"/>
    </row>
    <row r="1333" spans="1:19">
      <c r="A1333" s="184"/>
      <c r="B1333"/>
      <c r="C1333"/>
      <c r="D1333" s="158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 s="10"/>
    </row>
    <row r="1334" spans="1:19">
      <c r="A1334" s="184"/>
      <c r="B1334"/>
      <c r="C1334"/>
      <c r="D1334" s="158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 s="10"/>
    </row>
    <row r="1335" spans="1:19">
      <c r="A1335" s="184"/>
      <c r="B1335"/>
      <c r="C1335"/>
      <c r="D1335" s="158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 s="10"/>
    </row>
    <row r="1336" spans="1:19">
      <c r="A1336" s="184"/>
      <c r="B1336"/>
      <c r="C1336"/>
      <c r="D1336" s="158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 s="10"/>
    </row>
    <row r="1337" spans="1:19">
      <c r="A1337" s="184"/>
      <c r="B1337"/>
      <c r="C1337"/>
      <c r="D1337" s="158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 s="10"/>
    </row>
    <row r="1338" spans="1:19">
      <c r="A1338" s="184"/>
      <c r="B1338"/>
      <c r="C1338"/>
      <c r="D1338" s="15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 s="10"/>
    </row>
    <row r="1339" spans="1:19">
      <c r="A1339" s="184"/>
      <c r="B1339"/>
      <c r="C1339"/>
      <c r="D1339" s="158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 s="10"/>
    </row>
    <row r="1340" spans="1:19">
      <c r="A1340" s="184"/>
      <c r="B1340"/>
      <c r="C1340"/>
      <c r="D1340" s="158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 s="10"/>
    </row>
    <row r="1341" spans="1:19">
      <c r="A1341" s="184"/>
      <c r="B1341"/>
      <c r="C1341"/>
      <c r="D1341" s="158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 s="10"/>
    </row>
    <row r="1342" spans="1:19">
      <c r="A1342" s="184"/>
      <c r="B1342"/>
      <c r="C1342"/>
      <c r="D1342" s="158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 s="10"/>
    </row>
    <row r="1343" spans="1:19">
      <c r="A1343" s="184"/>
      <c r="B1343"/>
      <c r="C1343"/>
      <c r="D1343" s="158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 s="10"/>
    </row>
    <row r="1344" spans="1:19">
      <c r="A1344" s="184"/>
      <c r="B1344"/>
      <c r="C1344"/>
      <c r="D1344" s="158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 s="10"/>
    </row>
    <row r="1345" spans="1:19">
      <c r="A1345" s="184"/>
      <c r="B1345"/>
      <c r="C1345"/>
      <c r="D1345" s="158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 s="10"/>
    </row>
    <row r="1346" spans="1:19">
      <c r="A1346" s="184"/>
      <c r="B1346"/>
      <c r="C1346"/>
      <c r="D1346" s="158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 s="10"/>
    </row>
    <row r="1347" spans="1:19">
      <c r="A1347" s="184"/>
      <c r="B1347"/>
      <c r="C1347"/>
      <c r="D1347" s="158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 s="10"/>
    </row>
    <row r="1348" spans="1:19">
      <c r="A1348" s="184"/>
      <c r="B1348"/>
      <c r="C1348"/>
      <c r="D1348" s="15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 s="10"/>
    </row>
    <row r="1349" spans="1:19">
      <c r="A1349" s="184"/>
      <c r="B1349"/>
      <c r="C1349"/>
      <c r="D1349" s="158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 s="10"/>
    </row>
    <row r="1350" spans="1:19">
      <c r="A1350" s="184"/>
      <c r="B1350"/>
      <c r="C1350"/>
      <c r="D1350" s="158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 s="10"/>
    </row>
    <row r="1351" spans="1:19">
      <c r="A1351" s="184"/>
      <c r="B1351"/>
      <c r="C1351"/>
      <c r="D1351" s="158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 s="10"/>
    </row>
    <row r="1352" spans="1:19">
      <c r="A1352" s="184"/>
      <c r="B1352"/>
      <c r="C1352"/>
      <c r="D1352" s="158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 s="10"/>
    </row>
    <row r="1353" spans="1:19">
      <c r="A1353" s="184"/>
      <c r="B1353"/>
      <c r="C1353"/>
      <c r="D1353" s="158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 s="10"/>
    </row>
    <row r="1354" spans="1:19">
      <c r="A1354" s="184"/>
      <c r="B1354"/>
      <c r="C1354"/>
      <c r="D1354" s="158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 s="10"/>
    </row>
    <row r="1355" spans="1:19">
      <c r="A1355" s="184"/>
      <c r="B1355"/>
      <c r="C1355"/>
      <c r="D1355" s="158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 s="10"/>
    </row>
    <row r="1356" spans="1:19">
      <c r="A1356" s="184"/>
      <c r="B1356"/>
      <c r="C1356"/>
      <c r="D1356" s="158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 s="10"/>
    </row>
    <row r="1357" spans="1:19">
      <c r="A1357" s="184"/>
      <c r="B1357"/>
      <c r="C1357"/>
      <c r="D1357" s="158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 s="10"/>
    </row>
    <row r="1358" spans="1:19">
      <c r="A1358" s="184"/>
      <c r="B1358"/>
      <c r="C1358"/>
      <c r="D1358" s="1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 s="10"/>
    </row>
    <row r="1359" spans="1:19">
      <c r="A1359" s="184"/>
      <c r="B1359"/>
      <c r="C1359"/>
      <c r="D1359" s="158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 s="10"/>
    </row>
    <row r="1360" spans="1:19">
      <c r="A1360" s="184"/>
      <c r="B1360"/>
      <c r="C1360"/>
      <c r="D1360" s="158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 s="10"/>
    </row>
    <row r="1361" spans="1:19">
      <c r="A1361" s="184"/>
      <c r="B1361"/>
      <c r="C1361"/>
      <c r="D1361" s="158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 s="10"/>
    </row>
    <row r="1362" spans="1:19">
      <c r="A1362" s="184"/>
      <c r="B1362"/>
      <c r="C1362"/>
      <c r="D1362" s="158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 s="10"/>
    </row>
    <row r="1363" spans="1:19">
      <c r="A1363" s="184"/>
      <c r="B1363"/>
      <c r="C1363"/>
      <c r="D1363" s="158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 s="10"/>
    </row>
    <row r="1364" spans="1:19">
      <c r="A1364" s="184"/>
      <c r="B1364"/>
      <c r="C1364"/>
      <c r="D1364" s="158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 s="10"/>
    </row>
    <row r="1365" spans="1:19">
      <c r="A1365" s="184"/>
      <c r="B1365"/>
      <c r="C1365"/>
      <c r="D1365" s="158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 s="10"/>
    </row>
    <row r="1366" spans="1:19">
      <c r="A1366" s="184"/>
      <c r="B1366"/>
      <c r="C1366"/>
      <c r="D1366" s="158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 s="10"/>
    </row>
    <row r="1367" spans="1:19">
      <c r="A1367" s="184"/>
      <c r="B1367"/>
      <c r="C1367"/>
      <c r="D1367" s="158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 s="10"/>
    </row>
    <row r="1368" spans="1:19">
      <c r="A1368" s="184"/>
      <c r="B1368"/>
      <c r="C1368"/>
      <c r="D1368" s="15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 s="10"/>
    </row>
    <row r="1369" spans="1:19">
      <c r="A1369" s="184"/>
      <c r="B1369"/>
      <c r="C1369"/>
      <c r="D1369" s="158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 s="10"/>
    </row>
    <row r="1370" spans="1:19">
      <c r="A1370" s="184"/>
      <c r="B1370"/>
      <c r="C1370"/>
      <c r="D1370" s="158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 s="10"/>
    </row>
    <row r="1371" spans="1:19">
      <c r="A1371" s="184"/>
      <c r="B1371"/>
      <c r="C1371"/>
      <c r="D1371" s="158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 s="10"/>
    </row>
    <row r="1372" spans="1:19">
      <c r="A1372" s="184"/>
      <c r="B1372"/>
      <c r="C1372"/>
      <c r="D1372" s="158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 s="10"/>
    </row>
    <row r="1373" spans="1:19">
      <c r="A1373" s="184"/>
      <c r="B1373"/>
      <c r="C1373"/>
      <c r="D1373" s="158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 s="10"/>
    </row>
    <row r="1374" spans="1:19">
      <c r="A1374" s="184"/>
      <c r="B1374"/>
      <c r="C1374"/>
      <c r="D1374" s="158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 s="10"/>
    </row>
    <row r="1375" spans="1:19">
      <c r="A1375" s="184"/>
      <c r="B1375"/>
      <c r="C1375"/>
      <c r="D1375" s="158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 s="10"/>
    </row>
    <row r="1376" spans="1:19">
      <c r="A1376" s="184"/>
      <c r="B1376"/>
      <c r="C1376"/>
      <c r="D1376" s="158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 s="10"/>
    </row>
    <row r="1377" spans="1:19">
      <c r="A1377" s="184"/>
      <c r="B1377"/>
      <c r="C1377"/>
      <c r="D1377" s="158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 s="10"/>
    </row>
    <row r="1378" spans="1:19">
      <c r="A1378" s="184"/>
      <c r="B1378"/>
      <c r="C1378"/>
      <c r="D1378" s="15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 s="10"/>
    </row>
    <row r="1379" spans="1:19">
      <c r="A1379" s="184"/>
      <c r="B1379"/>
      <c r="C1379"/>
      <c r="D1379" s="158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 s="10"/>
    </row>
    <row r="1380" spans="1:19">
      <c r="A1380" s="184"/>
      <c r="B1380"/>
      <c r="C1380"/>
      <c r="D1380" s="158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 s="10"/>
    </row>
    <row r="1381" spans="1:19">
      <c r="A1381" s="184"/>
      <c r="B1381"/>
      <c r="C1381"/>
      <c r="D1381" s="158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 s="10"/>
    </row>
    <row r="1382" spans="1:19">
      <c r="A1382" s="184"/>
      <c r="B1382"/>
      <c r="C1382"/>
      <c r="D1382" s="158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 s="10"/>
    </row>
    <row r="1383" spans="1:19">
      <c r="A1383" s="184"/>
      <c r="B1383"/>
      <c r="C1383"/>
      <c r="D1383" s="158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 s="10"/>
    </row>
    <row r="1384" spans="1:19">
      <c r="A1384" s="184"/>
      <c r="B1384"/>
      <c r="C1384"/>
      <c r="D1384" s="158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 s="10"/>
    </row>
    <row r="1385" spans="1:19">
      <c r="A1385" s="184"/>
      <c r="B1385"/>
      <c r="C1385"/>
      <c r="D1385" s="158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 s="10"/>
    </row>
    <row r="1386" spans="1:19">
      <c r="A1386" s="184"/>
      <c r="B1386"/>
      <c r="C1386"/>
      <c r="D1386" s="158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 s="10"/>
    </row>
    <row r="1387" spans="1:19">
      <c r="A1387" s="184"/>
      <c r="B1387"/>
      <c r="C1387"/>
      <c r="D1387" s="158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 s="10"/>
    </row>
    <row r="1388" spans="1:19">
      <c r="A1388" s="184"/>
      <c r="B1388"/>
      <c r="C1388"/>
      <c r="D1388" s="15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 s="10"/>
    </row>
    <row r="1389" spans="1:19">
      <c r="A1389" s="184"/>
      <c r="B1389"/>
      <c r="C1389"/>
      <c r="D1389" s="158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 s="10"/>
    </row>
    <row r="1390" spans="1:19">
      <c r="A1390" s="184"/>
      <c r="B1390"/>
      <c r="C1390"/>
      <c r="D1390" s="158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 s="10"/>
    </row>
    <row r="1391" spans="1:19">
      <c r="A1391" s="184"/>
      <c r="B1391"/>
      <c r="C1391"/>
      <c r="D1391" s="158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 s="10"/>
    </row>
    <row r="1392" spans="1:19">
      <c r="A1392" s="184"/>
      <c r="B1392"/>
      <c r="C1392"/>
      <c r="D1392" s="158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 s="10"/>
    </row>
    <row r="1393" spans="1:19">
      <c r="A1393" s="184"/>
      <c r="B1393"/>
      <c r="C1393"/>
      <c r="D1393" s="158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 s="10"/>
    </row>
    <row r="1394" spans="1:19">
      <c r="A1394" s="184"/>
      <c r="B1394"/>
      <c r="C1394"/>
      <c r="D1394" s="158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 s="10"/>
    </row>
    <row r="1395" spans="1:19">
      <c r="A1395" s="184"/>
      <c r="B1395"/>
      <c r="C1395"/>
      <c r="D1395" s="158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 s="10"/>
    </row>
    <row r="1396" spans="1:19">
      <c r="A1396" s="184"/>
      <c r="B1396"/>
      <c r="C1396"/>
      <c r="D1396" s="158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 s="10"/>
    </row>
    <row r="1397" spans="1:19">
      <c r="A1397" s="184"/>
      <c r="B1397"/>
      <c r="C1397"/>
      <c r="D1397" s="158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 s="10"/>
    </row>
    <row r="1398" spans="1:19">
      <c r="A1398" s="184"/>
      <c r="B1398"/>
      <c r="C1398"/>
      <c r="D1398" s="15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 s="10"/>
    </row>
    <row r="1399" spans="1:19">
      <c r="A1399" s="184"/>
      <c r="B1399"/>
      <c r="C1399"/>
      <c r="D1399" s="158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 s="10"/>
    </row>
    <row r="1400" spans="1:19">
      <c r="A1400" s="184"/>
      <c r="B1400"/>
      <c r="C1400"/>
      <c r="D1400" s="158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 s="10"/>
    </row>
    <row r="1401" spans="1:19">
      <c r="A1401" s="184"/>
      <c r="B1401"/>
      <c r="C1401"/>
      <c r="D1401" s="158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 s="10"/>
    </row>
    <row r="1402" spans="1:19">
      <c r="A1402" s="184"/>
      <c r="B1402"/>
      <c r="C1402"/>
      <c r="D1402" s="158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 s="10"/>
    </row>
    <row r="1403" spans="1:19">
      <c r="A1403" s="184"/>
      <c r="B1403"/>
      <c r="C1403"/>
      <c r="D1403" s="158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 s="10"/>
    </row>
    <row r="1404" spans="1:19">
      <c r="A1404" s="184"/>
      <c r="B1404"/>
      <c r="C1404"/>
      <c r="D1404" s="158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 s="10"/>
    </row>
    <row r="1405" spans="1:19">
      <c r="A1405" s="184"/>
      <c r="B1405"/>
      <c r="C1405"/>
      <c r="D1405" s="158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 s="10"/>
    </row>
    <row r="1406" spans="1:19">
      <c r="A1406" s="184"/>
      <c r="B1406"/>
      <c r="C1406"/>
      <c r="D1406" s="158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 s="10"/>
    </row>
    <row r="1407" spans="1:19">
      <c r="A1407" s="184"/>
      <c r="B1407"/>
      <c r="C1407"/>
      <c r="D1407" s="158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 s="10"/>
    </row>
    <row r="1408" spans="1:19">
      <c r="A1408" s="184"/>
      <c r="B1408"/>
      <c r="C1408"/>
      <c r="D1408" s="15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 s="10"/>
    </row>
    <row r="1409" spans="1:19">
      <c r="A1409" s="184"/>
      <c r="B1409"/>
      <c r="C1409"/>
      <c r="D1409" s="158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 s="10"/>
    </row>
    <row r="1410" spans="1:19">
      <c r="A1410" s="184"/>
      <c r="B1410"/>
      <c r="C1410"/>
      <c r="D1410" s="158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 s="10"/>
    </row>
    <row r="1411" spans="1:19">
      <c r="A1411" s="184"/>
      <c r="B1411"/>
      <c r="C1411"/>
      <c r="D1411" s="158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 s="10"/>
    </row>
    <row r="1412" spans="1:19">
      <c r="A1412" s="184"/>
      <c r="B1412"/>
      <c r="C1412"/>
      <c r="D1412" s="158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 s="10"/>
    </row>
    <row r="1413" spans="1:19">
      <c r="A1413" s="184"/>
      <c r="B1413"/>
      <c r="C1413"/>
      <c r="D1413" s="158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 s="10"/>
    </row>
    <row r="1414" spans="1:19">
      <c r="A1414" s="184"/>
      <c r="B1414"/>
      <c r="C1414"/>
      <c r="D1414" s="158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 s="10"/>
    </row>
    <row r="1415" spans="1:19">
      <c r="A1415" s="184"/>
      <c r="B1415"/>
      <c r="C1415"/>
      <c r="D1415" s="158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 s="10"/>
    </row>
    <row r="1416" spans="1:19">
      <c r="A1416" s="184"/>
      <c r="B1416"/>
      <c r="C1416"/>
      <c r="D1416" s="158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 s="10"/>
    </row>
    <row r="1417" spans="1:19">
      <c r="A1417" s="184"/>
      <c r="B1417"/>
      <c r="C1417"/>
      <c r="D1417" s="158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 s="10"/>
    </row>
    <row r="1418" spans="1:19">
      <c r="A1418" s="184"/>
      <c r="B1418"/>
      <c r="C1418"/>
      <c r="D1418" s="15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 s="10"/>
    </row>
    <row r="1419" spans="1:19">
      <c r="A1419" s="184"/>
      <c r="B1419"/>
      <c r="C1419"/>
      <c r="D1419" s="158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 s="10"/>
    </row>
    <row r="1420" spans="1:19">
      <c r="A1420" s="184"/>
      <c r="B1420"/>
      <c r="C1420"/>
      <c r="D1420" s="158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 s="10"/>
    </row>
    <row r="1421" spans="1:19">
      <c r="A1421" s="184"/>
      <c r="B1421"/>
      <c r="C1421"/>
      <c r="D1421" s="158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 s="10"/>
    </row>
    <row r="1422" spans="1:19">
      <c r="A1422" s="184"/>
      <c r="B1422"/>
      <c r="C1422"/>
      <c r="D1422" s="158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 s="10"/>
    </row>
    <row r="1423" spans="1:19">
      <c r="A1423" s="184"/>
      <c r="B1423"/>
      <c r="C1423"/>
      <c r="D1423" s="158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 s="10"/>
    </row>
    <row r="1424" spans="1:19">
      <c r="A1424" s="184"/>
      <c r="B1424"/>
      <c r="C1424"/>
      <c r="D1424" s="158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 s="10"/>
    </row>
    <row r="1425" spans="1:19">
      <c r="A1425" s="184"/>
      <c r="B1425"/>
      <c r="C1425"/>
      <c r="D1425" s="158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 s="10"/>
    </row>
    <row r="1426" spans="1:19">
      <c r="A1426" s="184"/>
      <c r="B1426"/>
      <c r="C1426"/>
      <c r="D1426" s="158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 s="10"/>
    </row>
    <row r="1427" spans="1:19">
      <c r="A1427" s="184"/>
      <c r="B1427"/>
      <c r="C1427"/>
      <c r="D1427" s="158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 s="10"/>
    </row>
    <row r="1428" spans="1:19">
      <c r="A1428" s="184"/>
      <c r="B1428"/>
      <c r="C1428"/>
      <c r="D1428" s="15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 s="10"/>
    </row>
    <row r="1429" spans="1:19">
      <c r="A1429" s="184"/>
      <c r="B1429"/>
      <c r="C1429"/>
      <c r="D1429" s="158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 s="10"/>
    </row>
    <row r="1430" spans="1:19">
      <c r="A1430" s="184"/>
      <c r="B1430"/>
      <c r="C1430"/>
      <c r="D1430" s="158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 s="10"/>
    </row>
    <row r="1431" spans="1:19">
      <c r="A1431" s="184"/>
      <c r="B1431"/>
      <c r="C1431"/>
      <c r="D1431" s="158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 s="10"/>
    </row>
    <row r="1432" spans="1:19">
      <c r="A1432" s="184"/>
      <c r="B1432"/>
      <c r="C1432"/>
      <c r="D1432" s="158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 s="10"/>
    </row>
    <row r="1433" spans="1:19">
      <c r="A1433" s="184"/>
      <c r="B1433"/>
      <c r="C1433"/>
      <c r="D1433" s="158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 s="10"/>
    </row>
    <row r="1434" spans="1:19">
      <c r="A1434" s="184"/>
      <c r="B1434"/>
      <c r="C1434"/>
      <c r="D1434" s="158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 s="10"/>
    </row>
    <row r="1435" spans="1:19">
      <c r="A1435" s="184"/>
      <c r="B1435"/>
      <c r="C1435"/>
      <c r="D1435" s="158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 s="10"/>
    </row>
    <row r="1436" spans="1:19">
      <c r="A1436" s="184"/>
      <c r="B1436"/>
      <c r="C1436"/>
      <c r="D1436" s="158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 s="10"/>
    </row>
    <row r="1437" spans="1:19">
      <c r="A1437" s="184"/>
      <c r="B1437"/>
      <c r="C1437"/>
      <c r="D1437" s="158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 s="10"/>
    </row>
    <row r="1438" spans="1:19">
      <c r="A1438" s="184"/>
      <c r="B1438"/>
      <c r="C1438"/>
      <c r="D1438" s="15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 s="10"/>
    </row>
    <row r="1439" spans="1:19">
      <c r="A1439" s="184"/>
      <c r="B1439"/>
      <c r="C1439"/>
      <c r="D1439" s="158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 s="10"/>
    </row>
    <row r="1440" spans="1:19">
      <c r="A1440" s="184"/>
      <c r="B1440"/>
      <c r="C1440"/>
      <c r="D1440" s="158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 s="10"/>
    </row>
    <row r="1441" spans="1:19">
      <c r="A1441" s="184"/>
      <c r="B1441"/>
      <c r="C1441"/>
      <c r="D1441" s="158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 s="10"/>
    </row>
    <row r="1442" spans="1:19">
      <c r="A1442" s="184"/>
      <c r="B1442"/>
      <c r="C1442"/>
      <c r="D1442" s="158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 s="10"/>
    </row>
    <row r="1443" spans="1:19">
      <c r="A1443" s="184"/>
      <c r="B1443"/>
      <c r="C1443"/>
      <c r="D1443" s="158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 s="10"/>
    </row>
    <row r="1444" spans="1:19">
      <c r="A1444" s="184"/>
      <c r="B1444"/>
      <c r="C1444"/>
      <c r="D1444" s="158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 s="10"/>
    </row>
    <row r="1445" spans="1:19">
      <c r="A1445" s="184"/>
      <c r="B1445"/>
      <c r="C1445"/>
      <c r="D1445" s="158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 s="10"/>
    </row>
    <row r="1446" spans="1:19">
      <c r="A1446" s="184"/>
      <c r="B1446"/>
      <c r="C1446"/>
      <c r="D1446" s="158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 s="10"/>
    </row>
    <row r="1447" spans="1:19">
      <c r="A1447" s="184"/>
      <c r="B1447"/>
      <c r="C1447"/>
      <c r="D1447" s="158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 s="10"/>
    </row>
    <row r="1448" spans="1:19">
      <c r="A1448" s="184"/>
      <c r="B1448"/>
      <c r="C1448"/>
      <c r="D1448" s="15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 s="10"/>
    </row>
    <row r="1449" spans="1:19">
      <c r="A1449" s="184"/>
      <c r="B1449"/>
      <c r="C1449"/>
      <c r="D1449" s="158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 s="10"/>
    </row>
    <row r="1450" spans="1:19">
      <c r="A1450" s="184"/>
      <c r="B1450"/>
      <c r="C1450"/>
      <c r="D1450" s="158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 s="10"/>
    </row>
    <row r="1451" spans="1:19">
      <c r="A1451" s="184"/>
      <c r="B1451"/>
      <c r="C1451"/>
      <c r="D1451" s="158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 s="10"/>
    </row>
    <row r="1452" spans="1:19">
      <c r="A1452" s="184"/>
      <c r="B1452"/>
      <c r="C1452"/>
      <c r="D1452" s="158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 s="10"/>
    </row>
    <row r="1453" spans="1:19">
      <c r="A1453" s="184"/>
      <c r="B1453"/>
      <c r="C1453"/>
      <c r="D1453" s="158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 s="10"/>
    </row>
    <row r="1454" spans="1:19">
      <c r="A1454" s="184"/>
      <c r="B1454"/>
      <c r="C1454"/>
      <c r="D1454" s="158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 s="10"/>
    </row>
    <row r="1455" spans="1:19">
      <c r="A1455" s="184"/>
      <c r="B1455"/>
      <c r="C1455"/>
      <c r="D1455" s="158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 s="10"/>
    </row>
    <row r="1456" spans="1:19">
      <c r="A1456" s="184"/>
      <c r="B1456"/>
      <c r="C1456"/>
      <c r="D1456" s="158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 s="10"/>
    </row>
    <row r="1457" spans="1:19">
      <c r="A1457" s="184"/>
      <c r="B1457"/>
      <c r="C1457"/>
      <c r="D1457" s="158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 s="10"/>
    </row>
    <row r="1458" spans="1:19">
      <c r="A1458" s="184"/>
      <c r="B1458"/>
      <c r="C1458"/>
      <c r="D1458" s="1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 s="10"/>
    </row>
    <row r="1459" spans="1:19">
      <c r="A1459" s="184"/>
      <c r="B1459"/>
      <c r="C1459"/>
      <c r="D1459" s="158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 s="10"/>
    </row>
    <row r="1460" spans="1:19">
      <c r="A1460" s="184"/>
      <c r="B1460"/>
      <c r="C1460"/>
      <c r="D1460" s="158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 s="10"/>
    </row>
    <row r="1461" spans="1:19">
      <c r="A1461" s="184"/>
      <c r="B1461"/>
      <c r="C1461"/>
      <c r="D1461" s="158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 s="10"/>
    </row>
    <row r="1462" spans="1:19">
      <c r="A1462" s="184"/>
      <c r="B1462"/>
      <c r="C1462"/>
      <c r="D1462" s="158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 s="10"/>
    </row>
    <row r="1463" spans="1:19">
      <c r="A1463" s="184"/>
      <c r="B1463"/>
      <c r="C1463"/>
      <c r="D1463" s="158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 s="10"/>
    </row>
    <row r="1464" spans="1:19">
      <c r="A1464" s="184"/>
      <c r="B1464"/>
      <c r="C1464"/>
      <c r="D1464" s="158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 s="10"/>
    </row>
    <row r="1465" spans="1:19">
      <c r="A1465" s="184"/>
      <c r="B1465"/>
      <c r="C1465"/>
      <c r="D1465" s="158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 s="10"/>
    </row>
    <row r="1466" spans="1:19">
      <c r="A1466" s="184"/>
      <c r="B1466"/>
      <c r="C1466"/>
      <c r="D1466" s="158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 s="10"/>
    </row>
    <row r="1467" spans="1:19">
      <c r="A1467" s="184"/>
      <c r="B1467"/>
      <c r="C1467"/>
      <c r="D1467" s="158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 s="10"/>
    </row>
    <row r="1468" spans="1:19">
      <c r="A1468" s="184"/>
      <c r="B1468"/>
      <c r="C1468"/>
      <c r="D1468" s="15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 s="10"/>
    </row>
    <row r="1469" spans="1:19">
      <c r="A1469" s="184"/>
      <c r="B1469"/>
      <c r="C1469"/>
      <c r="D1469" s="158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 s="10"/>
    </row>
    <row r="1470" spans="1:19">
      <c r="A1470" s="184"/>
      <c r="B1470"/>
      <c r="C1470"/>
      <c r="D1470" s="158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 s="10"/>
    </row>
    <row r="1471" spans="1:19">
      <c r="A1471" s="184"/>
      <c r="B1471"/>
      <c r="C1471"/>
      <c r="D1471" s="158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 s="10"/>
    </row>
    <row r="1472" spans="1:19">
      <c r="A1472" s="184"/>
      <c r="B1472"/>
      <c r="C1472"/>
      <c r="D1472" s="158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 s="10"/>
    </row>
    <row r="1473" spans="1:19">
      <c r="A1473" s="184"/>
      <c r="B1473"/>
      <c r="C1473"/>
      <c r="D1473" s="158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 s="10"/>
    </row>
    <row r="1474" spans="1:19">
      <c r="A1474" s="184"/>
      <c r="B1474"/>
      <c r="C1474"/>
      <c r="D1474" s="158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 s="10"/>
    </row>
    <row r="1475" spans="1:19">
      <c r="A1475" s="184"/>
      <c r="B1475"/>
      <c r="C1475"/>
      <c r="D1475" s="158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 s="10"/>
    </row>
    <row r="1476" spans="1:19">
      <c r="A1476" s="184"/>
      <c r="B1476"/>
      <c r="C1476"/>
      <c r="D1476" s="158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 s="10"/>
    </row>
    <row r="1477" spans="1:19">
      <c r="A1477" s="184"/>
      <c r="B1477"/>
      <c r="C1477"/>
      <c r="D1477" s="158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 s="10"/>
    </row>
    <row r="1478" spans="1:19">
      <c r="A1478" s="184"/>
      <c r="B1478"/>
      <c r="C1478"/>
      <c r="D1478" s="15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 s="10"/>
    </row>
    <row r="1479" spans="1:19">
      <c r="A1479" s="184"/>
      <c r="B1479"/>
      <c r="C1479"/>
      <c r="D1479" s="158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 s="10"/>
    </row>
    <row r="1480" spans="1:19">
      <c r="A1480" s="184"/>
      <c r="B1480"/>
      <c r="C1480"/>
      <c r="D1480" s="158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 s="10"/>
    </row>
    <row r="1481" spans="1:19">
      <c r="A1481" s="184"/>
      <c r="B1481"/>
      <c r="C1481"/>
      <c r="D1481" s="158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 s="10"/>
    </row>
    <row r="1482" spans="1:19">
      <c r="A1482" s="184"/>
      <c r="B1482"/>
      <c r="C1482"/>
      <c r="D1482" s="158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 s="10"/>
    </row>
    <row r="1483" spans="1:19">
      <c r="A1483" s="184"/>
      <c r="B1483"/>
      <c r="C1483"/>
      <c r="D1483" s="158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 s="10"/>
    </row>
    <row r="1484" spans="1:19">
      <c r="A1484" s="184"/>
      <c r="B1484"/>
      <c r="C1484"/>
      <c r="D1484" s="158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 s="10"/>
    </row>
    <row r="1485" spans="1:19">
      <c r="A1485" s="184"/>
      <c r="B1485"/>
      <c r="C1485"/>
      <c r="D1485" s="158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 s="10"/>
    </row>
    <row r="1486" spans="1:19">
      <c r="A1486" s="184"/>
      <c r="B1486"/>
      <c r="C1486"/>
      <c r="D1486" s="158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 s="10"/>
    </row>
    <row r="1487" spans="1:19">
      <c r="A1487" s="184"/>
      <c r="B1487"/>
      <c r="C1487"/>
      <c r="D1487" s="158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 s="10"/>
    </row>
    <row r="1488" spans="1:19">
      <c r="A1488" s="184"/>
      <c r="B1488"/>
      <c r="C1488"/>
      <c r="D1488" s="15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 s="10"/>
    </row>
    <row r="1489" spans="1:19">
      <c r="A1489" s="184"/>
      <c r="B1489"/>
      <c r="C1489"/>
      <c r="D1489" s="158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 s="10"/>
    </row>
    <row r="1490" spans="1:19">
      <c r="A1490" s="184"/>
      <c r="B1490"/>
      <c r="C1490"/>
      <c r="D1490" s="158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 s="10"/>
    </row>
    <row r="1491" spans="1:19">
      <c r="A1491" s="184"/>
      <c r="B1491"/>
      <c r="C1491"/>
      <c r="D1491" s="158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 s="10"/>
    </row>
    <row r="1492" spans="1:19">
      <c r="A1492" s="184"/>
      <c r="B1492"/>
      <c r="C1492"/>
      <c r="D1492" s="158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 s="10"/>
    </row>
    <row r="1493" spans="1:19">
      <c r="A1493" s="184"/>
      <c r="B1493"/>
      <c r="C1493"/>
      <c r="D1493" s="158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 s="10"/>
    </row>
    <row r="1494" spans="1:19">
      <c r="A1494" s="184"/>
      <c r="B1494"/>
      <c r="C1494"/>
      <c r="D1494" s="158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 s="10"/>
    </row>
    <row r="1495" spans="1:19">
      <c r="A1495" s="184"/>
      <c r="B1495"/>
      <c r="C1495"/>
      <c r="D1495" s="158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 s="10"/>
    </row>
    <row r="1496" spans="1:19">
      <c r="A1496" s="184"/>
      <c r="B1496"/>
      <c r="C1496"/>
      <c r="D1496" s="158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 s="10"/>
    </row>
    <row r="1497" spans="1:19">
      <c r="A1497" s="184"/>
      <c r="B1497"/>
      <c r="C1497"/>
      <c r="D1497" s="158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 s="10"/>
    </row>
    <row r="1498" spans="1:19">
      <c r="A1498" s="184"/>
      <c r="B1498"/>
      <c r="C1498"/>
      <c r="D1498" s="15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 s="10"/>
    </row>
    <row r="1499" spans="1:19">
      <c r="A1499" s="184"/>
      <c r="B1499"/>
      <c r="C1499"/>
      <c r="D1499" s="158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 s="10"/>
    </row>
    <row r="1500" spans="1:19">
      <c r="A1500" s="184"/>
      <c r="B1500"/>
      <c r="C1500"/>
      <c r="D1500" s="158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 s="10"/>
    </row>
    <row r="1501" spans="1:19">
      <c r="A1501" s="184"/>
      <c r="B1501"/>
      <c r="C1501"/>
      <c r="D1501" s="158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 s="10"/>
    </row>
    <row r="1502" spans="1:19">
      <c r="A1502" s="184"/>
      <c r="B1502"/>
      <c r="C1502"/>
      <c r="D1502" s="158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 s="10"/>
    </row>
    <row r="1503" spans="1:19">
      <c r="A1503" s="184"/>
      <c r="B1503"/>
      <c r="C1503"/>
      <c r="D1503" s="158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 s="10"/>
    </row>
    <row r="1504" spans="1:19">
      <c r="A1504" s="184"/>
      <c r="B1504"/>
      <c r="C1504"/>
      <c r="D1504" s="158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 s="10"/>
    </row>
    <row r="1505" spans="1:19">
      <c r="A1505" s="184"/>
      <c r="B1505"/>
      <c r="C1505"/>
      <c r="D1505" s="158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 s="10"/>
    </row>
    <row r="1506" spans="1:19">
      <c r="A1506" s="184"/>
      <c r="B1506"/>
      <c r="C1506"/>
      <c r="D1506" s="158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 s="10"/>
    </row>
    <row r="1507" spans="1:19">
      <c r="A1507" s="184"/>
      <c r="B1507"/>
      <c r="C1507"/>
      <c r="D1507" s="158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 s="10"/>
    </row>
    <row r="1508" spans="1:19">
      <c r="A1508" s="184"/>
      <c r="B1508"/>
      <c r="C1508"/>
      <c r="D1508" s="15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 s="10"/>
    </row>
    <row r="1509" spans="1:19">
      <c r="A1509" s="184"/>
      <c r="B1509"/>
      <c r="C1509"/>
      <c r="D1509" s="158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 s="10"/>
    </row>
    <row r="1510" spans="1:19">
      <c r="A1510" s="184"/>
      <c r="B1510"/>
      <c r="C1510"/>
      <c r="D1510" s="158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 s="10"/>
    </row>
    <row r="1511" spans="1:19">
      <c r="A1511" s="184"/>
      <c r="B1511"/>
      <c r="C1511"/>
      <c r="D1511" s="158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 s="10"/>
    </row>
    <row r="1512" spans="1:19">
      <c r="A1512" s="184"/>
      <c r="B1512"/>
      <c r="C1512"/>
      <c r="D1512" s="158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 s="10"/>
    </row>
    <row r="1513" spans="1:19">
      <c r="A1513" s="184"/>
      <c r="B1513"/>
      <c r="C1513"/>
      <c r="D1513" s="158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 s="10"/>
    </row>
    <row r="1514" spans="1:19">
      <c r="A1514" s="184"/>
      <c r="B1514"/>
      <c r="C1514"/>
      <c r="D1514" s="158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 s="10"/>
    </row>
    <row r="1515" spans="1:19">
      <c r="A1515" s="184"/>
      <c r="B1515"/>
      <c r="C1515"/>
      <c r="D1515" s="158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 s="10"/>
    </row>
    <row r="1516" spans="1:19">
      <c r="A1516" s="184"/>
      <c r="B1516"/>
      <c r="C1516"/>
      <c r="D1516" s="158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 s="10"/>
    </row>
    <row r="1517" spans="1:19">
      <c r="A1517" s="184"/>
      <c r="B1517"/>
      <c r="C1517"/>
      <c r="D1517" s="158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 s="10"/>
    </row>
    <row r="1518" spans="1:19">
      <c r="A1518" s="184"/>
      <c r="B1518"/>
      <c r="C1518"/>
      <c r="D1518" s="15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 s="10"/>
    </row>
    <row r="1519" spans="1:19">
      <c r="A1519" s="184"/>
      <c r="B1519"/>
      <c r="C1519"/>
      <c r="D1519" s="158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 s="10"/>
    </row>
    <row r="1520" spans="1:19">
      <c r="A1520" s="184"/>
      <c r="B1520"/>
      <c r="C1520"/>
      <c r="D1520" s="158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 s="10"/>
    </row>
    <row r="1521" spans="1:19">
      <c r="A1521" s="184"/>
      <c r="B1521"/>
      <c r="C1521"/>
      <c r="D1521" s="158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 s="10"/>
    </row>
    <row r="1522" spans="1:19">
      <c r="A1522" s="184"/>
      <c r="B1522"/>
      <c r="C1522"/>
      <c r="D1522" s="158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 s="10"/>
    </row>
    <row r="1523" spans="1:19">
      <c r="A1523" s="184"/>
      <c r="B1523"/>
      <c r="C1523"/>
      <c r="D1523" s="158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 s="10"/>
    </row>
    <row r="1524" spans="1:19">
      <c r="A1524" s="184"/>
      <c r="B1524"/>
      <c r="C1524"/>
      <c r="D1524" s="158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 s="10"/>
    </row>
    <row r="1525" spans="1:19">
      <c r="A1525" s="184"/>
      <c r="B1525"/>
      <c r="C1525"/>
      <c r="D1525" s="158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 s="10"/>
    </row>
    <row r="1526" spans="1:19">
      <c r="A1526" s="184"/>
      <c r="B1526"/>
      <c r="C1526"/>
      <c r="D1526" s="158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 s="10"/>
    </row>
    <row r="1527" spans="1:19">
      <c r="A1527" s="184"/>
      <c r="B1527"/>
      <c r="C1527"/>
      <c r="D1527" s="158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 s="10"/>
    </row>
    <row r="1528" spans="1:19">
      <c r="A1528" s="184"/>
      <c r="B1528"/>
      <c r="C1528"/>
      <c r="D1528" s="15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 s="10"/>
    </row>
    <row r="1529" spans="1:19">
      <c r="A1529" s="184"/>
      <c r="B1529"/>
      <c r="C1529"/>
      <c r="D1529" s="158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 s="10"/>
    </row>
    <row r="1530" spans="1:19">
      <c r="A1530" s="184"/>
      <c r="B1530"/>
      <c r="C1530"/>
      <c r="D1530" s="158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 s="10"/>
    </row>
    <row r="1531" spans="1:19">
      <c r="A1531" s="184"/>
      <c r="B1531"/>
      <c r="C1531"/>
      <c r="D1531" s="158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 s="10"/>
    </row>
    <row r="1532" spans="1:19">
      <c r="A1532" s="184"/>
      <c r="B1532"/>
      <c r="C1532"/>
      <c r="D1532" s="158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 s="10"/>
    </row>
    <row r="1533" spans="1:19">
      <c r="A1533" s="184"/>
      <c r="B1533"/>
      <c r="C1533"/>
      <c r="D1533" s="158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 s="10"/>
    </row>
    <row r="1534" spans="1:19">
      <c r="A1534" s="184"/>
      <c r="B1534"/>
      <c r="C1534"/>
      <c r="D1534" s="158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 s="10"/>
    </row>
    <row r="1535" spans="1:19">
      <c r="A1535" s="184"/>
      <c r="B1535"/>
      <c r="C1535"/>
      <c r="D1535" s="158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 s="10"/>
    </row>
    <row r="1536" spans="1:19">
      <c r="A1536" s="184"/>
      <c r="B1536"/>
      <c r="C1536"/>
      <c r="D1536" s="158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 s="10"/>
    </row>
    <row r="1537" spans="1:19">
      <c r="A1537" s="184"/>
      <c r="B1537"/>
      <c r="C1537"/>
      <c r="D1537" s="158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 s="10"/>
    </row>
    <row r="1538" spans="1:19">
      <c r="A1538" s="184"/>
      <c r="B1538"/>
      <c r="C1538"/>
      <c r="D1538" s="15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 s="10"/>
    </row>
    <row r="1539" spans="1:19">
      <c r="A1539" s="184"/>
      <c r="B1539"/>
      <c r="C1539"/>
      <c r="D1539" s="158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 s="10"/>
    </row>
    <row r="1540" spans="1:19">
      <c r="A1540" s="184"/>
      <c r="B1540"/>
      <c r="C1540"/>
      <c r="D1540" s="158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 s="10"/>
    </row>
    <row r="1541" spans="1:19">
      <c r="A1541" s="184"/>
      <c r="B1541"/>
      <c r="C1541"/>
      <c r="D1541" s="158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 s="10"/>
    </row>
    <row r="1542" spans="1:19">
      <c r="A1542" s="184"/>
      <c r="B1542"/>
      <c r="C1542"/>
      <c r="D1542" s="158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 s="10"/>
    </row>
    <row r="1543" spans="1:19">
      <c r="A1543" s="184"/>
      <c r="B1543"/>
      <c r="C1543"/>
      <c r="D1543" s="158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 s="10"/>
    </row>
    <row r="1544" spans="1:19">
      <c r="A1544" s="184"/>
      <c r="B1544"/>
      <c r="C1544"/>
      <c r="D1544" s="158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 s="10"/>
    </row>
    <row r="1545" spans="1:19">
      <c r="A1545" s="184"/>
      <c r="B1545"/>
      <c r="C1545"/>
      <c r="D1545" s="158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 s="10"/>
    </row>
    <row r="1546" spans="1:19">
      <c r="A1546" s="184"/>
      <c r="B1546"/>
      <c r="C1546"/>
      <c r="D1546" s="158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 s="10"/>
    </row>
    <row r="1547" spans="1:19">
      <c r="A1547" s="184"/>
      <c r="B1547"/>
      <c r="C1547"/>
      <c r="D1547" s="158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 s="10"/>
    </row>
    <row r="1548" spans="1:19">
      <c r="A1548" s="184"/>
      <c r="B1548"/>
      <c r="C1548"/>
      <c r="D1548" s="15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 s="10"/>
    </row>
    <row r="1549" spans="1:19">
      <c r="A1549" s="184"/>
      <c r="B1549"/>
      <c r="C1549"/>
      <c r="D1549" s="158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 s="10"/>
    </row>
    <row r="1550" spans="1:19">
      <c r="A1550" s="184"/>
      <c r="B1550"/>
      <c r="C1550"/>
      <c r="D1550" s="158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 s="10"/>
    </row>
    <row r="1551" spans="1:19">
      <c r="A1551" s="184"/>
      <c r="B1551"/>
      <c r="C1551"/>
      <c r="D1551" s="158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 s="10"/>
    </row>
    <row r="1552" spans="1:19">
      <c r="A1552" s="184"/>
      <c r="B1552"/>
      <c r="C1552"/>
      <c r="D1552" s="158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 s="10"/>
    </row>
    <row r="1553" spans="1:19">
      <c r="A1553" s="184"/>
      <c r="B1553"/>
      <c r="C1553"/>
      <c r="D1553" s="158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 s="10"/>
    </row>
    <row r="1554" spans="1:19">
      <c r="A1554" s="184"/>
      <c r="B1554"/>
      <c r="C1554"/>
      <c r="D1554" s="158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 s="10"/>
    </row>
    <row r="1555" spans="1:19">
      <c r="A1555" s="184"/>
      <c r="B1555"/>
      <c r="C1555"/>
      <c r="D1555" s="158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 s="10"/>
    </row>
    <row r="1556" spans="1:19">
      <c r="A1556" s="184"/>
      <c r="B1556"/>
      <c r="C1556"/>
      <c r="D1556" s="158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 s="10"/>
    </row>
    <row r="1557" spans="1:19">
      <c r="A1557" s="184"/>
      <c r="B1557"/>
      <c r="C1557"/>
      <c r="D1557" s="158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 s="10"/>
    </row>
    <row r="1558" spans="1:19">
      <c r="A1558" s="184"/>
      <c r="B1558"/>
      <c r="C1558"/>
      <c r="D1558" s="1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 s="10"/>
    </row>
    <row r="1559" spans="1:19">
      <c r="A1559" s="184"/>
      <c r="B1559"/>
      <c r="C1559"/>
      <c r="D1559" s="158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 s="10"/>
    </row>
    <row r="1560" spans="1:19">
      <c r="A1560" s="184"/>
      <c r="B1560"/>
      <c r="C1560"/>
      <c r="D1560" s="158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 s="10"/>
    </row>
    <row r="1561" spans="1:19">
      <c r="A1561" s="184"/>
      <c r="B1561"/>
      <c r="C1561"/>
      <c r="D1561" s="158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 s="10"/>
    </row>
    <row r="1562" spans="1:19">
      <c r="A1562" s="184"/>
      <c r="B1562"/>
      <c r="C1562"/>
      <c r="D1562" s="158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 s="10"/>
    </row>
    <row r="1563" spans="1:19">
      <c r="A1563" s="184"/>
      <c r="B1563"/>
      <c r="C1563"/>
      <c r="D1563" s="158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 s="10"/>
    </row>
    <row r="1564" spans="1:19">
      <c r="A1564" s="184"/>
      <c r="B1564"/>
      <c r="C1564"/>
      <c r="D1564" s="158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 s="10"/>
    </row>
    <row r="1565" spans="1:19">
      <c r="A1565" s="184"/>
      <c r="B1565"/>
      <c r="C1565"/>
      <c r="D1565" s="158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 s="10"/>
    </row>
    <row r="1566" spans="1:19">
      <c r="A1566" s="184"/>
      <c r="B1566"/>
      <c r="C1566"/>
      <c r="D1566" s="158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 s="10"/>
    </row>
    <row r="1567" spans="1:19">
      <c r="A1567" s="184"/>
      <c r="B1567"/>
      <c r="C1567"/>
      <c r="D1567" s="158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 s="10"/>
    </row>
    <row r="1568" spans="1:19">
      <c r="A1568" s="184"/>
      <c r="B1568"/>
      <c r="C1568"/>
      <c r="D1568" s="15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 s="10"/>
    </row>
    <row r="1569" spans="1:19">
      <c r="A1569" s="184"/>
      <c r="B1569"/>
      <c r="C1569"/>
      <c r="D1569" s="158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 s="10"/>
    </row>
    <row r="1570" spans="1:19">
      <c r="A1570" s="184"/>
      <c r="B1570"/>
      <c r="C1570"/>
      <c r="D1570" s="158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 s="10"/>
    </row>
    <row r="1571" spans="1:19">
      <c r="A1571" s="184"/>
      <c r="B1571"/>
      <c r="C1571"/>
      <c r="D1571" s="158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 s="10"/>
    </row>
    <row r="1572" spans="1:19">
      <c r="A1572" s="184"/>
      <c r="B1572"/>
      <c r="C1572"/>
      <c r="D1572" s="158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 s="10"/>
    </row>
    <row r="1573" spans="1:19">
      <c r="A1573" s="184"/>
      <c r="B1573"/>
      <c r="C1573"/>
      <c r="D1573" s="158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 s="10"/>
    </row>
    <row r="1574" spans="1:19">
      <c r="A1574" s="184"/>
      <c r="B1574"/>
      <c r="C1574"/>
      <c r="D1574" s="158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 s="10"/>
    </row>
    <row r="1575" spans="1:19">
      <c r="A1575" s="184"/>
      <c r="B1575"/>
      <c r="C1575"/>
      <c r="D1575" s="158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 s="10"/>
    </row>
    <row r="1576" spans="1:19">
      <c r="A1576" s="184"/>
      <c r="B1576"/>
      <c r="C1576"/>
      <c r="D1576" s="158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 s="10"/>
    </row>
    <row r="1577" spans="1:19">
      <c r="A1577" s="184"/>
      <c r="B1577"/>
      <c r="C1577"/>
      <c r="D1577" s="158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 s="10"/>
    </row>
    <row r="1578" spans="1:19">
      <c r="A1578" s="184"/>
      <c r="B1578"/>
      <c r="C1578"/>
      <c r="D1578" s="15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 s="10"/>
    </row>
    <row r="1579" spans="1:19">
      <c r="A1579" s="184"/>
      <c r="B1579"/>
      <c r="C1579"/>
      <c r="D1579" s="158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 s="10"/>
    </row>
    <row r="1580" spans="1:19">
      <c r="A1580" s="184"/>
      <c r="B1580"/>
      <c r="C1580"/>
      <c r="D1580" s="158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 s="10"/>
    </row>
    <row r="1581" spans="1:19">
      <c r="A1581" s="184"/>
      <c r="B1581"/>
      <c r="C1581"/>
      <c r="D1581" s="158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 s="10"/>
    </row>
    <row r="1582" spans="1:19">
      <c r="A1582" s="184"/>
      <c r="B1582"/>
      <c r="C1582"/>
      <c r="D1582" s="158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 s="10"/>
    </row>
    <row r="1583" spans="1:19">
      <c r="A1583" s="184"/>
      <c r="B1583"/>
      <c r="C1583"/>
      <c r="D1583" s="158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 s="10"/>
    </row>
    <row r="1584" spans="1:19">
      <c r="A1584" s="184"/>
      <c r="B1584"/>
      <c r="C1584"/>
      <c r="D1584" s="158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 s="10"/>
    </row>
    <row r="1585" spans="1:19">
      <c r="A1585" s="184"/>
      <c r="B1585"/>
      <c r="C1585"/>
      <c r="D1585" s="158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 s="10"/>
    </row>
    <row r="1586" spans="1:19">
      <c r="A1586" s="184"/>
      <c r="B1586"/>
      <c r="C1586"/>
      <c r="D1586" s="158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 s="10"/>
    </row>
    <row r="1587" spans="1:19">
      <c r="A1587" s="184"/>
      <c r="B1587"/>
      <c r="C1587"/>
      <c r="D1587" s="158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 s="10"/>
    </row>
    <row r="1588" spans="1:19">
      <c r="A1588" s="184"/>
      <c r="B1588"/>
      <c r="C1588"/>
      <c r="D1588" s="15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 s="10"/>
    </row>
    <row r="1589" spans="1:19">
      <c r="A1589" s="184"/>
      <c r="B1589"/>
      <c r="C1589"/>
      <c r="D1589" s="158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 s="10"/>
    </row>
    <row r="1590" spans="1:19">
      <c r="A1590" s="184"/>
      <c r="B1590"/>
      <c r="C1590"/>
      <c r="D1590" s="158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 s="10"/>
    </row>
    <row r="1591" spans="1:19">
      <c r="A1591" s="184"/>
      <c r="B1591"/>
      <c r="C1591"/>
      <c r="D1591" s="158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 s="10"/>
    </row>
    <row r="1592" spans="1:19">
      <c r="A1592" s="184"/>
      <c r="B1592"/>
      <c r="C1592"/>
      <c r="D1592" s="158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 s="10"/>
    </row>
    <row r="1593" spans="1:19">
      <c r="A1593" s="184"/>
      <c r="B1593"/>
      <c r="C1593"/>
      <c r="D1593" s="158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 s="10"/>
    </row>
    <row r="1594" spans="1:19">
      <c r="A1594" s="184"/>
      <c r="B1594"/>
      <c r="C1594"/>
      <c r="D1594" s="158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 s="10"/>
    </row>
    <row r="1595" spans="1:19">
      <c r="A1595" s="184"/>
      <c r="B1595"/>
      <c r="C1595"/>
      <c r="D1595" s="158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 s="10"/>
    </row>
    <row r="1596" spans="1:19">
      <c r="A1596" s="184"/>
      <c r="B1596"/>
      <c r="C1596"/>
      <c r="D1596" s="158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 s="10"/>
    </row>
    <row r="1597" spans="1:19">
      <c r="A1597" s="184"/>
      <c r="B1597"/>
      <c r="C1597"/>
      <c r="D1597" s="158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 s="10"/>
    </row>
    <row r="1598" spans="1:19">
      <c r="A1598" s="184"/>
      <c r="B1598"/>
      <c r="C1598"/>
      <c r="D1598" s="15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 s="10"/>
    </row>
    <row r="1599" spans="1:19">
      <c r="A1599" s="184"/>
      <c r="B1599"/>
      <c r="C1599"/>
      <c r="D1599" s="158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 s="10"/>
    </row>
    <row r="1600" spans="1:19">
      <c r="A1600" s="184"/>
      <c r="B1600"/>
      <c r="C1600"/>
      <c r="D1600" s="158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 s="10"/>
    </row>
    <row r="1601" spans="1:19">
      <c r="A1601" s="184"/>
      <c r="B1601"/>
      <c r="C1601"/>
      <c r="D1601" s="158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 s="10"/>
    </row>
    <row r="1602" spans="1:19">
      <c r="A1602" s="184"/>
      <c r="B1602"/>
      <c r="C1602"/>
      <c r="D1602" s="158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 s="10"/>
    </row>
    <row r="1603" spans="1:19">
      <c r="A1603" s="184"/>
      <c r="B1603"/>
      <c r="C1603"/>
      <c r="D1603" s="158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 s="10"/>
    </row>
    <row r="1604" spans="1:19">
      <c r="A1604" s="184"/>
      <c r="B1604"/>
      <c r="C1604"/>
      <c r="D1604" s="158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 s="10"/>
    </row>
    <row r="1605" spans="1:19">
      <c r="A1605" s="184"/>
      <c r="B1605"/>
      <c r="C1605"/>
      <c r="D1605" s="158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 s="10"/>
    </row>
    <row r="1606" spans="1:19">
      <c r="A1606" s="184"/>
      <c r="B1606"/>
      <c r="C1606"/>
      <c r="D1606" s="158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 s="10"/>
    </row>
    <row r="1607" spans="1:19">
      <c r="A1607" s="184"/>
      <c r="B1607"/>
      <c r="C1607"/>
      <c r="D1607" s="158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 s="10"/>
    </row>
    <row r="1608" spans="1:19">
      <c r="A1608" s="184"/>
      <c r="B1608"/>
      <c r="C1608"/>
      <c r="D1608" s="15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 s="10"/>
    </row>
    <row r="1609" spans="1:19">
      <c r="A1609" s="184"/>
      <c r="B1609"/>
      <c r="C1609"/>
      <c r="D1609" s="158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 s="10"/>
    </row>
    <row r="1610" spans="1:19">
      <c r="A1610" s="184"/>
      <c r="B1610"/>
      <c r="C1610"/>
      <c r="D1610" s="158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 s="10"/>
    </row>
    <row r="1611" spans="1:19">
      <c r="A1611" s="184"/>
      <c r="B1611"/>
      <c r="C1611"/>
      <c r="D1611" s="158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 s="10"/>
    </row>
    <row r="1612" spans="1:19">
      <c r="A1612" s="184"/>
      <c r="B1612"/>
      <c r="C1612"/>
      <c r="D1612" s="158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 s="10"/>
    </row>
    <row r="1613" spans="1:19">
      <c r="A1613" s="184"/>
      <c r="B1613"/>
      <c r="C1613"/>
      <c r="D1613" s="158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 s="10"/>
    </row>
    <row r="1614" spans="1:19">
      <c r="A1614" s="184"/>
      <c r="B1614"/>
      <c r="C1614"/>
      <c r="D1614" s="158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 s="10"/>
    </row>
    <row r="1615" spans="1:19">
      <c r="A1615" s="184"/>
      <c r="B1615"/>
      <c r="C1615"/>
      <c r="D1615" s="158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 s="10"/>
    </row>
    <row r="1616" spans="1:19">
      <c r="A1616" s="184"/>
      <c r="B1616"/>
      <c r="C1616"/>
      <c r="D1616" s="158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 s="10"/>
    </row>
    <row r="1617" spans="1:19">
      <c r="A1617" s="184"/>
      <c r="B1617"/>
      <c r="C1617"/>
      <c r="D1617" s="158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 s="10"/>
    </row>
    <row r="1618" spans="1:19">
      <c r="A1618" s="184"/>
      <c r="B1618"/>
      <c r="C1618"/>
      <c r="D1618" s="15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 s="10"/>
    </row>
    <row r="1619" spans="1:19">
      <c r="A1619" s="184"/>
      <c r="B1619"/>
      <c r="C1619"/>
      <c r="D1619" s="158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 s="10"/>
    </row>
    <row r="1620" spans="1:19">
      <c r="A1620" s="184"/>
      <c r="B1620"/>
      <c r="C1620"/>
      <c r="D1620" s="158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 s="10"/>
    </row>
    <row r="1621" spans="1:19">
      <c r="A1621" s="184"/>
      <c r="B1621"/>
      <c r="C1621"/>
      <c r="D1621" s="158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 s="10"/>
    </row>
    <row r="1622" spans="1:19">
      <c r="A1622" s="184"/>
      <c r="B1622"/>
      <c r="C1622"/>
      <c r="D1622" s="158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 s="10"/>
    </row>
    <row r="1623" spans="1:19">
      <c r="A1623" s="184"/>
      <c r="B1623"/>
      <c r="C1623"/>
      <c r="D1623" s="158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 s="10"/>
    </row>
    <row r="1624" spans="1:19">
      <c r="A1624" s="184"/>
      <c r="B1624"/>
      <c r="C1624"/>
      <c r="D1624" s="158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 s="10"/>
    </row>
    <row r="1625" spans="1:19">
      <c r="A1625" s="184"/>
      <c r="B1625"/>
      <c r="C1625"/>
      <c r="D1625" s="158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 s="10"/>
    </row>
    <row r="1626" spans="1:19">
      <c r="A1626" s="184"/>
      <c r="B1626"/>
      <c r="C1626"/>
      <c r="D1626" s="158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 s="10"/>
    </row>
    <row r="1627" spans="1:19">
      <c r="A1627" s="184"/>
      <c r="B1627"/>
      <c r="C1627"/>
      <c r="D1627" s="158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 s="10"/>
    </row>
    <row r="1628" spans="1:19">
      <c r="A1628" s="184"/>
      <c r="B1628"/>
      <c r="C1628"/>
      <c r="D1628" s="15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 s="10"/>
    </row>
    <row r="1629" spans="1:19">
      <c r="A1629" s="184"/>
      <c r="B1629"/>
      <c r="C1629"/>
      <c r="D1629" s="158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 s="10"/>
    </row>
    <row r="1630" spans="1:19">
      <c r="A1630" s="184"/>
      <c r="B1630"/>
      <c r="C1630"/>
      <c r="D1630" s="158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 s="10"/>
    </row>
    <row r="1631" spans="1:19">
      <c r="A1631" s="184"/>
      <c r="B1631"/>
      <c r="C1631"/>
      <c r="D1631" s="158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 s="10"/>
    </row>
    <row r="1632" spans="1:19">
      <c r="A1632" s="184"/>
      <c r="B1632"/>
      <c r="C1632"/>
      <c r="D1632" s="158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 s="10"/>
    </row>
    <row r="1633" spans="1:19">
      <c r="A1633" s="184"/>
      <c r="B1633"/>
      <c r="C1633"/>
      <c r="D1633" s="158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 s="10"/>
    </row>
    <row r="1634" spans="1:19">
      <c r="A1634" s="184"/>
      <c r="B1634"/>
      <c r="C1634"/>
      <c r="D1634" s="158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 s="10"/>
    </row>
    <row r="1635" spans="1:19">
      <c r="A1635" s="184"/>
      <c r="B1635"/>
      <c r="C1635"/>
      <c r="D1635" s="158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 s="10"/>
    </row>
    <row r="1636" spans="1:19">
      <c r="A1636" s="184"/>
      <c r="B1636"/>
      <c r="C1636"/>
      <c r="D1636" s="158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 s="10"/>
    </row>
    <row r="1637" spans="1:19">
      <c r="A1637" s="184"/>
      <c r="B1637"/>
      <c r="C1637"/>
      <c r="D1637" s="158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 s="10"/>
    </row>
    <row r="1638" spans="1:19">
      <c r="A1638" s="184"/>
      <c r="B1638"/>
      <c r="C1638"/>
      <c r="D1638" s="15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 s="10"/>
    </row>
    <row r="1639" spans="1:19">
      <c r="A1639" s="184"/>
      <c r="B1639"/>
      <c r="C1639"/>
      <c r="D1639" s="158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 s="10"/>
    </row>
    <row r="1640" spans="1:19">
      <c r="A1640" s="184"/>
      <c r="B1640"/>
      <c r="C1640"/>
      <c r="D1640" s="158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 s="10"/>
    </row>
    <row r="1641" spans="1:19">
      <c r="A1641" s="184"/>
      <c r="B1641"/>
      <c r="C1641"/>
      <c r="D1641" s="158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 s="10"/>
    </row>
    <row r="1642" spans="1:19">
      <c r="A1642" s="184"/>
      <c r="B1642"/>
      <c r="C1642"/>
      <c r="D1642" s="158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 s="10"/>
    </row>
    <row r="1643" spans="1:19">
      <c r="A1643" s="184"/>
      <c r="B1643"/>
      <c r="C1643"/>
      <c r="D1643" s="158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 s="10"/>
    </row>
    <row r="1644" spans="1:19">
      <c r="A1644" s="184"/>
      <c r="B1644"/>
      <c r="C1644"/>
      <c r="D1644" s="158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 s="10"/>
    </row>
    <row r="1645" spans="1:19">
      <c r="A1645" s="184"/>
      <c r="B1645"/>
      <c r="C1645"/>
      <c r="D1645" s="158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 s="10"/>
    </row>
    <row r="1646" spans="1:19">
      <c r="A1646" s="184"/>
      <c r="B1646"/>
      <c r="C1646"/>
      <c r="D1646" s="158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 s="10"/>
    </row>
    <row r="1647" spans="1:19">
      <c r="A1647" s="184"/>
      <c r="B1647"/>
      <c r="C1647"/>
      <c r="D1647" s="158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 s="10"/>
    </row>
    <row r="1648" spans="1:19">
      <c r="A1648" s="184"/>
      <c r="B1648"/>
      <c r="C1648"/>
      <c r="D1648" s="15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 s="10"/>
    </row>
    <row r="1649" spans="1:19">
      <c r="A1649" s="184"/>
      <c r="B1649"/>
      <c r="C1649"/>
      <c r="D1649" s="158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 s="10"/>
    </row>
    <row r="1650" spans="1:19">
      <c r="A1650" s="184"/>
      <c r="B1650"/>
      <c r="C1650"/>
      <c r="D1650" s="158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 s="10"/>
    </row>
    <row r="1651" spans="1:19">
      <c r="A1651" s="184"/>
      <c r="B1651"/>
      <c r="C1651"/>
      <c r="D1651" s="158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 s="10"/>
    </row>
    <row r="1652" spans="1:19">
      <c r="A1652" s="184"/>
      <c r="B1652"/>
      <c r="C1652"/>
      <c r="D1652" s="158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 s="10"/>
    </row>
    <row r="1653" spans="1:19">
      <c r="A1653" s="184"/>
      <c r="B1653"/>
      <c r="C1653"/>
      <c r="D1653" s="158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 s="10"/>
    </row>
    <row r="1654" spans="1:19">
      <c r="A1654" s="184"/>
      <c r="B1654"/>
      <c r="C1654"/>
      <c r="D1654" s="158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 s="10"/>
    </row>
    <row r="1655" spans="1:19">
      <c r="A1655" s="184"/>
      <c r="B1655"/>
      <c r="C1655"/>
      <c r="D1655" s="158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 s="10"/>
    </row>
    <row r="1656" spans="1:19">
      <c r="A1656" s="184"/>
      <c r="B1656"/>
      <c r="C1656"/>
      <c r="D1656" s="158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 s="10"/>
    </row>
    <row r="1657" spans="1:19">
      <c r="A1657" s="184"/>
      <c r="B1657"/>
      <c r="C1657"/>
      <c r="D1657" s="158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 s="10"/>
    </row>
    <row r="1658" spans="1:19">
      <c r="A1658" s="184"/>
      <c r="B1658"/>
      <c r="C1658"/>
      <c r="D1658" s="1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 s="10"/>
    </row>
    <row r="1659" spans="1:19">
      <c r="A1659" s="184"/>
      <c r="B1659"/>
      <c r="C1659"/>
      <c r="D1659" s="158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 s="10"/>
    </row>
    <row r="1660" spans="1:19">
      <c r="A1660" s="184"/>
      <c r="B1660"/>
      <c r="C1660"/>
      <c r="D1660" s="158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 s="10"/>
    </row>
    <row r="1661" spans="1:19">
      <c r="A1661" s="184"/>
      <c r="B1661"/>
      <c r="C1661"/>
      <c r="D1661" s="158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 s="10"/>
    </row>
    <row r="1662" spans="1:19">
      <c r="A1662" s="184"/>
      <c r="B1662"/>
      <c r="C1662"/>
      <c r="D1662" s="158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 s="10"/>
    </row>
    <row r="1663" spans="1:19">
      <c r="A1663" s="184"/>
      <c r="B1663"/>
      <c r="C1663"/>
      <c r="D1663" s="158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 s="10"/>
    </row>
    <row r="1664" spans="1:19">
      <c r="A1664" s="184"/>
      <c r="B1664"/>
      <c r="C1664"/>
      <c r="D1664" s="158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 s="10"/>
    </row>
    <row r="1665" spans="1:19">
      <c r="A1665" s="184"/>
      <c r="B1665"/>
      <c r="C1665"/>
      <c r="D1665" s="158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 s="10"/>
    </row>
    <row r="1666" spans="1:19">
      <c r="A1666" s="184"/>
      <c r="B1666"/>
      <c r="C1666"/>
      <c r="D1666" s="158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 s="10"/>
    </row>
    <row r="1667" spans="1:19">
      <c r="A1667" s="184"/>
      <c r="B1667"/>
      <c r="C1667"/>
      <c r="D1667" s="158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 s="10"/>
    </row>
    <row r="1668" spans="1:19">
      <c r="A1668" s="184"/>
      <c r="B1668"/>
      <c r="C1668"/>
      <c r="D1668" s="15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 s="10"/>
    </row>
    <row r="1669" spans="1:19">
      <c r="A1669" s="184"/>
      <c r="B1669"/>
      <c r="C1669"/>
      <c r="D1669" s="158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 s="10"/>
    </row>
    <row r="1670" spans="1:19">
      <c r="A1670" s="184"/>
      <c r="B1670"/>
      <c r="C1670"/>
      <c r="D1670" s="158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 s="10"/>
    </row>
    <row r="1671" spans="1:19">
      <c r="A1671" s="184"/>
      <c r="B1671"/>
      <c r="C1671"/>
      <c r="D1671" s="158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 s="10"/>
    </row>
    <row r="1672" spans="1:19">
      <c r="A1672" s="184"/>
      <c r="B1672"/>
      <c r="C1672"/>
      <c r="D1672" s="158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 s="10"/>
    </row>
    <row r="1673" spans="1:19">
      <c r="A1673" s="184"/>
      <c r="B1673"/>
      <c r="C1673"/>
      <c r="D1673" s="158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 s="10"/>
    </row>
    <row r="1674" spans="1:19">
      <c r="A1674" s="184"/>
      <c r="B1674"/>
      <c r="C1674"/>
      <c r="D1674" s="158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 s="10"/>
    </row>
    <row r="1675" spans="1:19">
      <c r="A1675" s="184"/>
      <c r="B1675"/>
      <c r="C1675"/>
      <c r="D1675" s="158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 s="10"/>
    </row>
    <row r="1676" spans="1:19">
      <c r="A1676" s="184"/>
      <c r="B1676"/>
      <c r="C1676"/>
      <c r="D1676" s="158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 s="10"/>
    </row>
    <row r="1677" spans="1:19">
      <c r="A1677" s="184"/>
      <c r="B1677"/>
      <c r="C1677"/>
      <c r="D1677" s="158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 s="10"/>
    </row>
    <row r="1678" spans="1:19">
      <c r="A1678" s="184"/>
      <c r="B1678"/>
      <c r="C1678"/>
      <c r="D1678" s="15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 s="10"/>
    </row>
    <row r="1679" spans="1:19">
      <c r="A1679" s="184"/>
      <c r="B1679"/>
      <c r="C1679"/>
      <c r="D1679" s="158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 s="10"/>
    </row>
    <row r="1680" spans="1:19">
      <c r="A1680" s="184"/>
      <c r="B1680"/>
      <c r="C1680"/>
      <c r="D1680" s="158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 s="10"/>
    </row>
    <row r="1681" spans="1:19">
      <c r="A1681" s="184"/>
      <c r="B1681"/>
      <c r="C1681"/>
      <c r="D1681" s="158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 s="10"/>
    </row>
    <row r="1682" spans="1:19">
      <c r="A1682" s="184"/>
      <c r="B1682"/>
      <c r="C1682"/>
      <c r="D1682" s="158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 s="10"/>
    </row>
    <row r="1683" spans="1:19">
      <c r="A1683" s="184"/>
      <c r="B1683"/>
      <c r="C1683"/>
      <c r="D1683" s="158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 s="10"/>
    </row>
    <row r="1684" spans="1:19">
      <c r="A1684" s="184"/>
      <c r="B1684"/>
      <c r="C1684"/>
      <c r="D1684" s="158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 s="10"/>
    </row>
    <row r="1685" spans="1:19">
      <c r="A1685" s="184"/>
      <c r="B1685"/>
      <c r="C1685"/>
      <c r="D1685" s="158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 s="10"/>
    </row>
    <row r="1686" spans="1:19">
      <c r="A1686" s="184"/>
      <c r="B1686"/>
      <c r="C1686"/>
      <c r="D1686" s="158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 s="10"/>
    </row>
    <row r="1687" spans="1:19">
      <c r="A1687" s="184"/>
      <c r="B1687"/>
      <c r="C1687"/>
      <c r="D1687" s="158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 s="10"/>
    </row>
    <row r="1688" spans="1:19">
      <c r="A1688" s="184"/>
      <c r="B1688"/>
      <c r="C1688"/>
      <c r="D1688" s="15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 s="10"/>
    </row>
    <row r="1689" spans="1:19">
      <c r="A1689" s="184"/>
      <c r="B1689"/>
      <c r="C1689"/>
      <c r="D1689" s="158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 s="10"/>
    </row>
    <row r="1690" spans="1:19">
      <c r="A1690" s="184"/>
      <c r="B1690"/>
      <c r="C1690"/>
      <c r="D1690" s="158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 s="10"/>
    </row>
    <row r="1691" spans="1:19">
      <c r="A1691" s="184"/>
      <c r="B1691"/>
      <c r="C1691"/>
      <c r="D1691" s="158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 s="10"/>
    </row>
    <row r="1692" spans="1:19">
      <c r="A1692" s="184"/>
      <c r="B1692"/>
      <c r="C1692"/>
      <c r="D1692" s="158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 s="10"/>
    </row>
    <row r="1693" spans="1:19">
      <c r="A1693" s="184"/>
      <c r="B1693"/>
      <c r="C1693"/>
      <c r="D1693" s="158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 s="10"/>
    </row>
    <row r="1694" spans="1:19">
      <c r="A1694" s="184"/>
      <c r="B1694"/>
      <c r="C1694"/>
      <c r="D1694" s="158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 s="10"/>
    </row>
    <row r="1695" spans="1:19">
      <c r="A1695" s="184"/>
      <c r="B1695"/>
      <c r="C1695"/>
      <c r="D1695" s="158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 s="10"/>
    </row>
    <row r="1696" spans="1:19">
      <c r="A1696" s="184"/>
      <c r="B1696"/>
      <c r="C1696"/>
      <c r="D1696" s="158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 s="10"/>
    </row>
    <row r="1697" spans="1:19">
      <c r="A1697" s="184"/>
      <c r="B1697"/>
      <c r="C1697"/>
      <c r="D1697" s="158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 s="10"/>
    </row>
    <row r="1698" spans="1:19">
      <c r="A1698" s="184"/>
      <c r="B1698"/>
      <c r="C1698"/>
      <c r="D1698" s="15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 s="10"/>
    </row>
    <row r="1699" spans="1:19">
      <c r="A1699" s="184"/>
      <c r="B1699"/>
      <c r="C1699"/>
      <c r="D1699" s="158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 s="10"/>
    </row>
    <row r="1700" spans="1:19">
      <c r="A1700" s="184"/>
      <c r="B1700"/>
      <c r="C1700"/>
      <c r="D1700" s="158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 s="10"/>
    </row>
    <row r="1701" spans="1:19">
      <c r="A1701" s="184"/>
      <c r="B1701"/>
      <c r="C1701"/>
      <c r="D1701" s="158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 s="10"/>
    </row>
    <row r="1702" spans="1:19">
      <c r="A1702" s="184"/>
      <c r="B1702"/>
      <c r="C1702"/>
      <c r="D1702" s="158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 s="10"/>
    </row>
    <row r="1703" spans="1:19">
      <c r="A1703" s="184"/>
      <c r="B1703"/>
      <c r="C1703"/>
      <c r="D1703" s="158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 s="10"/>
    </row>
    <row r="1704" spans="1:19">
      <c r="A1704" s="184"/>
      <c r="B1704"/>
      <c r="C1704"/>
      <c r="D1704" s="158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 s="10"/>
    </row>
    <row r="1705" spans="1:19">
      <c r="A1705" s="184"/>
      <c r="B1705"/>
      <c r="C1705"/>
      <c r="D1705" s="158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 s="10"/>
    </row>
    <row r="1706" spans="1:19">
      <c r="A1706" s="184"/>
      <c r="B1706"/>
      <c r="C1706"/>
      <c r="D1706" s="158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 s="10"/>
    </row>
    <row r="1707" spans="1:19">
      <c r="A1707" s="184"/>
      <c r="B1707"/>
      <c r="C1707"/>
      <c r="D1707" s="158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 s="10"/>
    </row>
    <row r="1708" spans="1:19">
      <c r="A1708" s="184"/>
      <c r="B1708"/>
      <c r="C1708"/>
      <c r="D1708" s="15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 s="10"/>
    </row>
    <row r="1709" spans="1:19">
      <c r="A1709" s="184"/>
      <c r="B1709"/>
      <c r="C1709"/>
      <c r="D1709" s="158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 s="10"/>
    </row>
    <row r="1710" spans="1:19">
      <c r="A1710" s="184"/>
      <c r="B1710"/>
      <c r="C1710"/>
      <c r="D1710" s="158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 s="10"/>
    </row>
    <row r="1711" spans="1:19">
      <c r="A1711" s="184"/>
      <c r="B1711"/>
      <c r="C1711"/>
      <c r="D1711" s="158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 s="10"/>
    </row>
    <row r="1712" spans="1:19">
      <c r="A1712" s="184"/>
      <c r="B1712"/>
      <c r="C1712"/>
      <c r="D1712" s="158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 s="10"/>
    </row>
    <row r="1713" spans="1:19">
      <c r="A1713" s="184"/>
      <c r="B1713"/>
      <c r="C1713"/>
      <c r="D1713" s="158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 s="10"/>
    </row>
    <row r="1714" spans="1:19">
      <c r="A1714" s="184"/>
      <c r="B1714"/>
      <c r="C1714"/>
      <c r="D1714" s="158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 s="10"/>
    </row>
    <row r="1715" spans="1:19">
      <c r="A1715" s="184"/>
      <c r="B1715"/>
      <c r="C1715"/>
      <c r="D1715" s="158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 s="10"/>
    </row>
    <row r="1716" spans="1:19">
      <c r="A1716" s="184"/>
      <c r="B1716"/>
      <c r="C1716"/>
      <c r="D1716" s="158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 s="10"/>
    </row>
    <row r="1717" spans="1:19">
      <c r="A1717" s="184"/>
      <c r="B1717"/>
      <c r="C1717"/>
      <c r="D1717" s="158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 s="10"/>
    </row>
    <row r="1718" spans="1:19">
      <c r="A1718" s="184"/>
      <c r="B1718"/>
      <c r="C1718"/>
      <c r="D1718" s="15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 s="10"/>
    </row>
    <row r="1719" spans="1:19">
      <c r="A1719" s="184"/>
      <c r="B1719"/>
      <c r="C1719"/>
      <c r="D1719" s="158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 s="10"/>
    </row>
    <row r="1720" spans="1:19">
      <c r="A1720" s="184"/>
      <c r="B1720"/>
      <c r="C1720"/>
      <c r="D1720" s="158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 s="10"/>
    </row>
    <row r="1721" spans="1:19">
      <c r="A1721" s="184"/>
      <c r="B1721"/>
      <c r="C1721"/>
      <c r="D1721" s="158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 s="10"/>
    </row>
    <row r="1722" spans="1:19">
      <c r="A1722" s="184"/>
      <c r="B1722"/>
      <c r="C1722"/>
      <c r="D1722" s="158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 s="10"/>
    </row>
    <row r="1723" spans="1:19">
      <c r="A1723" s="184"/>
      <c r="B1723"/>
      <c r="C1723"/>
      <c r="D1723" s="158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 s="10"/>
    </row>
    <row r="1724" spans="1:19">
      <c r="A1724" s="184"/>
      <c r="B1724"/>
      <c r="C1724"/>
      <c r="D1724" s="158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 s="10"/>
    </row>
    <row r="1725" spans="1:19">
      <c r="A1725" s="184"/>
      <c r="B1725"/>
      <c r="C1725"/>
      <c r="D1725" s="158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 s="10"/>
    </row>
    <row r="1726" spans="1:19">
      <c r="A1726" s="184"/>
      <c r="B1726"/>
      <c r="C1726"/>
      <c r="D1726" s="158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 s="10"/>
    </row>
    <row r="1727" spans="1:19">
      <c r="A1727" s="184"/>
      <c r="B1727"/>
      <c r="C1727"/>
      <c r="D1727" s="158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 s="10"/>
    </row>
    <row r="1728" spans="1:19">
      <c r="A1728" s="184"/>
      <c r="B1728"/>
      <c r="C1728"/>
      <c r="D1728" s="15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 s="10"/>
    </row>
    <row r="1729" spans="1:19">
      <c r="A1729" s="184"/>
      <c r="B1729"/>
      <c r="C1729"/>
      <c r="D1729" s="158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 s="10"/>
    </row>
    <row r="1730" spans="1:19">
      <c r="A1730" s="184"/>
      <c r="B1730"/>
      <c r="C1730"/>
      <c r="D1730" s="158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 s="10"/>
    </row>
    <row r="1731" spans="1:19">
      <c r="A1731" s="184"/>
      <c r="B1731"/>
      <c r="C1731"/>
      <c r="D1731" s="158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 s="10"/>
    </row>
    <row r="1732" spans="1:19">
      <c r="A1732" s="184"/>
      <c r="B1732"/>
      <c r="C1732"/>
      <c r="D1732" s="158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 s="10"/>
    </row>
    <row r="1733" spans="1:19">
      <c r="A1733" s="184"/>
      <c r="B1733"/>
      <c r="C1733"/>
      <c r="D1733" s="158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 s="10"/>
    </row>
    <row r="1734" spans="1:19">
      <c r="A1734" s="184"/>
      <c r="B1734"/>
      <c r="C1734"/>
      <c r="D1734" s="158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 s="10"/>
    </row>
    <row r="1735" spans="1:19">
      <c r="A1735" s="184"/>
      <c r="B1735"/>
      <c r="C1735"/>
      <c r="D1735" s="158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 s="10"/>
    </row>
    <row r="1736" spans="1:19">
      <c r="A1736" s="184"/>
      <c r="B1736"/>
      <c r="C1736"/>
      <c r="D1736" s="158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 s="10"/>
    </row>
    <row r="1737" spans="1:19">
      <c r="A1737" s="184"/>
      <c r="B1737"/>
      <c r="C1737"/>
      <c r="D1737" s="158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 s="10"/>
    </row>
    <row r="1738" spans="1:19">
      <c r="A1738" s="184"/>
      <c r="B1738"/>
      <c r="C1738"/>
      <c r="D1738" s="15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 s="10"/>
    </row>
    <row r="1739" spans="1:19">
      <c r="A1739" s="184"/>
      <c r="B1739"/>
      <c r="C1739"/>
      <c r="D1739" s="158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 s="10"/>
    </row>
    <row r="1740" spans="1:19">
      <c r="A1740" s="184"/>
      <c r="B1740"/>
      <c r="C1740"/>
      <c r="D1740" s="158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 s="10"/>
    </row>
    <row r="1741" spans="1:19">
      <c r="A1741" s="184"/>
      <c r="B1741"/>
      <c r="C1741"/>
      <c r="D1741" s="158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 s="10"/>
    </row>
    <row r="1742" spans="1:19">
      <c r="A1742" s="184"/>
      <c r="B1742"/>
      <c r="C1742"/>
      <c r="D1742" s="158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 s="10"/>
    </row>
    <row r="1743" spans="1:19">
      <c r="A1743" s="184"/>
      <c r="B1743"/>
      <c r="C1743"/>
      <c r="D1743" s="158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 s="10"/>
    </row>
    <row r="1744" spans="1:19">
      <c r="A1744" s="184"/>
      <c r="B1744"/>
      <c r="C1744"/>
      <c r="D1744" s="158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 s="10"/>
    </row>
    <row r="1745" spans="1:19">
      <c r="A1745" s="184"/>
      <c r="B1745"/>
      <c r="C1745"/>
      <c r="D1745" s="158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 s="10"/>
    </row>
    <row r="1746" spans="1:19">
      <c r="A1746" s="184"/>
      <c r="B1746"/>
      <c r="C1746"/>
      <c r="D1746" s="158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 s="10"/>
    </row>
    <row r="1747" spans="1:19">
      <c r="A1747" s="184"/>
      <c r="B1747"/>
      <c r="C1747"/>
      <c r="D1747" s="158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 s="10"/>
    </row>
    <row r="1748" spans="1:19">
      <c r="A1748" s="184"/>
      <c r="B1748"/>
      <c r="C1748"/>
      <c r="D1748" s="15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 s="10"/>
    </row>
    <row r="1749" spans="1:19">
      <c r="A1749" s="184"/>
      <c r="B1749"/>
      <c r="C1749"/>
      <c r="D1749" s="158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 s="10"/>
    </row>
    <row r="1750" spans="1:19">
      <c r="A1750" s="184"/>
      <c r="B1750"/>
      <c r="C1750"/>
      <c r="D1750" s="158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 s="10"/>
    </row>
    <row r="1751" spans="1:19">
      <c r="A1751" s="184"/>
      <c r="B1751"/>
      <c r="C1751"/>
      <c r="D1751" s="158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 s="10"/>
    </row>
    <row r="1752" spans="1:19">
      <c r="A1752" s="184"/>
      <c r="B1752"/>
      <c r="C1752"/>
      <c r="D1752" s="158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 s="10"/>
    </row>
    <row r="1753" spans="1:19">
      <c r="A1753" s="184"/>
      <c r="B1753"/>
      <c r="C1753"/>
      <c r="D1753" s="158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 s="10"/>
    </row>
    <row r="1754" spans="1:19">
      <c r="A1754" s="184"/>
      <c r="B1754"/>
      <c r="C1754"/>
      <c r="D1754" s="158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 s="10"/>
    </row>
    <row r="1755" spans="1:19">
      <c r="A1755" s="184"/>
      <c r="B1755"/>
      <c r="C1755"/>
      <c r="D1755" s="158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 s="10"/>
    </row>
    <row r="1756" spans="1:19">
      <c r="A1756" s="184"/>
      <c r="B1756"/>
      <c r="C1756"/>
      <c r="D1756" s="158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 s="10"/>
    </row>
    <row r="1757" spans="1:19">
      <c r="A1757" s="184"/>
      <c r="B1757"/>
      <c r="C1757"/>
      <c r="D1757" s="158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 s="10"/>
    </row>
    <row r="1758" spans="1:19">
      <c r="A1758" s="184"/>
      <c r="B1758"/>
      <c r="C1758"/>
      <c r="D1758" s="1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 s="10"/>
    </row>
    <row r="1759" spans="1:19">
      <c r="A1759" s="184"/>
      <c r="B1759"/>
      <c r="C1759"/>
      <c r="D1759" s="158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 s="10"/>
    </row>
    <row r="1760" spans="1:19">
      <c r="A1760" s="184"/>
      <c r="B1760"/>
      <c r="C1760"/>
      <c r="D1760" s="158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 s="10"/>
    </row>
    <row r="1761" spans="1:19">
      <c r="A1761" s="184"/>
      <c r="B1761"/>
      <c r="C1761"/>
      <c r="D1761" s="158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 s="10"/>
    </row>
    <row r="1762" spans="1:19">
      <c r="A1762" s="184"/>
      <c r="B1762"/>
      <c r="C1762"/>
      <c r="D1762" s="158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 s="10"/>
    </row>
    <row r="1763" spans="1:19">
      <c r="A1763" s="184"/>
      <c r="B1763"/>
      <c r="C1763"/>
      <c r="D1763" s="158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 s="10"/>
    </row>
    <row r="1764" spans="1:19">
      <c r="A1764" s="184"/>
      <c r="B1764"/>
      <c r="C1764"/>
      <c r="D1764" s="158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 s="10"/>
    </row>
    <row r="1765" spans="1:19">
      <c r="A1765" s="184"/>
      <c r="B1765"/>
      <c r="C1765"/>
      <c r="D1765" s="158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 s="10"/>
    </row>
    <row r="1766" spans="1:19">
      <c r="A1766" s="184"/>
      <c r="B1766"/>
      <c r="C1766"/>
      <c r="D1766" s="158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 s="10"/>
    </row>
    <row r="1767" spans="1:19">
      <c r="A1767" s="184"/>
      <c r="B1767"/>
      <c r="C1767"/>
      <c r="D1767" s="158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 s="10"/>
    </row>
    <row r="1768" spans="1:19">
      <c r="A1768" s="184"/>
      <c r="B1768"/>
      <c r="C1768"/>
      <c r="D1768" s="15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 s="10"/>
    </row>
    <row r="1769" spans="1:19">
      <c r="A1769" s="184"/>
      <c r="B1769"/>
      <c r="C1769"/>
      <c r="D1769" s="158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 s="10"/>
    </row>
    <row r="1770" spans="1:19">
      <c r="A1770" s="184"/>
      <c r="B1770"/>
      <c r="C1770"/>
      <c r="D1770" s="158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 s="10"/>
    </row>
    <row r="1771" spans="1:19">
      <c r="A1771" s="184"/>
      <c r="B1771"/>
      <c r="C1771"/>
      <c r="D1771" s="158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 s="10"/>
    </row>
    <row r="1772" spans="1:19">
      <c r="A1772" s="184"/>
      <c r="B1772"/>
      <c r="C1772"/>
      <c r="D1772" s="158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 s="10"/>
    </row>
    <row r="1773" spans="1:19">
      <c r="A1773" s="184"/>
      <c r="B1773"/>
      <c r="C1773"/>
      <c r="D1773" s="158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 s="10"/>
    </row>
    <row r="1774" spans="1:19">
      <c r="A1774" s="184"/>
      <c r="B1774"/>
      <c r="C1774"/>
      <c r="D1774" s="158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 s="10"/>
    </row>
    <row r="1775" spans="1:19">
      <c r="A1775" s="184"/>
      <c r="B1775"/>
      <c r="C1775"/>
      <c r="D1775" s="158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 s="10"/>
    </row>
    <row r="1776" spans="1:19">
      <c r="A1776" s="184"/>
      <c r="B1776"/>
      <c r="C1776"/>
      <c r="D1776" s="158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 s="10"/>
    </row>
    <row r="1777" spans="1:19">
      <c r="A1777" s="184"/>
      <c r="B1777"/>
      <c r="C1777"/>
      <c r="D1777" s="158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 s="10"/>
    </row>
    <row r="1778" spans="1:19">
      <c r="A1778" s="184"/>
      <c r="B1778"/>
      <c r="C1778"/>
      <c r="D1778" s="15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 s="10"/>
    </row>
    <row r="1779" spans="1:19">
      <c r="A1779" s="184"/>
      <c r="B1779"/>
      <c r="C1779"/>
      <c r="D1779" s="158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 s="10"/>
    </row>
    <row r="1780" spans="1:19">
      <c r="A1780" s="184"/>
      <c r="B1780"/>
      <c r="C1780"/>
      <c r="D1780" s="158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 s="10"/>
    </row>
    <row r="1781" spans="1:19">
      <c r="A1781" s="184"/>
      <c r="B1781"/>
      <c r="C1781"/>
      <c r="D1781" s="158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 s="10"/>
    </row>
    <row r="1782" spans="1:19">
      <c r="A1782" s="184"/>
      <c r="B1782"/>
      <c r="C1782"/>
      <c r="D1782" s="158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 s="10"/>
    </row>
    <row r="1783" spans="1:19">
      <c r="A1783" s="184"/>
      <c r="B1783"/>
      <c r="C1783"/>
      <c r="D1783" s="158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 s="10"/>
    </row>
    <row r="1784" spans="1:19">
      <c r="A1784" s="184"/>
      <c r="B1784"/>
      <c r="C1784"/>
      <c r="D1784" s="158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 s="10"/>
    </row>
    <row r="1785" spans="1:19">
      <c r="A1785" s="184"/>
      <c r="B1785"/>
      <c r="C1785"/>
      <c r="D1785" s="158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 s="10"/>
    </row>
    <row r="1786" spans="1:19">
      <c r="A1786" s="184"/>
      <c r="B1786"/>
      <c r="C1786"/>
      <c r="D1786" s="158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 s="10"/>
    </row>
    <row r="1787" spans="1:19">
      <c r="A1787" s="184"/>
      <c r="B1787"/>
      <c r="C1787"/>
      <c r="D1787" s="158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 s="10"/>
    </row>
    <row r="1788" spans="1:19">
      <c r="A1788" s="184"/>
      <c r="B1788"/>
      <c r="C1788"/>
      <c r="D1788" s="15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 s="10"/>
    </row>
    <row r="1789" spans="1:19">
      <c r="A1789" s="184"/>
      <c r="B1789"/>
      <c r="C1789"/>
      <c r="D1789" s="158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 s="10"/>
    </row>
    <row r="1790" spans="1:19">
      <c r="A1790" s="184"/>
      <c r="B1790"/>
      <c r="C1790"/>
      <c r="D1790" s="158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 s="10"/>
    </row>
    <row r="1791" spans="1:19">
      <c r="A1791" s="184"/>
      <c r="B1791"/>
      <c r="C1791"/>
      <c r="D1791" s="158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 s="10"/>
    </row>
    <row r="1792" spans="1:19">
      <c r="A1792" s="184"/>
      <c r="B1792"/>
      <c r="C1792"/>
      <c r="D1792" s="158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 s="10"/>
    </row>
    <row r="1793" spans="1:19">
      <c r="A1793" s="184"/>
      <c r="B1793"/>
      <c r="C1793"/>
      <c r="D1793" s="158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 s="10"/>
    </row>
    <row r="1794" spans="1:19">
      <c r="A1794" s="184"/>
      <c r="B1794"/>
      <c r="C1794"/>
      <c r="D1794" s="158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 s="10"/>
    </row>
    <row r="1795" spans="1:19">
      <c r="A1795" s="184"/>
      <c r="B1795"/>
      <c r="C1795"/>
      <c r="D1795" s="158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 s="10"/>
    </row>
    <row r="1796" spans="1:19">
      <c r="A1796" s="184"/>
      <c r="B1796"/>
      <c r="C1796"/>
      <c r="D1796" s="158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 s="10"/>
    </row>
    <row r="1797" spans="1:19">
      <c r="A1797" s="184"/>
      <c r="B1797"/>
      <c r="C1797"/>
      <c r="D1797" s="158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 s="10"/>
    </row>
    <row r="1798" spans="1:19">
      <c r="A1798" s="184"/>
      <c r="B1798"/>
      <c r="C1798"/>
      <c r="D1798" s="15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 s="10"/>
    </row>
    <row r="1799" spans="1:19">
      <c r="A1799" s="184"/>
      <c r="B1799"/>
      <c r="C1799"/>
      <c r="D1799" s="158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 s="10"/>
    </row>
    <row r="1800" spans="1:19">
      <c r="A1800" s="184"/>
      <c r="B1800"/>
      <c r="C1800"/>
      <c r="D1800" s="158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 s="10"/>
    </row>
    <row r="1801" spans="1:19">
      <c r="A1801" s="184"/>
      <c r="B1801"/>
      <c r="C1801"/>
      <c r="D1801" s="158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 s="10"/>
    </row>
    <row r="1802" spans="1:19">
      <c r="A1802" s="184"/>
      <c r="B1802"/>
      <c r="C1802"/>
      <c r="D1802" s="158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 s="10"/>
    </row>
    <row r="1803" spans="1:19">
      <c r="A1803" s="184"/>
      <c r="B1803"/>
      <c r="C1803"/>
      <c r="D1803" s="158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 s="10"/>
    </row>
    <row r="1804" spans="1:19">
      <c r="A1804" s="184"/>
      <c r="B1804"/>
      <c r="C1804"/>
      <c r="D1804" s="158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 s="10"/>
    </row>
    <row r="1805" spans="1:19">
      <c r="A1805" s="184"/>
      <c r="B1805"/>
      <c r="C1805"/>
      <c r="D1805" s="158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 s="10"/>
    </row>
    <row r="1806" spans="1:19">
      <c r="A1806" s="184"/>
      <c r="B1806"/>
      <c r="C1806"/>
      <c r="D1806" s="158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 s="10"/>
    </row>
    <row r="1807" spans="1:19">
      <c r="A1807" s="184"/>
      <c r="B1807"/>
      <c r="C1807"/>
      <c r="D1807" s="158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 s="10"/>
    </row>
    <row r="1808" spans="1:19">
      <c r="A1808" s="184"/>
      <c r="B1808"/>
      <c r="C1808"/>
      <c r="D1808" s="15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 s="10"/>
    </row>
    <row r="1809" spans="1:19">
      <c r="A1809" s="184"/>
      <c r="B1809"/>
      <c r="C1809"/>
      <c r="D1809" s="158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 s="10"/>
    </row>
    <row r="1810" spans="1:19">
      <c r="A1810" s="184"/>
      <c r="B1810"/>
      <c r="C1810"/>
      <c r="D1810" s="158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 s="10"/>
    </row>
    <row r="1811" spans="1:19">
      <c r="A1811" s="184"/>
      <c r="B1811"/>
      <c r="C1811"/>
      <c r="D1811" s="158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 s="10"/>
    </row>
    <row r="1812" spans="1:19">
      <c r="A1812" s="184"/>
      <c r="B1812"/>
      <c r="C1812"/>
      <c r="D1812" s="158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 s="10"/>
    </row>
    <row r="1813" spans="1:19">
      <c r="A1813" s="184"/>
      <c r="B1813"/>
      <c r="C1813"/>
      <c r="D1813" s="158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 s="10"/>
    </row>
    <row r="1814" spans="1:19">
      <c r="A1814" s="184"/>
      <c r="B1814"/>
      <c r="C1814"/>
      <c r="D1814" s="158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 s="10"/>
    </row>
    <row r="1815" spans="1:19">
      <c r="A1815" s="184"/>
      <c r="B1815"/>
      <c r="C1815"/>
      <c r="D1815" s="158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 s="10"/>
    </row>
    <row r="1816" spans="1:19">
      <c r="A1816" s="184"/>
      <c r="B1816"/>
      <c r="C1816"/>
      <c r="D1816" s="158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 s="10"/>
    </row>
    <row r="1817" spans="1:19">
      <c r="A1817" s="184"/>
      <c r="B1817"/>
      <c r="C1817"/>
      <c r="D1817" s="158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 s="10"/>
    </row>
    <row r="1818" spans="1:19">
      <c r="A1818" s="184"/>
      <c r="B1818"/>
      <c r="C1818"/>
      <c r="D1818" s="15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 s="10"/>
    </row>
    <row r="1819" spans="1:19">
      <c r="A1819" s="184"/>
      <c r="B1819"/>
      <c r="C1819"/>
      <c r="D1819" s="158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 s="10"/>
    </row>
    <row r="1820" spans="1:19">
      <c r="A1820" s="184"/>
      <c r="B1820"/>
      <c r="C1820"/>
      <c r="D1820" s="158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 s="10"/>
    </row>
    <row r="1821" spans="1:19">
      <c r="A1821" s="184"/>
      <c r="B1821"/>
      <c r="C1821"/>
      <c r="D1821" s="158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 s="10"/>
    </row>
    <row r="1822" spans="1:19">
      <c r="A1822" s="184"/>
      <c r="B1822"/>
      <c r="C1822"/>
      <c r="D1822" s="158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 s="10"/>
    </row>
    <row r="1823" spans="1:19">
      <c r="A1823" s="184"/>
      <c r="B1823"/>
      <c r="C1823"/>
      <c r="D1823" s="158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 s="10"/>
    </row>
    <row r="1824" spans="1:19">
      <c r="A1824" s="184"/>
      <c r="B1824"/>
      <c r="C1824"/>
      <c r="D1824" s="158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 s="10"/>
    </row>
    <row r="1825" spans="1:19">
      <c r="A1825" s="184"/>
      <c r="B1825"/>
      <c r="C1825"/>
      <c r="D1825" s="158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 s="10"/>
    </row>
    <row r="1826" spans="1:19">
      <c r="A1826" s="184"/>
      <c r="B1826"/>
      <c r="C1826"/>
      <c r="D1826" s="158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 s="10"/>
    </row>
    <row r="1827" spans="1:19">
      <c r="A1827" s="184"/>
      <c r="B1827"/>
      <c r="C1827"/>
      <c r="D1827" s="158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 s="10"/>
    </row>
    <row r="1828" spans="1:19">
      <c r="A1828" s="184"/>
      <c r="B1828"/>
      <c r="C1828"/>
      <c r="D1828" s="15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 s="10"/>
    </row>
    <row r="1829" spans="1:19">
      <c r="A1829" s="184"/>
      <c r="B1829"/>
      <c r="C1829"/>
      <c r="D1829" s="158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 s="10"/>
    </row>
    <row r="1830" spans="1:19">
      <c r="A1830" s="184"/>
      <c r="B1830"/>
      <c r="C1830"/>
      <c r="D1830" s="158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 s="10"/>
    </row>
    <row r="1831" spans="1:19">
      <c r="A1831" s="184"/>
      <c r="B1831"/>
      <c r="C1831"/>
      <c r="D1831" s="158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 s="10"/>
    </row>
    <row r="1832" spans="1:19">
      <c r="A1832" s="184"/>
      <c r="B1832"/>
      <c r="C1832"/>
      <c r="D1832" s="158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 s="10"/>
    </row>
    <row r="1833" spans="1:19">
      <c r="A1833" s="184"/>
      <c r="B1833"/>
      <c r="C1833"/>
      <c r="D1833" s="158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 s="10"/>
    </row>
    <row r="1834" spans="1:19">
      <c r="A1834" s="184"/>
      <c r="B1834"/>
      <c r="C1834"/>
      <c r="D1834" s="158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 s="10"/>
    </row>
    <row r="1835" spans="1:19">
      <c r="A1835" s="184"/>
      <c r="B1835"/>
      <c r="C1835"/>
      <c r="D1835" s="158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 s="10"/>
    </row>
    <row r="1836" spans="1:19">
      <c r="A1836" s="184"/>
      <c r="B1836"/>
      <c r="C1836"/>
      <c r="D1836" s="158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 s="10"/>
    </row>
    <row r="1837" spans="1:19">
      <c r="A1837" s="184"/>
      <c r="B1837"/>
      <c r="C1837"/>
      <c r="D1837" s="158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 s="10"/>
    </row>
    <row r="1838" spans="1:19">
      <c r="A1838" s="184"/>
      <c r="B1838"/>
      <c r="C1838"/>
      <c r="D1838" s="15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 s="10"/>
    </row>
    <row r="1839" spans="1:19">
      <c r="A1839" s="184"/>
      <c r="B1839"/>
      <c r="C1839"/>
      <c r="D1839" s="158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 s="10"/>
    </row>
    <row r="1840" spans="1:19">
      <c r="A1840" s="184"/>
      <c r="B1840"/>
      <c r="C1840"/>
      <c r="D1840" s="158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 s="10"/>
    </row>
    <row r="1841" spans="1:19">
      <c r="A1841" s="184"/>
      <c r="B1841"/>
      <c r="C1841"/>
      <c r="D1841" s="158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 s="10"/>
    </row>
    <row r="1842" spans="1:19">
      <c r="A1842" s="184"/>
      <c r="B1842"/>
      <c r="C1842"/>
      <c r="D1842" s="158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 s="10"/>
    </row>
    <row r="1843" spans="1:19">
      <c r="A1843" s="184"/>
      <c r="B1843"/>
      <c r="C1843"/>
      <c r="D1843" s="158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 s="10"/>
    </row>
    <row r="1844" spans="1:19">
      <c r="A1844" s="184"/>
      <c r="B1844"/>
      <c r="C1844"/>
      <c r="D1844" s="158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 s="10"/>
    </row>
    <row r="1845" spans="1:19">
      <c r="A1845" s="184"/>
      <c r="B1845"/>
      <c r="C1845"/>
      <c r="D1845" s="158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 s="10"/>
    </row>
    <row r="1846" spans="1:19">
      <c r="A1846" s="184"/>
      <c r="B1846"/>
      <c r="C1846"/>
      <c r="D1846" s="158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 s="10"/>
    </row>
    <row r="1847" spans="1:19">
      <c r="A1847" s="184"/>
      <c r="B1847"/>
      <c r="C1847"/>
      <c r="D1847" s="158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 s="10"/>
    </row>
    <row r="1848" spans="1:19">
      <c r="A1848" s="184"/>
      <c r="B1848"/>
      <c r="C1848"/>
      <c r="D1848" s="15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 s="10"/>
    </row>
    <row r="1849" spans="1:19">
      <c r="A1849" s="184"/>
      <c r="B1849"/>
      <c r="C1849"/>
      <c r="D1849" s="158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 s="10"/>
    </row>
    <row r="1850" spans="1:19">
      <c r="A1850" s="184"/>
      <c r="B1850"/>
      <c r="C1850"/>
      <c r="D1850" s="158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 s="10"/>
    </row>
    <row r="1851" spans="1:19">
      <c r="A1851" s="184"/>
      <c r="B1851"/>
      <c r="C1851"/>
      <c r="D1851" s="158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 s="10"/>
    </row>
    <row r="1852" spans="1:19">
      <c r="A1852" s="184"/>
      <c r="B1852"/>
      <c r="C1852"/>
      <c r="D1852" s="158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 s="10"/>
    </row>
    <row r="1853" spans="1:19">
      <c r="A1853" s="184"/>
      <c r="B1853"/>
      <c r="C1853"/>
      <c r="D1853" s="158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 s="10"/>
    </row>
    <row r="1854" spans="1:19">
      <c r="A1854" s="184"/>
      <c r="B1854"/>
      <c r="C1854"/>
      <c r="D1854" s="158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 s="10"/>
    </row>
    <row r="1855" spans="1:19">
      <c r="A1855" s="184"/>
      <c r="B1855"/>
      <c r="C1855"/>
      <c r="D1855" s="158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 s="10"/>
    </row>
    <row r="1856" spans="1:19">
      <c r="A1856" s="184"/>
      <c r="B1856"/>
      <c r="C1856"/>
      <c r="D1856" s="158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 s="10"/>
    </row>
    <row r="1857" spans="1:19">
      <c r="A1857" s="184"/>
      <c r="B1857"/>
      <c r="C1857"/>
      <c r="D1857" s="158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 s="10"/>
    </row>
    <row r="1858" spans="1:19">
      <c r="A1858" s="184"/>
      <c r="B1858"/>
      <c r="C1858"/>
      <c r="D1858" s="1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 s="10"/>
    </row>
    <row r="1859" spans="1:19">
      <c r="A1859" s="184"/>
      <c r="B1859"/>
      <c r="C1859"/>
      <c r="D1859" s="158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 s="10"/>
    </row>
    <row r="1860" spans="1:19">
      <c r="A1860" s="184"/>
      <c r="B1860"/>
      <c r="C1860"/>
      <c r="D1860" s="158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 s="10"/>
    </row>
    <row r="1861" spans="1:19">
      <c r="A1861" s="184"/>
      <c r="B1861"/>
      <c r="C1861"/>
      <c r="D1861" s="158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 s="10"/>
    </row>
    <row r="1862" spans="1:19">
      <c r="A1862" s="184"/>
      <c r="B1862"/>
      <c r="C1862"/>
      <c r="D1862" s="158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 s="10"/>
    </row>
    <row r="1863" spans="1:19">
      <c r="A1863" s="184"/>
      <c r="B1863"/>
      <c r="C1863"/>
      <c r="D1863" s="158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 s="10"/>
    </row>
    <row r="1864" spans="1:19">
      <c r="A1864" s="184"/>
      <c r="B1864"/>
      <c r="C1864"/>
      <c r="D1864" s="158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 s="10"/>
    </row>
    <row r="1865" spans="1:19">
      <c r="A1865" s="184"/>
      <c r="B1865"/>
      <c r="C1865"/>
      <c r="D1865" s="158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 s="10"/>
    </row>
    <row r="1866" spans="1:19">
      <c r="A1866" s="184"/>
      <c r="B1866"/>
      <c r="C1866"/>
      <c r="D1866" s="158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 s="10"/>
    </row>
    <row r="1867" spans="1:19">
      <c r="A1867" s="184"/>
      <c r="B1867"/>
      <c r="C1867"/>
      <c r="D1867" s="158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 s="10"/>
    </row>
    <row r="1868" spans="1:19">
      <c r="A1868" s="184"/>
      <c r="B1868"/>
      <c r="C1868"/>
      <c r="D1868" s="15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 s="10"/>
    </row>
    <row r="1869" spans="1:19">
      <c r="A1869" s="184"/>
      <c r="B1869"/>
      <c r="C1869"/>
      <c r="D1869" s="158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 s="10"/>
    </row>
    <row r="1870" spans="1:19">
      <c r="A1870" s="184"/>
      <c r="B1870"/>
      <c r="C1870"/>
      <c r="D1870" s="158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 s="10"/>
    </row>
    <row r="1871" spans="1:19">
      <c r="A1871" s="184"/>
      <c r="B1871"/>
      <c r="C1871"/>
      <c r="D1871" s="158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 s="10"/>
    </row>
    <row r="1872" spans="1:19">
      <c r="A1872" s="184"/>
      <c r="B1872"/>
      <c r="C1872"/>
      <c r="D1872" s="158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 s="10"/>
    </row>
    <row r="1873" spans="1:19">
      <c r="A1873" s="184"/>
      <c r="B1873"/>
      <c r="C1873"/>
      <c r="D1873" s="158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 s="10"/>
    </row>
    <row r="1874" spans="1:19">
      <c r="A1874" s="184"/>
      <c r="B1874"/>
      <c r="C1874"/>
      <c r="D1874" s="158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 s="10"/>
    </row>
    <row r="1875" spans="1:19">
      <c r="A1875" s="184"/>
      <c r="B1875"/>
      <c r="C1875"/>
      <c r="D1875" s="158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 s="10"/>
    </row>
    <row r="1876" spans="1:19">
      <c r="A1876" s="184"/>
      <c r="B1876"/>
      <c r="C1876"/>
      <c r="D1876" s="158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 s="10"/>
    </row>
    <row r="1877" spans="1:19">
      <c r="A1877" s="184"/>
      <c r="B1877"/>
      <c r="C1877"/>
      <c r="D1877" s="158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 s="10"/>
    </row>
    <row r="1878" spans="1:19">
      <c r="A1878" s="184"/>
      <c r="B1878"/>
      <c r="C1878"/>
      <c r="D1878" s="15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 s="10"/>
    </row>
    <row r="1879" spans="1:19">
      <c r="A1879" s="184"/>
      <c r="B1879"/>
      <c r="C1879"/>
      <c r="D1879" s="158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 s="10"/>
    </row>
    <row r="1880" spans="1:19">
      <c r="A1880" s="184"/>
      <c r="B1880"/>
      <c r="C1880"/>
      <c r="D1880" s="158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 s="10"/>
    </row>
    <row r="1881" spans="1:19">
      <c r="A1881" s="184"/>
      <c r="B1881"/>
      <c r="C1881"/>
      <c r="D1881" s="158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 s="10"/>
    </row>
    <row r="1882" spans="1:19">
      <c r="A1882" s="184"/>
      <c r="B1882"/>
      <c r="C1882"/>
      <c r="D1882" s="158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 s="10"/>
    </row>
    <row r="1883" spans="1:19">
      <c r="A1883" s="184"/>
      <c r="B1883"/>
      <c r="C1883"/>
      <c r="D1883" s="158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 s="10"/>
    </row>
    <row r="1884" spans="1:19">
      <c r="A1884" s="184"/>
      <c r="B1884"/>
      <c r="C1884"/>
      <c r="D1884" s="158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 s="10"/>
    </row>
    <row r="1885" spans="1:19">
      <c r="A1885" s="184"/>
      <c r="B1885"/>
      <c r="C1885"/>
      <c r="D1885" s="158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 s="10"/>
    </row>
    <row r="1886" spans="1:19">
      <c r="A1886" s="184"/>
      <c r="B1886"/>
      <c r="C1886"/>
      <c r="D1886" s="158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 s="10"/>
    </row>
    <row r="1887" spans="1:19">
      <c r="A1887" s="184"/>
      <c r="B1887"/>
      <c r="C1887"/>
      <c r="D1887" s="158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 s="10"/>
    </row>
    <row r="1888" spans="1:19">
      <c r="A1888" s="184"/>
      <c r="B1888"/>
      <c r="C1888"/>
      <c r="D1888" s="15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 s="10"/>
    </row>
    <row r="1889" spans="1:19">
      <c r="A1889" s="184"/>
      <c r="B1889"/>
      <c r="C1889"/>
      <c r="D1889" s="158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 s="10"/>
    </row>
    <row r="1890" spans="1:19">
      <c r="A1890" s="184"/>
      <c r="B1890"/>
      <c r="C1890"/>
      <c r="D1890" s="158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 s="10"/>
    </row>
    <row r="1891" spans="1:19">
      <c r="A1891" s="184"/>
      <c r="B1891"/>
      <c r="C1891"/>
      <c r="D1891" s="158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 s="10"/>
    </row>
    <row r="1892" spans="1:19">
      <c r="A1892" s="184"/>
      <c r="B1892"/>
      <c r="C1892"/>
      <c r="D1892" s="158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 s="10"/>
    </row>
    <row r="1893" spans="1:19">
      <c r="A1893" s="184"/>
      <c r="B1893"/>
      <c r="C1893"/>
      <c r="D1893" s="158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 s="10"/>
    </row>
    <row r="1894" spans="1:19">
      <c r="A1894" s="184"/>
      <c r="B1894"/>
      <c r="C1894"/>
      <c r="D1894" s="158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 s="10"/>
    </row>
    <row r="1895" spans="1:19">
      <c r="A1895" s="184"/>
      <c r="B1895"/>
      <c r="C1895"/>
      <c r="D1895" s="158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 s="10"/>
    </row>
    <row r="1896" spans="1:19">
      <c r="A1896" s="184"/>
      <c r="B1896"/>
      <c r="C1896"/>
      <c r="D1896" s="158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 s="10"/>
    </row>
    <row r="1897" spans="1:19">
      <c r="A1897" s="184"/>
      <c r="B1897"/>
      <c r="C1897"/>
      <c r="D1897" s="158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 s="10"/>
    </row>
    <row r="1898" spans="1:19">
      <c r="A1898" s="184"/>
      <c r="B1898"/>
      <c r="C1898"/>
      <c r="D1898" s="15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 s="10"/>
    </row>
    <row r="1899" spans="1:19">
      <c r="A1899" s="184"/>
      <c r="B1899"/>
      <c r="C1899"/>
      <c r="D1899" s="158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 s="10"/>
    </row>
    <row r="1900" spans="1:19">
      <c r="A1900" s="184"/>
      <c r="B1900"/>
      <c r="C1900"/>
      <c r="D1900" s="158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 s="10"/>
    </row>
    <row r="1901" spans="1:19">
      <c r="A1901" s="184"/>
      <c r="B1901"/>
      <c r="C1901"/>
      <c r="D1901" s="158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 s="10"/>
    </row>
    <row r="1902" spans="1:19">
      <c r="A1902" s="184"/>
      <c r="B1902"/>
      <c r="C1902"/>
      <c r="D1902" s="158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 s="10"/>
    </row>
    <row r="1903" spans="1:19">
      <c r="A1903" s="184"/>
      <c r="B1903"/>
      <c r="C1903"/>
      <c r="D1903" s="158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 s="10"/>
    </row>
    <row r="1904" spans="1:19">
      <c r="A1904" s="184"/>
      <c r="B1904"/>
      <c r="C1904"/>
      <c r="D1904" s="158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 s="10"/>
    </row>
    <row r="1905" spans="1:19">
      <c r="A1905" s="184"/>
      <c r="B1905"/>
      <c r="C1905"/>
      <c r="D1905" s="158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 s="10"/>
    </row>
    <row r="1906" spans="1:19">
      <c r="A1906" s="184"/>
      <c r="B1906"/>
      <c r="C1906"/>
      <c r="D1906" s="158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 s="10"/>
    </row>
    <row r="1907" spans="1:19">
      <c r="A1907" s="184"/>
      <c r="B1907"/>
      <c r="C1907"/>
      <c r="D1907" s="158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 s="10"/>
    </row>
    <row r="1908" spans="1:19">
      <c r="A1908" s="184"/>
      <c r="B1908"/>
      <c r="C1908"/>
      <c r="D1908" s="15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 s="10"/>
    </row>
    <row r="1909" spans="1:19">
      <c r="A1909" s="184"/>
      <c r="B1909"/>
      <c r="C1909"/>
      <c r="D1909" s="158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 s="10"/>
    </row>
    <row r="1910" spans="1:19">
      <c r="A1910" s="184"/>
      <c r="B1910"/>
      <c r="C1910"/>
      <c r="D1910" s="158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 s="10"/>
    </row>
    <row r="1911" spans="1:19">
      <c r="A1911" s="184"/>
      <c r="B1911"/>
      <c r="C1911"/>
      <c r="D1911" s="158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 s="10"/>
    </row>
    <row r="1912" spans="1:19">
      <c r="A1912" s="184"/>
      <c r="B1912"/>
      <c r="C1912"/>
      <c r="D1912" s="158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 s="10"/>
    </row>
    <row r="1913" spans="1:19">
      <c r="A1913" s="184"/>
      <c r="B1913"/>
      <c r="C1913"/>
      <c r="D1913" s="158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 s="10"/>
    </row>
    <row r="1914" spans="1:19">
      <c r="A1914" s="184"/>
      <c r="B1914"/>
      <c r="C1914"/>
      <c r="D1914" s="158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 s="10"/>
    </row>
    <row r="1915" spans="1:19">
      <c r="A1915" s="184"/>
      <c r="B1915"/>
      <c r="C1915"/>
      <c r="D1915" s="158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 s="10"/>
    </row>
    <row r="1916" spans="1:19">
      <c r="A1916" s="184"/>
      <c r="B1916"/>
      <c r="C1916"/>
      <c r="D1916" s="158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 s="10"/>
    </row>
    <row r="1917" spans="1:19">
      <c r="A1917" s="184"/>
      <c r="B1917"/>
      <c r="C1917"/>
      <c r="D1917" s="158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 s="10"/>
    </row>
    <row r="1918" spans="1:19">
      <c r="A1918" s="184"/>
      <c r="B1918"/>
      <c r="C1918"/>
      <c r="D1918" s="15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 s="10"/>
    </row>
    <row r="1919" spans="1:19">
      <c r="A1919" s="184"/>
      <c r="B1919"/>
      <c r="C1919"/>
      <c r="D1919" s="158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 s="10"/>
    </row>
    <row r="1920" spans="1:19">
      <c r="A1920" s="184"/>
      <c r="B1920"/>
      <c r="C1920"/>
      <c r="D1920" s="158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 s="10"/>
    </row>
    <row r="1921" spans="1:19">
      <c r="A1921" s="184"/>
      <c r="B1921"/>
      <c r="C1921"/>
      <c r="D1921" s="158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 s="10"/>
    </row>
    <row r="1922" spans="1:19">
      <c r="A1922" s="184"/>
      <c r="B1922"/>
      <c r="C1922"/>
      <c r="D1922" s="158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 s="10"/>
    </row>
    <row r="1923" spans="1:19">
      <c r="A1923" s="184"/>
      <c r="B1923"/>
      <c r="C1923"/>
      <c r="D1923" s="158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 s="10"/>
    </row>
    <row r="1924" spans="1:19">
      <c r="A1924" s="184"/>
      <c r="B1924"/>
      <c r="C1924"/>
      <c r="D1924" s="158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 s="10"/>
    </row>
    <row r="1925" spans="1:19">
      <c r="A1925" s="184"/>
      <c r="B1925"/>
      <c r="C1925"/>
      <c r="D1925" s="158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 s="10"/>
    </row>
    <row r="1926" spans="1:19">
      <c r="A1926" s="184"/>
      <c r="B1926"/>
      <c r="C1926"/>
      <c r="D1926" s="158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 s="10"/>
    </row>
    <row r="1927" spans="1:19">
      <c r="A1927" s="184"/>
      <c r="B1927"/>
      <c r="C1927"/>
      <c r="D1927" s="158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 s="10"/>
    </row>
    <row r="1928" spans="1:19">
      <c r="A1928" s="184"/>
      <c r="B1928"/>
      <c r="C1928"/>
      <c r="D1928" s="15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 s="10"/>
    </row>
    <row r="1929" spans="1:19">
      <c r="A1929" s="184"/>
      <c r="B1929"/>
      <c r="C1929"/>
      <c r="D1929" s="158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 s="10"/>
    </row>
    <row r="1930" spans="1:19">
      <c r="A1930" s="184"/>
      <c r="B1930"/>
      <c r="C1930"/>
      <c r="D1930" s="158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 s="10"/>
    </row>
    <row r="1931" spans="1:19">
      <c r="A1931" s="184"/>
      <c r="B1931"/>
      <c r="C1931"/>
      <c r="D1931" s="158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 s="10"/>
    </row>
    <row r="1932" spans="1:19">
      <c r="A1932" s="184"/>
      <c r="B1932"/>
      <c r="C1932"/>
      <c r="D1932" s="158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 s="10"/>
    </row>
    <row r="1933" spans="1:19">
      <c r="A1933" s="184"/>
      <c r="B1933"/>
      <c r="C1933"/>
      <c r="D1933" s="158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 s="10"/>
    </row>
    <row r="1934" spans="1:19">
      <c r="A1934" s="184"/>
      <c r="B1934"/>
      <c r="C1934"/>
      <c r="D1934" s="158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 s="10"/>
    </row>
    <row r="1935" spans="1:19">
      <c r="A1935" s="184"/>
      <c r="B1935"/>
      <c r="C1935"/>
      <c r="D1935" s="158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 s="10"/>
    </row>
    <row r="1936" spans="1:19">
      <c r="A1936" s="184"/>
      <c r="B1936"/>
      <c r="C1936"/>
      <c r="D1936" s="158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 s="10"/>
    </row>
    <row r="1937" spans="1:19">
      <c r="A1937" s="184"/>
      <c r="B1937"/>
      <c r="C1937"/>
      <c r="D1937" s="158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 s="10"/>
    </row>
    <row r="1938" spans="1:19">
      <c r="A1938" s="184"/>
      <c r="B1938"/>
      <c r="C1938"/>
      <c r="D1938" s="15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 s="10"/>
    </row>
    <row r="1939" spans="1:19">
      <c r="A1939" s="184"/>
      <c r="B1939"/>
      <c r="C1939"/>
      <c r="D1939" s="158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 s="10"/>
    </row>
    <row r="1940" spans="1:19">
      <c r="A1940" s="184"/>
      <c r="B1940"/>
      <c r="C1940"/>
      <c r="D1940" s="158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 s="10"/>
    </row>
    <row r="1941" spans="1:19">
      <c r="A1941" s="184"/>
      <c r="B1941"/>
      <c r="C1941"/>
      <c r="D1941" s="158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 s="10"/>
    </row>
    <row r="1942" spans="1:19">
      <c r="A1942" s="184"/>
      <c r="B1942"/>
      <c r="C1942"/>
      <c r="D1942" s="158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 s="10"/>
    </row>
    <row r="1943" spans="1:19">
      <c r="A1943" s="184"/>
      <c r="B1943"/>
      <c r="C1943"/>
      <c r="D1943" s="158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 s="10"/>
    </row>
    <row r="1944" spans="1:19">
      <c r="A1944" s="184"/>
      <c r="B1944"/>
      <c r="C1944"/>
      <c r="D1944" s="158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 s="10"/>
    </row>
    <row r="1945" spans="1:19">
      <c r="A1945" s="184"/>
      <c r="B1945"/>
      <c r="C1945"/>
      <c r="D1945" s="158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 s="10"/>
    </row>
    <row r="1946" spans="1:19">
      <c r="A1946" s="184"/>
      <c r="B1946"/>
      <c r="C1946"/>
      <c r="D1946" s="158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 s="10"/>
    </row>
    <row r="1947" spans="1:19">
      <c r="A1947" s="184"/>
      <c r="B1947"/>
      <c r="C1947"/>
      <c r="D1947" s="158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 s="10"/>
    </row>
    <row r="1948" spans="1:19">
      <c r="A1948" s="184"/>
      <c r="B1948"/>
      <c r="C1948"/>
      <c r="D1948" s="15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 s="10"/>
    </row>
    <row r="1949" spans="1:19">
      <c r="A1949" s="184"/>
      <c r="B1949"/>
      <c r="C1949"/>
      <c r="D1949" s="158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 s="10"/>
    </row>
    <row r="1950" spans="1:19">
      <c r="A1950" s="184"/>
      <c r="B1950"/>
      <c r="C1950"/>
      <c r="D1950" s="158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 s="10"/>
    </row>
    <row r="1951" spans="1:19">
      <c r="A1951" s="184"/>
      <c r="B1951"/>
      <c r="C1951"/>
      <c r="D1951" s="158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 s="10"/>
    </row>
    <row r="1952" spans="1:19">
      <c r="A1952" s="184"/>
      <c r="B1952"/>
      <c r="C1952"/>
      <c r="D1952" s="158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 s="10"/>
    </row>
    <row r="1953" spans="1:19">
      <c r="A1953" s="184"/>
      <c r="B1953"/>
      <c r="C1953"/>
      <c r="D1953" s="158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 s="10"/>
    </row>
    <row r="1954" spans="1:19">
      <c r="A1954" s="184"/>
      <c r="B1954"/>
      <c r="C1954"/>
      <c r="D1954" s="158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 s="10"/>
    </row>
    <row r="1955" spans="1:19">
      <c r="A1955" s="184"/>
      <c r="B1955"/>
      <c r="C1955"/>
      <c r="D1955" s="158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 s="10"/>
    </row>
    <row r="1956" spans="1:19">
      <c r="A1956" s="184"/>
      <c r="B1956"/>
      <c r="C1956"/>
      <c r="D1956" s="158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 s="10"/>
    </row>
    <row r="1957" spans="1:19">
      <c r="A1957" s="184"/>
      <c r="B1957"/>
      <c r="C1957"/>
      <c r="D1957" s="158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 s="10"/>
    </row>
    <row r="1958" spans="1:19">
      <c r="A1958" s="184"/>
      <c r="B1958"/>
      <c r="C1958"/>
      <c r="D1958" s="1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 s="10"/>
    </row>
    <row r="1959" spans="1:19">
      <c r="A1959" s="184"/>
      <c r="B1959"/>
      <c r="C1959"/>
      <c r="D1959" s="158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 s="10"/>
    </row>
    <row r="1960" spans="1:19">
      <c r="A1960" s="184"/>
      <c r="B1960"/>
      <c r="C1960"/>
      <c r="D1960" s="158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 s="10"/>
    </row>
    <row r="1961" spans="1:19">
      <c r="A1961" s="184"/>
      <c r="B1961"/>
      <c r="C1961"/>
      <c r="D1961" s="158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 s="10"/>
    </row>
    <row r="1962" spans="1:19">
      <c r="A1962" s="184"/>
      <c r="B1962"/>
      <c r="C1962"/>
      <c r="D1962" s="158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 s="10"/>
    </row>
    <row r="1963" spans="1:19">
      <c r="A1963" s="184"/>
      <c r="B1963"/>
      <c r="C1963"/>
      <c r="D1963" s="158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 s="10"/>
    </row>
    <row r="1964" spans="1:19">
      <c r="A1964" s="184"/>
      <c r="B1964"/>
      <c r="C1964"/>
      <c r="D1964" s="158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 s="10"/>
    </row>
    <row r="1965" spans="1:19">
      <c r="A1965" s="184"/>
      <c r="B1965"/>
      <c r="C1965"/>
      <c r="D1965" s="158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 s="10"/>
    </row>
    <row r="1966" spans="1:19">
      <c r="A1966" s="184"/>
      <c r="B1966"/>
      <c r="C1966"/>
      <c r="D1966" s="158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 s="10"/>
    </row>
    <row r="1967" spans="1:19">
      <c r="A1967" s="184"/>
      <c r="B1967"/>
      <c r="C1967"/>
      <c r="D1967" s="158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 s="10"/>
    </row>
    <row r="1968" spans="1:19">
      <c r="A1968" s="184"/>
      <c r="B1968"/>
      <c r="C1968"/>
      <c r="D1968" s="15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 s="10"/>
    </row>
    <row r="1969" spans="1:19">
      <c r="A1969" s="184"/>
      <c r="B1969"/>
      <c r="C1969"/>
      <c r="D1969" s="158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 s="10"/>
    </row>
    <row r="1970" spans="1:19">
      <c r="A1970" s="184"/>
      <c r="B1970"/>
      <c r="C1970"/>
      <c r="D1970" s="158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 s="10"/>
    </row>
    <row r="1971" spans="1:19">
      <c r="A1971" s="184"/>
      <c r="B1971"/>
      <c r="C1971"/>
      <c r="D1971" s="158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 s="10"/>
    </row>
    <row r="1972" spans="1:19">
      <c r="A1972" s="184"/>
      <c r="B1972"/>
      <c r="C1972"/>
      <c r="D1972" s="158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 s="10"/>
    </row>
    <row r="1973" spans="1:19">
      <c r="A1973" s="184"/>
      <c r="B1973"/>
      <c r="C1973"/>
      <c r="D1973" s="158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 s="10"/>
    </row>
    <row r="1974" spans="1:19">
      <c r="A1974" s="184"/>
      <c r="B1974"/>
      <c r="C1974"/>
      <c r="D1974" s="158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 s="10"/>
    </row>
    <row r="1975" spans="1:19">
      <c r="A1975" s="184"/>
      <c r="B1975"/>
      <c r="C1975"/>
      <c r="D1975" s="158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 s="10"/>
    </row>
    <row r="1976" spans="1:19">
      <c r="A1976" s="184"/>
      <c r="B1976"/>
      <c r="C1976"/>
      <c r="D1976" s="158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 s="10"/>
    </row>
    <row r="1977" spans="1:19">
      <c r="A1977" s="184"/>
      <c r="B1977"/>
      <c r="C1977"/>
      <c r="D1977" s="158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 s="10"/>
    </row>
    <row r="1978" spans="1:19">
      <c r="A1978" s="184"/>
      <c r="B1978"/>
      <c r="C1978"/>
      <c r="D1978" s="15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 s="10"/>
    </row>
    <row r="1979" spans="1:19">
      <c r="A1979" s="184"/>
      <c r="B1979"/>
      <c r="C1979"/>
      <c r="D1979" s="158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 s="10"/>
    </row>
    <row r="1980" spans="1:19">
      <c r="A1980" s="184"/>
      <c r="B1980"/>
      <c r="C1980"/>
      <c r="D1980" s="158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 s="10"/>
    </row>
    <row r="1981" spans="1:19">
      <c r="A1981" s="184"/>
      <c r="B1981"/>
      <c r="C1981"/>
      <c r="D1981" s="158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 s="10"/>
    </row>
    <row r="1982" spans="1:19">
      <c r="A1982" s="184"/>
      <c r="B1982"/>
      <c r="C1982"/>
      <c r="D1982" s="158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 s="10"/>
    </row>
    <row r="1983" spans="1:19">
      <c r="A1983" s="184"/>
      <c r="B1983"/>
      <c r="C1983"/>
      <c r="D1983" s="158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 s="10"/>
    </row>
    <row r="1984" spans="1:19">
      <c r="A1984" s="184"/>
      <c r="B1984"/>
      <c r="C1984"/>
      <c r="D1984" s="158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 s="10"/>
    </row>
    <row r="1985" spans="1:19">
      <c r="A1985" s="184"/>
      <c r="B1985"/>
      <c r="C1985"/>
      <c r="D1985" s="158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 s="10"/>
    </row>
    <row r="1986" spans="1:19">
      <c r="A1986" s="184"/>
      <c r="B1986"/>
      <c r="C1986"/>
      <c r="D1986" s="158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 s="10"/>
    </row>
    <row r="1987" spans="1:19">
      <c r="A1987" s="184"/>
      <c r="B1987"/>
      <c r="C1987"/>
      <c r="D1987" s="158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 s="10"/>
    </row>
    <row r="1988" spans="1:19">
      <c r="A1988" s="184"/>
      <c r="B1988"/>
      <c r="C1988"/>
      <c r="D1988" s="15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 s="10"/>
    </row>
    <row r="1989" spans="1:19">
      <c r="A1989" s="184"/>
      <c r="B1989"/>
      <c r="C1989"/>
      <c r="D1989" s="158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 s="10"/>
    </row>
    <row r="1990" spans="1:19">
      <c r="A1990" s="184"/>
      <c r="B1990"/>
      <c r="C1990"/>
      <c r="D1990" s="158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 s="10"/>
    </row>
    <row r="1991" spans="1:19">
      <c r="A1991" s="184"/>
      <c r="B1991"/>
      <c r="C1991"/>
      <c r="D1991" s="158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 s="10"/>
    </row>
    <row r="1992" spans="1:19">
      <c r="A1992" s="184"/>
      <c r="B1992"/>
      <c r="C1992"/>
      <c r="D1992" s="158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 s="10"/>
    </row>
    <row r="1993" spans="1:19">
      <c r="A1993" s="184"/>
      <c r="B1993"/>
      <c r="C1993"/>
      <c r="D1993" s="158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 s="10"/>
    </row>
    <row r="1994" spans="1:19">
      <c r="A1994" s="184"/>
      <c r="B1994"/>
      <c r="C1994"/>
      <c r="D1994" s="158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 s="10"/>
    </row>
    <row r="1995" spans="1:19">
      <c r="A1995" s="184"/>
      <c r="B1995"/>
      <c r="C1995"/>
      <c r="D1995" s="158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 s="10"/>
    </row>
    <row r="1996" spans="1:19">
      <c r="A1996" s="184"/>
      <c r="B1996"/>
      <c r="C1996"/>
      <c r="D1996" s="158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 s="10"/>
    </row>
    <row r="1997" spans="1:19">
      <c r="A1997" s="184"/>
      <c r="B1997"/>
      <c r="C1997"/>
      <c r="D1997" s="158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 s="10"/>
    </row>
    <row r="1998" spans="1:19">
      <c r="A1998" s="184"/>
      <c r="B1998"/>
      <c r="C1998"/>
      <c r="D1998" s="15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 s="10"/>
    </row>
    <row r="1999" spans="1:19">
      <c r="A1999" s="184"/>
      <c r="B1999"/>
      <c r="C1999"/>
      <c r="D1999" s="158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 s="10"/>
    </row>
    <row r="2000" spans="1:19">
      <c r="A2000" s="184"/>
      <c r="B2000"/>
      <c r="C2000"/>
      <c r="D2000" s="158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 s="10"/>
    </row>
    <row r="2001" spans="1:19">
      <c r="A2001" s="184"/>
      <c r="B2001"/>
      <c r="C2001"/>
      <c r="D2001" s="158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 s="10"/>
    </row>
    <row r="2002" spans="1:19">
      <c r="A2002" s="184"/>
      <c r="B2002"/>
      <c r="C2002"/>
      <c r="D2002" s="158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 s="10"/>
    </row>
    <row r="2003" spans="1:19">
      <c r="A2003" s="184"/>
      <c r="B2003"/>
      <c r="C2003"/>
      <c r="D2003" s="158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 s="10"/>
    </row>
    <row r="2004" spans="1:19">
      <c r="A2004" s="184"/>
      <c r="B2004"/>
      <c r="C2004"/>
      <c r="D2004" s="158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 s="10"/>
    </row>
    <row r="2005" spans="1:19">
      <c r="A2005" s="184"/>
      <c r="B2005"/>
      <c r="C2005"/>
      <c r="D2005" s="158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 s="10"/>
    </row>
    <row r="2006" spans="1:19">
      <c r="A2006" s="184"/>
      <c r="B2006"/>
      <c r="C2006"/>
      <c r="D2006" s="158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 s="10"/>
    </row>
    <row r="2007" spans="1:19">
      <c r="A2007" s="184"/>
      <c r="B2007"/>
      <c r="C2007"/>
      <c r="D2007" s="158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 s="10"/>
    </row>
    <row r="2008" spans="1:19">
      <c r="A2008" s="184"/>
      <c r="B2008"/>
      <c r="C2008"/>
      <c r="D2008" s="15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 s="10"/>
    </row>
    <row r="2009" spans="1:19">
      <c r="A2009" s="184"/>
      <c r="B2009"/>
      <c r="C2009"/>
      <c r="D2009" s="158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 s="10"/>
    </row>
    <row r="2010" spans="1:19">
      <c r="A2010" s="184"/>
      <c r="B2010"/>
      <c r="C2010"/>
      <c r="D2010" s="158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 s="10"/>
    </row>
    <row r="2011" spans="1:19">
      <c r="A2011" s="184"/>
      <c r="B2011"/>
      <c r="C2011"/>
      <c r="D2011" s="158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 s="10"/>
    </row>
    <row r="2012" spans="1:19">
      <c r="A2012" s="184"/>
      <c r="B2012"/>
      <c r="C2012"/>
      <c r="D2012" s="158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 s="10"/>
    </row>
    <row r="2013" spans="1:19">
      <c r="A2013" s="184"/>
      <c r="B2013"/>
      <c r="C2013"/>
      <c r="D2013" s="158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 s="10"/>
    </row>
    <row r="2014" spans="1:19">
      <c r="A2014" s="184"/>
      <c r="B2014"/>
      <c r="C2014"/>
      <c r="D2014" s="158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 s="10"/>
    </row>
    <row r="2015" spans="1:19">
      <c r="A2015" s="184"/>
      <c r="B2015"/>
      <c r="C2015"/>
      <c r="D2015" s="158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 s="10"/>
    </row>
    <row r="2016" spans="1:19">
      <c r="A2016" s="184"/>
      <c r="B2016"/>
      <c r="C2016"/>
      <c r="D2016" s="158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 s="10"/>
    </row>
    <row r="2017" spans="1:19">
      <c r="A2017" s="184"/>
      <c r="B2017"/>
      <c r="C2017"/>
      <c r="D2017" s="158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 s="10"/>
    </row>
    <row r="2018" spans="1:19">
      <c r="A2018" s="184"/>
      <c r="B2018"/>
      <c r="C2018"/>
      <c r="D2018" s="15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 s="10"/>
    </row>
    <row r="2019" spans="1:19">
      <c r="A2019" s="184"/>
      <c r="B2019"/>
      <c r="C2019"/>
      <c r="D2019" s="158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 s="10"/>
    </row>
    <row r="2020" spans="1:19">
      <c r="A2020" s="184"/>
      <c r="B2020"/>
      <c r="C2020"/>
      <c r="D2020" s="158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 s="10"/>
    </row>
    <row r="2021" spans="1:19">
      <c r="A2021" s="184"/>
      <c r="B2021"/>
      <c r="C2021"/>
      <c r="D2021" s="158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 s="10"/>
    </row>
    <row r="2022" spans="1:19">
      <c r="A2022" s="184"/>
      <c r="B2022"/>
      <c r="C2022"/>
      <c r="D2022" s="158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 s="10"/>
    </row>
    <row r="2023" spans="1:19">
      <c r="A2023" s="184"/>
      <c r="B2023"/>
      <c r="C2023"/>
      <c r="D2023" s="158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 s="10"/>
    </row>
    <row r="2024" spans="1:19">
      <c r="A2024" s="184"/>
      <c r="B2024"/>
      <c r="C2024"/>
      <c r="D2024" s="158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 s="10"/>
    </row>
    <row r="2025" spans="1:19">
      <c r="A2025" s="184"/>
      <c r="B2025"/>
      <c r="C2025"/>
      <c r="D2025" s="158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 s="10"/>
    </row>
    <row r="2026" spans="1:19">
      <c r="A2026" s="184"/>
      <c r="B2026"/>
      <c r="C2026"/>
      <c r="D2026" s="158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 s="10"/>
    </row>
    <row r="2027" spans="1:19">
      <c r="A2027" s="184"/>
      <c r="B2027"/>
      <c r="C2027"/>
      <c r="D2027" s="158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 s="10"/>
    </row>
    <row r="2028" spans="1:19">
      <c r="A2028" s="184"/>
      <c r="B2028"/>
      <c r="C2028"/>
      <c r="D2028" s="15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 s="10"/>
    </row>
    <row r="2029" spans="1:19">
      <c r="A2029" s="184"/>
      <c r="B2029"/>
      <c r="C2029"/>
      <c r="D2029" s="158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 s="10"/>
    </row>
    <row r="2030" spans="1:19">
      <c r="A2030" s="184"/>
      <c r="B2030"/>
      <c r="C2030"/>
      <c r="D2030" s="158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 s="10"/>
    </row>
    <row r="2031" spans="1:19">
      <c r="A2031" s="184"/>
      <c r="B2031"/>
      <c r="C2031"/>
      <c r="D2031" s="158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 s="10"/>
    </row>
    <row r="2032" spans="1:19">
      <c r="A2032" s="184"/>
      <c r="B2032"/>
      <c r="C2032"/>
      <c r="D2032" s="158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 s="10"/>
    </row>
    <row r="2033" spans="1:19">
      <c r="A2033" s="184"/>
      <c r="B2033"/>
      <c r="C2033"/>
      <c r="D2033" s="158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 s="10"/>
    </row>
    <row r="2034" spans="1:19">
      <c r="A2034" s="184"/>
      <c r="B2034"/>
      <c r="C2034"/>
      <c r="D2034" s="158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 s="10"/>
    </row>
    <row r="2035" spans="1:19">
      <c r="A2035" s="184"/>
      <c r="B2035"/>
      <c r="C2035"/>
      <c r="D2035" s="158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 s="10"/>
    </row>
    <row r="2036" spans="1:19">
      <c r="A2036" s="184"/>
      <c r="B2036"/>
      <c r="C2036"/>
      <c r="D2036" s="158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 s="10"/>
    </row>
    <row r="2037" spans="1:19">
      <c r="A2037" s="184"/>
      <c r="B2037"/>
      <c r="C2037"/>
      <c r="D2037" s="158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 s="10"/>
    </row>
    <row r="2038" spans="1:19">
      <c r="A2038" s="184"/>
      <c r="B2038"/>
      <c r="C2038"/>
      <c r="D2038" s="15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 s="10"/>
    </row>
    <row r="2039" spans="1:19">
      <c r="A2039" s="184"/>
      <c r="B2039"/>
      <c r="C2039"/>
      <c r="D2039" s="158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 s="10"/>
    </row>
    <row r="2040" spans="1:19">
      <c r="A2040" s="184"/>
      <c r="B2040"/>
      <c r="C2040"/>
      <c r="D2040" s="158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 s="10"/>
    </row>
    <row r="2041" spans="1:19">
      <c r="A2041" s="184"/>
      <c r="B2041"/>
      <c r="C2041"/>
      <c r="D2041" s="158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 s="10"/>
    </row>
    <row r="2042" spans="1:19">
      <c r="A2042" s="184"/>
      <c r="B2042"/>
      <c r="C2042"/>
      <c r="D2042" s="158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 s="10"/>
    </row>
    <row r="2043" spans="1:19">
      <c r="A2043" s="184"/>
      <c r="B2043"/>
      <c r="C2043"/>
      <c r="D2043" s="158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 s="10"/>
    </row>
    <row r="2044" spans="1:19">
      <c r="A2044" s="184"/>
      <c r="B2044"/>
      <c r="C2044"/>
      <c r="D2044" s="158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 s="10"/>
    </row>
    <row r="2045" spans="1:19">
      <c r="A2045" s="184"/>
      <c r="B2045"/>
      <c r="C2045"/>
      <c r="D2045" s="158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 s="10"/>
    </row>
    <row r="2046" spans="1:19">
      <c r="A2046" s="184"/>
      <c r="B2046"/>
      <c r="C2046"/>
      <c r="D2046" s="158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 s="10"/>
    </row>
    <row r="2047" spans="1:19">
      <c r="A2047" s="184"/>
      <c r="B2047"/>
      <c r="C2047"/>
      <c r="D2047" s="158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 s="10"/>
    </row>
    <row r="2048" spans="1:19">
      <c r="A2048" s="184"/>
      <c r="B2048"/>
      <c r="C2048"/>
      <c r="D2048" s="15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 s="10"/>
    </row>
    <row r="2049" spans="1:19">
      <c r="A2049" s="184"/>
      <c r="B2049"/>
      <c r="C2049"/>
      <c r="D2049" s="158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 s="10"/>
    </row>
    <row r="2050" spans="1:19">
      <c r="A2050" s="184"/>
      <c r="B2050"/>
      <c r="C2050"/>
      <c r="D2050" s="158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 s="10"/>
    </row>
    <row r="2051" spans="1:19">
      <c r="A2051" s="184"/>
      <c r="B2051"/>
      <c r="C2051"/>
      <c r="D2051" s="158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 s="10"/>
    </row>
    <row r="2052" spans="1:19">
      <c r="A2052" s="184"/>
      <c r="B2052"/>
      <c r="C2052"/>
      <c r="D2052" s="158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 s="10"/>
    </row>
    <row r="2053" spans="1:19">
      <c r="A2053" s="184"/>
      <c r="B2053"/>
      <c r="C2053"/>
      <c r="D2053" s="158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 s="10"/>
    </row>
    <row r="2054" spans="1:19">
      <c r="A2054" s="184"/>
      <c r="B2054"/>
      <c r="C2054"/>
      <c r="D2054" s="158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 s="10"/>
    </row>
    <row r="2055" spans="1:19">
      <c r="A2055" s="184"/>
      <c r="B2055"/>
      <c r="C2055"/>
      <c r="D2055" s="158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 s="10"/>
    </row>
    <row r="2056" spans="1:19">
      <c r="A2056" s="184"/>
      <c r="B2056"/>
      <c r="C2056"/>
      <c r="D2056" s="158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 s="10"/>
    </row>
    <row r="2057" spans="1:19">
      <c r="A2057" s="184"/>
      <c r="B2057"/>
      <c r="C2057"/>
      <c r="D2057" s="158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 s="10"/>
    </row>
    <row r="2058" spans="1:19">
      <c r="A2058" s="184"/>
      <c r="B2058"/>
      <c r="C2058"/>
      <c r="D2058" s="1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 s="10"/>
    </row>
    <row r="2059" spans="1:19">
      <c r="A2059" s="184"/>
      <c r="B2059"/>
      <c r="C2059"/>
      <c r="D2059" s="158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 s="10"/>
    </row>
    <row r="2060" spans="1:19">
      <c r="A2060" s="184"/>
      <c r="B2060"/>
      <c r="C2060"/>
      <c r="D2060" s="158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 s="10"/>
    </row>
    <row r="2061" spans="1:19">
      <c r="A2061" s="184"/>
      <c r="B2061"/>
      <c r="C2061"/>
      <c r="D2061" s="158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 s="10"/>
    </row>
    <row r="2062" spans="1:19">
      <c r="A2062" s="184"/>
      <c r="B2062"/>
      <c r="C2062"/>
      <c r="D2062" s="158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 s="10"/>
    </row>
    <row r="2063" spans="1:19">
      <c r="A2063" s="184"/>
      <c r="B2063"/>
      <c r="C2063"/>
      <c r="D2063" s="158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 s="10"/>
    </row>
    <row r="2064" spans="1:19">
      <c r="A2064" s="184"/>
      <c r="B2064"/>
      <c r="C2064"/>
      <c r="D2064" s="158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 s="10"/>
    </row>
    <row r="2065" spans="1:19">
      <c r="A2065" s="184"/>
      <c r="B2065"/>
      <c r="C2065"/>
      <c r="D2065" s="158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 s="10"/>
    </row>
    <row r="2066" spans="1:19">
      <c r="A2066" s="184"/>
      <c r="B2066"/>
      <c r="C2066"/>
      <c r="D2066" s="158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 s="10"/>
    </row>
    <row r="2067" spans="1:19">
      <c r="A2067" s="184"/>
      <c r="B2067"/>
      <c r="C2067"/>
      <c r="D2067" s="158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 s="10"/>
    </row>
    <row r="2068" spans="1:19">
      <c r="A2068" s="184"/>
      <c r="B2068"/>
      <c r="C2068"/>
      <c r="D2068" s="15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 s="10"/>
    </row>
    <row r="2069" spans="1:19">
      <c r="A2069" s="184"/>
      <c r="B2069"/>
      <c r="C2069"/>
      <c r="D2069" s="158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 s="10"/>
    </row>
    <row r="2070" spans="1:19">
      <c r="A2070" s="184"/>
      <c r="B2070"/>
      <c r="C2070"/>
      <c r="D2070" s="158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 s="10"/>
    </row>
    <row r="2071" spans="1:19">
      <c r="A2071" s="184"/>
      <c r="B2071"/>
      <c r="C2071"/>
      <c r="D2071" s="158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 s="10"/>
    </row>
    <row r="2072" spans="1:19">
      <c r="A2072" s="184"/>
      <c r="B2072"/>
      <c r="C2072"/>
      <c r="D2072" s="158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 s="10"/>
    </row>
    <row r="2073" spans="1:19">
      <c r="A2073" s="184"/>
      <c r="B2073"/>
      <c r="C2073"/>
      <c r="D2073" s="158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 s="10"/>
    </row>
    <row r="2074" spans="1:19">
      <c r="A2074" s="184"/>
      <c r="B2074"/>
      <c r="C2074"/>
      <c r="D2074" s="158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 s="10"/>
    </row>
    <row r="2075" spans="1:19">
      <c r="A2075" s="184"/>
      <c r="B2075"/>
      <c r="C2075"/>
      <c r="D2075" s="158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 s="10"/>
    </row>
    <row r="2076" spans="1:19">
      <c r="A2076" s="184"/>
      <c r="B2076"/>
      <c r="C2076"/>
      <c r="D2076" s="158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 s="10"/>
    </row>
    <row r="2077" spans="1:19">
      <c r="A2077" s="184"/>
      <c r="B2077"/>
      <c r="C2077"/>
      <c r="D2077" s="158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 s="10"/>
    </row>
    <row r="2078" spans="1:19">
      <c r="A2078" s="184"/>
      <c r="B2078"/>
      <c r="C2078"/>
      <c r="D2078" s="15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 s="10"/>
    </row>
    <row r="2079" spans="1:19">
      <c r="A2079" s="184"/>
      <c r="B2079"/>
      <c r="C2079"/>
      <c r="D2079" s="158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 s="10"/>
    </row>
    <row r="2080" spans="1:19">
      <c r="A2080" s="184"/>
      <c r="B2080"/>
      <c r="C2080"/>
      <c r="D2080" s="158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 s="10"/>
    </row>
    <row r="2081" spans="1:19">
      <c r="A2081" s="184"/>
      <c r="B2081"/>
      <c r="C2081"/>
      <c r="D2081" s="158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 s="10"/>
    </row>
    <row r="2082" spans="1:19">
      <c r="A2082" s="184"/>
      <c r="B2082"/>
      <c r="C2082"/>
      <c r="D2082" s="158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 s="10"/>
    </row>
    <row r="2083" spans="1:19">
      <c r="A2083" s="184"/>
      <c r="B2083"/>
      <c r="C2083"/>
      <c r="D2083" s="158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 s="10"/>
    </row>
    <row r="2084" spans="1:19">
      <c r="A2084" s="184"/>
      <c r="B2084"/>
      <c r="C2084"/>
      <c r="D2084" s="158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 s="10"/>
    </row>
    <row r="2085" spans="1:19">
      <c r="A2085" s="184"/>
      <c r="B2085"/>
      <c r="C2085"/>
      <c r="D2085" s="158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 s="10"/>
    </row>
    <row r="2086" spans="1:19">
      <c r="A2086" s="184"/>
      <c r="B2086"/>
      <c r="C2086"/>
      <c r="D2086" s="158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 s="10"/>
    </row>
    <row r="2087" spans="1:19">
      <c r="A2087" s="184"/>
      <c r="B2087"/>
      <c r="C2087"/>
      <c r="D2087" s="158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 s="10"/>
    </row>
    <row r="2088" spans="1:19">
      <c r="A2088" s="184"/>
      <c r="B2088"/>
      <c r="C2088"/>
      <c r="D2088" s="15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 s="10"/>
    </row>
    <row r="2089" spans="1:19">
      <c r="A2089" s="184"/>
      <c r="B2089"/>
      <c r="C2089"/>
      <c r="D2089" s="158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 s="10"/>
    </row>
    <row r="2090" spans="1:19">
      <c r="A2090" s="184"/>
      <c r="B2090"/>
      <c r="C2090"/>
      <c r="D2090" s="158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 s="10"/>
    </row>
    <row r="2091" spans="1:19">
      <c r="A2091" s="184"/>
      <c r="B2091"/>
      <c r="C2091"/>
      <c r="D2091" s="158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 s="10"/>
    </row>
    <row r="2092" spans="1:19">
      <c r="A2092" s="184"/>
      <c r="B2092"/>
      <c r="C2092"/>
      <c r="D2092" s="158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 s="10"/>
    </row>
    <row r="2093" spans="1:19">
      <c r="A2093" s="184"/>
      <c r="B2093"/>
      <c r="C2093"/>
      <c r="D2093" s="158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 s="10"/>
    </row>
    <row r="2094" spans="1:19">
      <c r="A2094" s="184"/>
      <c r="B2094"/>
      <c r="C2094"/>
      <c r="D2094" s="158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 s="10"/>
    </row>
    <row r="2095" spans="1:19">
      <c r="A2095" s="184"/>
      <c r="B2095"/>
      <c r="C2095"/>
      <c r="D2095" s="158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 s="10"/>
    </row>
    <row r="2096" spans="1:19">
      <c r="A2096" s="184"/>
      <c r="B2096"/>
      <c r="C2096"/>
      <c r="D2096" s="158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 s="10"/>
    </row>
    <row r="2097" spans="1:19">
      <c r="A2097" s="184"/>
      <c r="B2097"/>
      <c r="C2097"/>
      <c r="D2097" s="158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 s="10"/>
    </row>
    <row r="2098" spans="1:19">
      <c r="A2098" s="184"/>
      <c r="B2098"/>
      <c r="C2098"/>
      <c r="D2098" s="15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 s="10"/>
    </row>
    <row r="2099" spans="1:19">
      <c r="A2099" s="184"/>
      <c r="B2099"/>
      <c r="C2099"/>
      <c r="D2099" s="158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 s="10"/>
    </row>
    <row r="2100" spans="1:19">
      <c r="A2100" s="184"/>
      <c r="B2100"/>
      <c r="C2100"/>
      <c r="D2100" s="158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 s="10"/>
    </row>
    <row r="2101" spans="1:19">
      <c r="A2101" s="184"/>
      <c r="B2101"/>
      <c r="C2101"/>
      <c r="D2101" s="158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 s="10"/>
    </row>
    <row r="2102" spans="1:19">
      <c r="A2102" s="184"/>
      <c r="B2102"/>
      <c r="C2102"/>
      <c r="D2102" s="158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 s="10"/>
    </row>
    <row r="2103" spans="1:19">
      <c r="A2103" s="184"/>
      <c r="B2103"/>
      <c r="C2103"/>
      <c r="D2103" s="158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 s="10"/>
    </row>
    <row r="2104" spans="1:19">
      <c r="A2104" s="184"/>
      <c r="B2104"/>
      <c r="C2104"/>
      <c r="D2104" s="158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 s="10"/>
    </row>
    <row r="2105" spans="1:19">
      <c r="A2105" s="184"/>
      <c r="B2105"/>
      <c r="C2105"/>
      <c r="D2105" s="158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 s="10"/>
    </row>
    <row r="2106" spans="1:19">
      <c r="A2106" s="184"/>
      <c r="B2106"/>
      <c r="C2106"/>
      <c r="D2106" s="158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 s="10"/>
    </row>
    <row r="2107" spans="1:19">
      <c r="A2107" s="184"/>
      <c r="B2107"/>
      <c r="C2107"/>
      <c r="D2107" s="158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 s="10"/>
    </row>
    <row r="2108" spans="1:19">
      <c r="A2108" s="184"/>
      <c r="B2108"/>
      <c r="C2108"/>
      <c r="D2108" s="15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 s="10"/>
    </row>
    <row r="2109" spans="1:19">
      <c r="A2109" s="184"/>
      <c r="B2109"/>
      <c r="C2109"/>
      <c r="D2109" s="158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 s="10"/>
    </row>
    <row r="2110" spans="1:19">
      <c r="A2110" s="184"/>
      <c r="B2110"/>
      <c r="C2110"/>
      <c r="D2110" s="158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 s="10"/>
    </row>
    <row r="2111" spans="1:19">
      <c r="A2111" s="184"/>
      <c r="B2111"/>
      <c r="C2111"/>
      <c r="D2111" s="158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 s="10"/>
    </row>
    <row r="2112" spans="1:19">
      <c r="A2112" s="184"/>
      <c r="B2112"/>
      <c r="C2112"/>
      <c r="D2112" s="158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 s="10"/>
    </row>
    <row r="2113" spans="1:19">
      <c r="A2113" s="184"/>
      <c r="B2113"/>
      <c r="C2113"/>
      <c r="D2113" s="158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 s="10"/>
    </row>
    <row r="2114" spans="1:19">
      <c r="A2114" s="184"/>
      <c r="B2114"/>
      <c r="C2114"/>
      <c r="D2114" s="158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 s="10"/>
    </row>
    <row r="2115" spans="1:19">
      <c r="A2115" s="184"/>
      <c r="B2115"/>
      <c r="C2115"/>
      <c r="D2115" s="158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 s="10"/>
    </row>
    <row r="2116" spans="1:19">
      <c r="A2116" s="184"/>
      <c r="B2116"/>
      <c r="C2116"/>
      <c r="D2116" s="158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 s="10"/>
    </row>
    <row r="2117" spans="1:19">
      <c r="A2117" s="184"/>
      <c r="B2117"/>
      <c r="C2117"/>
      <c r="D2117" s="158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 s="10"/>
    </row>
    <row r="2118" spans="1:19">
      <c r="A2118" s="184"/>
      <c r="B2118"/>
      <c r="C2118"/>
      <c r="D2118" s="15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 s="10"/>
    </row>
    <row r="2119" spans="1:19">
      <c r="A2119" s="184"/>
      <c r="B2119"/>
      <c r="C2119"/>
      <c r="D2119" s="158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 s="10"/>
    </row>
    <row r="2120" spans="1:19">
      <c r="A2120" s="184"/>
      <c r="B2120"/>
      <c r="C2120"/>
      <c r="D2120" s="158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 s="10"/>
    </row>
    <row r="2121" spans="1:19">
      <c r="A2121" s="184"/>
      <c r="B2121"/>
      <c r="C2121"/>
      <c r="D2121" s="158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 s="10"/>
    </row>
    <row r="2122" spans="1:19">
      <c r="A2122" s="184"/>
      <c r="B2122"/>
      <c r="C2122"/>
      <c r="D2122" s="158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 s="10"/>
    </row>
    <row r="2123" spans="1:19">
      <c r="A2123" s="184"/>
      <c r="B2123"/>
      <c r="C2123"/>
      <c r="D2123" s="158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 s="10"/>
    </row>
    <row r="2124" spans="1:19">
      <c r="A2124" s="184"/>
      <c r="B2124"/>
      <c r="C2124"/>
      <c r="D2124" s="158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 s="10"/>
    </row>
    <row r="2125" spans="1:19">
      <c r="A2125" s="184"/>
      <c r="B2125"/>
      <c r="C2125"/>
      <c r="D2125" s="158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 s="10"/>
    </row>
    <row r="2126" spans="1:19">
      <c r="A2126" s="184"/>
      <c r="B2126"/>
      <c r="C2126"/>
      <c r="D2126" s="158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 s="10"/>
    </row>
    <row r="2127" spans="1:19">
      <c r="A2127" s="184"/>
      <c r="B2127"/>
      <c r="C2127"/>
      <c r="D2127" s="158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 s="10"/>
    </row>
    <row r="2128" spans="1:19">
      <c r="A2128" s="184"/>
      <c r="B2128"/>
      <c r="C2128"/>
      <c r="D2128" s="15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 s="10"/>
    </row>
    <row r="2129" spans="1:19">
      <c r="A2129" s="184"/>
      <c r="B2129"/>
      <c r="C2129"/>
      <c r="D2129" s="158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 s="10"/>
    </row>
    <row r="2130" spans="1:19">
      <c r="A2130" s="184"/>
      <c r="B2130"/>
      <c r="C2130"/>
      <c r="D2130" s="158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 s="10"/>
    </row>
    <row r="2131" spans="1:19">
      <c r="A2131" s="184"/>
      <c r="B2131"/>
      <c r="C2131"/>
      <c r="D2131" s="158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 s="10"/>
    </row>
    <row r="2132" spans="1:19">
      <c r="A2132" s="184"/>
      <c r="B2132"/>
      <c r="C2132"/>
      <c r="D2132" s="158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 s="10"/>
    </row>
    <row r="2133" spans="1:19">
      <c r="A2133" s="184"/>
      <c r="B2133"/>
      <c r="C2133"/>
      <c r="D2133" s="158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 s="10"/>
    </row>
    <row r="2134" spans="1:19">
      <c r="A2134" s="184"/>
      <c r="B2134"/>
      <c r="C2134"/>
      <c r="D2134" s="158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 s="10"/>
    </row>
    <row r="2135" spans="1:19">
      <c r="A2135" s="184"/>
      <c r="B2135"/>
      <c r="C2135"/>
      <c r="D2135" s="158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 s="10"/>
    </row>
    <row r="2136" spans="1:19">
      <c r="A2136" s="184"/>
      <c r="B2136"/>
      <c r="C2136"/>
      <c r="D2136" s="158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 s="10"/>
    </row>
    <row r="2137" spans="1:19">
      <c r="A2137" s="184"/>
      <c r="B2137"/>
      <c r="C2137"/>
      <c r="D2137" s="158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 s="10"/>
    </row>
    <row r="2138" spans="1:19">
      <c r="A2138" s="184"/>
      <c r="B2138"/>
      <c r="C2138"/>
      <c r="D2138" s="15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 s="10"/>
    </row>
    <row r="2139" spans="1:19">
      <c r="A2139" s="184"/>
      <c r="B2139"/>
      <c r="C2139"/>
      <c r="D2139" s="158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 s="10"/>
    </row>
    <row r="2140" spans="1:19">
      <c r="A2140" s="184"/>
      <c r="B2140"/>
      <c r="C2140"/>
      <c r="D2140" s="158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 s="10"/>
    </row>
    <row r="2141" spans="1:19">
      <c r="A2141" s="184"/>
      <c r="B2141"/>
      <c r="C2141"/>
      <c r="D2141" s="158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 s="10"/>
    </row>
    <row r="2142" spans="1:19">
      <c r="A2142" s="184"/>
      <c r="B2142"/>
      <c r="C2142"/>
      <c r="D2142" s="158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 s="10"/>
    </row>
    <row r="2143" spans="1:19">
      <c r="A2143" s="184"/>
      <c r="B2143"/>
      <c r="C2143"/>
      <c r="D2143" s="158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 s="10"/>
    </row>
    <row r="2144" spans="1:19">
      <c r="A2144" s="184"/>
      <c r="B2144"/>
      <c r="C2144"/>
      <c r="D2144" s="158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 s="10"/>
    </row>
    <row r="2145" spans="1:19">
      <c r="A2145" s="184"/>
      <c r="B2145"/>
      <c r="C2145"/>
      <c r="D2145" s="158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 s="10"/>
    </row>
    <row r="2146" spans="1:19">
      <c r="A2146" s="184"/>
      <c r="B2146"/>
      <c r="C2146"/>
      <c r="D2146" s="158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 s="10"/>
    </row>
    <row r="2147" spans="1:19">
      <c r="A2147" s="184"/>
      <c r="B2147"/>
      <c r="C2147"/>
      <c r="D2147" s="158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 s="10"/>
    </row>
    <row r="2148" spans="1:19">
      <c r="A2148" s="184"/>
      <c r="B2148"/>
      <c r="C2148"/>
      <c r="D2148" s="15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 s="10"/>
    </row>
    <row r="2149" spans="1:19">
      <c r="A2149" s="184"/>
      <c r="B2149"/>
      <c r="C2149"/>
      <c r="D2149" s="158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 s="10"/>
    </row>
    <row r="2150" spans="1:19">
      <c r="A2150" s="184"/>
      <c r="B2150"/>
      <c r="C2150"/>
      <c r="D2150" s="158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 s="10"/>
    </row>
    <row r="2151" spans="1:19">
      <c r="A2151" s="184"/>
      <c r="B2151"/>
      <c r="C2151"/>
      <c r="D2151" s="158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 s="10"/>
    </row>
    <row r="2152" spans="1:19">
      <c r="A2152" s="184"/>
      <c r="B2152"/>
      <c r="C2152"/>
      <c r="D2152" s="158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 s="10"/>
    </row>
    <row r="2153" spans="1:19">
      <c r="A2153" s="184"/>
      <c r="B2153"/>
      <c r="C2153"/>
      <c r="D2153" s="158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 s="10"/>
    </row>
    <row r="2154" spans="1:19">
      <c r="A2154" s="184"/>
      <c r="B2154"/>
      <c r="C2154"/>
      <c r="D2154" s="158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 s="10"/>
    </row>
    <row r="2155" spans="1:19">
      <c r="A2155" s="184"/>
      <c r="B2155"/>
      <c r="C2155"/>
      <c r="D2155" s="158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 s="10"/>
    </row>
    <row r="2156" spans="1:19">
      <c r="A2156" s="184"/>
      <c r="B2156"/>
      <c r="C2156"/>
      <c r="D2156" s="158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 s="10"/>
    </row>
    <row r="2157" spans="1:19">
      <c r="A2157" s="184"/>
      <c r="B2157"/>
      <c r="C2157"/>
      <c r="D2157" s="158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 s="10"/>
    </row>
    <row r="2158" spans="1:19">
      <c r="A2158" s="184"/>
      <c r="B2158"/>
      <c r="C2158"/>
      <c r="D2158" s="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 s="10"/>
    </row>
    <row r="2159" spans="1:19">
      <c r="A2159" s="184"/>
      <c r="B2159"/>
      <c r="C2159"/>
      <c r="D2159" s="158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 s="10"/>
    </row>
    <row r="2160" spans="1:19">
      <c r="A2160" s="184"/>
      <c r="B2160"/>
      <c r="C2160"/>
      <c r="D2160" s="158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 s="10"/>
    </row>
    <row r="2161" spans="1:19">
      <c r="A2161" s="184"/>
      <c r="B2161"/>
      <c r="C2161"/>
      <c r="D2161" s="158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 s="10"/>
    </row>
    <row r="2162" spans="1:19">
      <c r="A2162" s="184"/>
      <c r="B2162"/>
      <c r="C2162"/>
      <c r="D2162" s="158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 s="10"/>
    </row>
    <row r="2163" spans="1:19">
      <c r="A2163" s="184"/>
      <c r="B2163"/>
      <c r="C2163"/>
      <c r="D2163" s="158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 s="10"/>
    </row>
    <row r="2164" spans="1:19">
      <c r="A2164" s="184"/>
      <c r="B2164"/>
      <c r="C2164"/>
      <c r="D2164" s="158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 s="10"/>
    </row>
    <row r="2165" spans="1:19">
      <c r="A2165" s="184"/>
      <c r="B2165"/>
      <c r="C2165"/>
      <c r="D2165" s="158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 s="10"/>
    </row>
    <row r="2166" spans="1:19">
      <c r="A2166" s="184"/>
      <c r="B2166"/>
      <c r="C2166"/>
      <c r="D2166" s="158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 s="10"/>
    </row>
    <row r="2167" spans="1:19">
      <c r="A2167" s="184"/>
      <c r="B2167"/>
      <c r="C2167"/>
      <c r="D2167" s="158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 s="10"/>
    </row>
    <row r="2168" spans="1:19">
      <c r="A2168" s="184"/>
      <c r="B2168"/>
      <c r="C2168"/>
      <c r="D2168" s="15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 s="10"/>
    </row>
    <row r="2169" spans="1:19">
      <c r="A2169" s="184"/>
      <c r="B2169"/>
      <c r="C2169"/>
      <c r="D2169" s="158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 s="10"/>
    </row>
    <row r="2170" spans="1:19">
      <c r="A2170" s="184"/>
      <c r="B2170"/>
      <c r="C2170"/>
      <c r="D2170" s="158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 s="10"/>
    </row>
    <row r="2171" spans="1:19">
      <c r="A2171" s="184"/>
      <c r="B2171"/>
      <c r="C2171"/>
      <c r="D2171" s="158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 s="10"/>
    </row>
    <row r="2172" spans="1:19">
      <c r="A2172" s="184"/>
      <c r="B2172"/>
      <c r="C2172"/>
      <c r="D2172" s="158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 s="10"/>
    </row>
    <row r="2173" spans="1:19">
      <c r="A2173" s="184"/>
      <c r="B2173"/>
      <c r="C2173"/>
      <c r="D2173" s="158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 s="10"/>
    </row>
    <row r="2174" spans="1:19">
      <c r="A2174" s="184"/>
      <c r="B2174"/>
      <c r="C2174"/>
      <c r="D2174" s="158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 s="10"/>
    </row>
    <row r="2175" spans="1:19">
      <c r="A2175" s="184"/>
      <c r="B2175"/>
      <c r="C2175"/>
      <c r="D2175" s="158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 s="10"/>
    </row>
    <row r="2176" spans="1:19">
      <c r="A2176" s="184"/>
      <c r="B2176"/>
      <c r="C2176"/>
      <c r="D2176" s="158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 s="10"/>
    </row>
    <row r="2177" spans="1:19">
      <c r="A2177" s="184"/>
      <c r="B2177"/>
      <c r="C2177"/>
      <c r="D2177" s="158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 s="10"/>
    </row>
    <row r="2178" spans="1:19">
      <c r="A2178" s="184"/>
      <c r="B2178"/>
      <c r="C2178"/>
      <c r="D2178" s="15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 s="10"/>
    </row>
    <row r="2179" spans="1:19">
      <c r="A2179" s="184"/>
      <c r="B2179"/>
      <c r="C2179"/>
      <c r="D2179" s="158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 s="10"/>
    </row>
    <row r="2180" spans="1:19">
      <c r="A2180" s="184"/>
      <c r="B2180"/>
      <c r="C2180"/>
      <c r="D2180" s="158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 s="10"/>
    </row>
    <row r="2181" spans="1:19">
      <c r="A2181" s="184"/>
      <c r="B2181"/>
      <c r="C2181"/>
      <c r="D2181" s="158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 s="10"/>
    </row>
    <row r="2182" spans="1:19">
      <c r="A2182" s="184"/>
      <c r="B2182"/>
      <c r="C2182"/>
      <c r="D2182" s="158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 s="10"/>
    </row>
    <row r="2183" spans="1:19">
      <c r="A2183" s="184"/>
      <c r="B2183"/>
      <c r="C2183"/>
      <c r="D2183" s="158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 s="10"/>
    </row>
    <row r="2184" spans="1:19">
      <c r="A2184" s="184"/>
      <c r="B2184"/>
      <c r="C2184"/>
      <c r="D2184" s="158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 s="10"/>
    </row>
    <row r="2185" spans="1:19">
      <c r="A2185" s="184"/>
      <c r="B2185"/>
      <c r="C2185"/>
      <c r="D2185" s="158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 s="10"/>
    </row>
    <row r="2186" spans="1:19">
      <c r="A2186" s="184"/>
      <c r="B2186"/>
      <c r="C2186"/>
      <c r="D2186" s="158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 s="10"/>
    </row>
    <row r="2187" spans="1:19">
      <c r="A2187" s="184"/>
      <c r="B2187"/>
      <c r="C2187"/>
      <c r="D2187" s="158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 s="10"/>
    </row>
    <row r="2188" spans="1:19">
      <c r="A2188" s="184"/>
      <c r="B2188"/>
      <c r="C2188"/>
      <c r="D2188" s="15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 s="10"/>
    </row>
    <row r="2189" spans="1:19">
      <c r="A2189" s="184"/>
      <c r="B2189"/>
      <c r="C2189"/>
      <c r="D2189" s="158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 s="10"/>
    </row>
    <row r="2190" spans="1:19">
      <c r="A2190" s="184"/>
      <c r="B2190"/>
      <c r="C2190"/>
      <c r="D2190" s="158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 s="10"/>
    </row>
    <row r="2191" spans="1:19">
      <c r="A2191" s="184"/>
      <c r="B2191"/>
      <c r="C2191"/>
      <c r="D2191" s="158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 s="10"/>
    </row>
    <row r="2192" spans="1:19">
      <c r="A2192" s="184"/>
      <c r="B2192"/>
      <c r="C2192"/>
      <c r="D2192" s="158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 s="10"/>
    </row>
    <row r="2193" spans="1:19">
      <c r="A2193" s="184"/>
      <c r="B2193"/>
      <c r="C2193"/>
      <c r="D2193" s="158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 s="10"/>
    </row>
    <row r="2194" spans="1:19">
      <c r="A2194" s="184"/>
      <c r="B2194"/>
      <c r="C2194"/>
      <c r="D2194" s="158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 s="10"/>
    </row>
    <row r="2195" spans="1:19">
      <c r="A2195" s="184"/>
      <c r="B2195"/>
      <c r="C2195"/>
      <c r="D2195" s="158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 s="10"/>
    </row>
    <row r="2196" spans="1:19">
      <c r="A2196" s="184"/>
      <c r="B2196"/>
      <c r="C2196"/>
      <c r="D2196" s="158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 s="10"/>
    </row>
    <row r="2197" spans="1:19">
      <c r="A2197" s="184"/>
      <c r="B2197"/>
      <c r="C2197"/>
      <c r="D2197" s="158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 s="10"/>
    </row>
    <row r="2198" spans="1:19">
      <c r="A2198" s="184"/>
      <c r="B2198"/>
      <c r="C2198"/>
      <c r="D2198" s="15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 s="10"/>
    </row>
    <row r="2199" spans="1:19">
      <c r="A2199" s="184"/>
      <c r="B2199"/>
      <c r="C2199"/>
      <c r="D2199" s="158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 s="10"/>
    </row>
    <row r="2200" spans="1:19">
      <c r="A2200" s="184"/>
      <c r="B2200"/>
      <c r="C2200"/>
      <c r="D2200" s="158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 s="10"/>
    </row>
    <row r="2201" spans="1:19">
      <c r="A2201" s="184"/>
      <c r="B2201"/>
      <c r="C2201"/>
      <c r="D2201" s="158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 s="10"/>
    </row>
    <row r="2202" spans="1:19">
      <c r="A2202" s="184"/>
      <c r="B2202"/>
      <c r="C2202"/>
      <c r="D2202" s="158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 s="10"/>
    </row>
    <row r="2203" spans="1:19">
      <c r="A2203" s="184"/>
      <c r="B2203"/>
      <c r="C2203"/>
      <c r="D2203" s="158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 s="10"/>
    </row>
    <row r="2204" spans="1:19">
      <c r="A2204" s="184"/>
      <c r="B2204"/>
      <c r="C2204"/>
      <c r="D2204" s="158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 s="10"/>
    </row>
    <row r="2205" spans="1:19">
      <c r="A2205" s="184"/>
      <c r="B2205"/>
      <c r="C2205"/>
      <c r="D2205" s="158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 s="10"/>
    </row>
    <row r="2206" spans="1:19">
      <c r="A2206" s="184"/>
      <c r="B2206"/>
      <c r="C2206"/>
      <c r="D2206" s="158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 s="10"/>
    </row>
    <row r="2207" spans="1:19">
      <c r="A2207" s="184"/>
      <c r="B2207"/>
      <c r="C2207"/>
      <c r="D2207" s="158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 s="10"/>
    </row>
    <row r="2208" spans="1:19">
      <c r="A2208" s="184"/>
      <c r="B2208"/>
      <c r="C2208"/>
      <c r="D2208" s="15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 s="10"/>
    </row>
    <row r="2209" spans="1:19">
      <c r="A2209" s="184"/>
      <c r="B2209"/>
      <c r="C2209"/>
      <c r="D2209" s="158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 s="10"/>
    </row>
    <row r="2210" spans="1:19">
      <c r="A2210" s="184"/>
      <c r="B2210"/>
      <c r="C2210"/>
      <c r="D2210" s="158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 s="10"/>
    </row>
    <row r="2211" spans="1:19">
      <c r="A2211" s="184"/>
      <c r="B2211"/>
      <c r="C2211"/>
      <c r="D2211" s="158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 s="10"/>
    </row>
    <row r="2212" spans="1:19">
      <c r="A2212" s="184"/>
      <c r="B2212"/>
      <c r="C2212"/>
      <c r="D2212" s="158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 s="10"/>
    </row>
    <row r="2213" spans="1:19">
      <c r="A2213" s="184"/>
      <c r="B2213"/>
      <c r="C2213"/>
      <c r="D2213" s="158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 s="10"/>
    </row>
    <row r="2214" spans="1:19">
      <c r="A2214" s="184"/>
      <c r="B2214"/>
      <c r="C2214"/>
      <c r="D2214" s="158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 s="10"/>
    </row>
    <row r="2215" spans="1:19">
      <c r="A2215" s="184"/>
      <c r="B2215"/>
      <c r="C2215"/>
      <c r="D2215" s="158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 s="10"/>
    </row>
    <row r="2216" spans="1:19">
      <c r="A2216" s="184"/>
      <c r="B2216"/>
      <c r="C2216"/>
      <c r="D2216" s="158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 s="10"/>
    </row>
    <row r="2217" spans="1:19">
      <c r="A2217" s="184"/>
      <c r="B2217"/>
      <c r="C2217"/>
      <c r="D2217" s="158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 s="10"/>
    </row>
    <row r="2218" spans="1:19">
      <c r="A2218" s="184"/>
      <c r="B2218"/>
      <c r="C2218"/>
      <c r="D2218" s="15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 s="10"/>
    </row>
    <row r="2219" spans="1:19">
      <c r="A2219" s="184"/>
      <c r="B2219"/>
      <c r="C2219"/>
      <c r="D2219" s="158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 s="10"/>
    </row>
    <row r="2220" spans="1:19">
      <c r="A2220" s="184"/>
      <c r="B2220"/>
      <c r="C2220"/>
      <c r="D2220" s="158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 s="10"/>
    </row>
    <row r="2221" spans="1:19">
      <c r="A2221" s="184"/>
      <c r="B2221"/>
      <c r="C2221"/>
      <c r="D2221" s="158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 s="10"/>
    </row>
    <row r="2222" spans="1:19">
      <c r="A2222" s="184"/>
      <c r="B2222"/>
      <c r="C2222"/>
      <c r="D2222" s="158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 s="10"/>
    </row>
    <row r="2223" spans="1:19">
      <c r="A2223" s="184"/>
      <c r="B2223"/>
      <c r="C2223"/>
      <c r="D2223" s="158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 s="10"/>
    </row>
    <row r="2224" spans="1:19">
      <c r="A2224" s="184"/>
      <c r="B2224"/>
      <c r="C2224"/>
      <c r="D2224" s="158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 s="10"/>
    </row>
    <row r="2225" spans="1:19">
      <c r="A2225" s="184"/>
      <c r="B2225"/>
      <c r="C2225"/>
      <c r="D2225" s="158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 s="10"/>
    </row>
    <row r="2226" spans="1:19">
      <c r="A2226" s="184"/>
      <c r="B2226"/>
      <c r="C2226"/>
      <c r="D2226" s="158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 s="10"/>
    </row>
    <row r="2227" spans="1:19">
      <c r="A2227" s="184"/>
      <c r="B2227"/>
      <c r="C2227"/>
      <c r="D2227" s="158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 s="10"/>
    </row>
    <row r="2228" spans="1:19">
      <c r="A2228" s="184"/>
      <c r="B2228"/>
      <c r="C2228"/>
      <c r="D2228" s="15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 s="10"/>
    </row>
    <row r="2229" spans="1:19">
      <c r="A2229" s="184"/>
      <c r="B2229"/>
      <c r="C2229"/>
      <c r="D2229" s="158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 s="10"/>
    </row>
    <row r="2230" spans="1:19">
      <c r="A2230" s="184"/>
      <c r="B2230"/>
      <c r="C2230"/>
      <c r="D2230" s="158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 s="10"/>
    </row>
    <row r="2231" spans="1:19">
      <c r="A2231" s="184"/>
      <c r="B2231"/>
      <c r="C2231"/>
      <c r="D2231" s="158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 s="10"/>
    </row>
    <row r="2232" spans="1:19">
      <c r="A2232" s="184"/>
      <c r="B2232"/>
      <c r="C2232"/>
      <c r="D2232" s="158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 s="10"/>
    </row>
    <row r="2233" spans="1:19">
      <c r="A2233" s="184"/>
      <c r="B2233"/>
      <c r="C2233"/>
      <c r="D2233" s="158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 s="10"/>
    </row>
    <row r="2234" spans="1:19">
      <c r="A2234" s="184"/>
      <c r="B2234"/>
      <c r="C2234"/>
      <c r="D2234" s="158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 s="10"/>
    </row>
    <row r="2235" spans="1:19">
      <c r="A2235" s="184"/>
      <c r="B2235"/>
      <c r="C2235"/>
      <c r="D2235" s="158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 s="10"/>
    </row>
    <row r="2236" spans="1:19">
      <c r="A2236" s="184"/>
      <c r="B2236"/>
      <c r="C2236"/>
      <c r="D2236" s="158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 s="10"/>
    </row>
    <row r="2237" spans="1:19">
      <c r="A2237" s="184"/>
      <c r="B2237"/>
      <c r="C2237"/>
      <c r="D2237" s="158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 s="10"/>
    </row>
    <row r="2238" spans="1:19">
      <c r="A2238" s="184"/>
      <c r="B2238"/>
      <c r="C2238"/>
      <c r="D2238" s="15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 s="10"/>
    </row>
    <row r="2239" spans="1:19">
      <c r="A2239" s="184"/>
      <c r="B2239"/>
      <c r="C2239"/>
      <c r="D2239" s="158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 s="10"/>
    </row>
    <row r="2240" spans="1:19">
      <c r="A2240" s="184"/>
      <c r="B2240"/>
      <c r="C2240"/>
      <c r="D2240" s="158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 s="10"/>
    </row>
    <row r="2241" spans="1:19">
      <c r="A2241" s="184"/>
      <c r="B2241"/>
      <c r="C2241"/>
      <c r="D2241" s="158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 s="10"/>
    </row>
    <row r="2242" spans="1:19">
      <c r="A2242" s="184"/>
      <c r="B2242"/>
      <c r="C2242"/>
      <c r="D2242" s="158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 s="10"/>
    </row>
    <row r="2243" spans="1:19">
      <c r="A2243" s="184"/>
      <c r="B2243"/>
      <c r="C2243"/>
      <c r="D2243" s="158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 s="10"/>
    </row>
    <row r="2244" spans="1:19">
      <c r="A2244" s="184"/>
      <c r="B2244"/>
      <c r="C2244"/>
      <c r="D2244" s="158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 s="10"/>
    </row>
    <row r="2245" spans="1:19">
      <c r="A2245" s="184"/>
      <c r="B2245"/>
      <c r="C2245"/>
      <c r="D2245" s="158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 s="10"/>
    </row>
    <row r="2246" spans="1:19">
      <c r="A2246" s="184"/>
      <c r="B2246"/>
      <c r="C2246"/>
      <c r="D2246" s="158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 s="10"/>
    </row>
    <row r="2247" spans="1:19">
      <c r="A2247" s="184"/>
      <c r="B2247"/>
      <c r="C2247"/>
      <c r="D2247" s="158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 s="10"/>
    </row>
    <row r="2248" spans="1:19">
      <c r="A2248" s="184"/>
      <c r="B2248"/>
      <c r="C2248"/>
      <c r="D2248" s="15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 s="10"/>
    </row>
    <row r="2249" spans="1:19">
      <c r="A2249" s="184"/>
      <c r="B2249"/>
      <c r="C2249"/>
      <c r="D2249" s="158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 s="10"/>
    </row>
    <row r="2250" spans="1:19">
      <c r="A2250" s="184"/>
      <c r="B2250"/>
      <c r="C2250"/>
      <c r="D2250" s="158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 s="10"/>
    </row>
    <row r="2251" spans="1:19">
      <c r="A2251" s="184"/>
      <c r="B2251"/>
      <c r="C2251"/>
      <c r="D2251" s="158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 s="10"/>
    </row>
    <row r="2252" spans="1:19">
      <c r="A2252" s="184"/>
      <c r="B2252"/>
      <c r="C2252"/>
      <c r="D2252" s="158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 s="10"/>
    </row>
    <row r="2253" spans="1:19">
      <c r="A2253" s="184"/>
      <c r="B2253"/>
      <c r="C2253"/>
      <c r="D2253" s="158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 s="10"/>
    </row>
    <row r="2254" spans="1:19">
      <c r="A2254" s="184"/>
      <c r="B2254"/>
      <c r="C2254"/>
      <c r="D2254" s="158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 s="10"/>
    </row>
    <row r="2255" spans="1:19">
      <c r="A2255" s="184"/>
      <c r="B2255"/>
      <c r="C2255"/>
      <c r="D2255" s="158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 s="10"/>
    </row>
    <row r="2256" spans="1:19">
      <c r="A2256" s="184"/>
      <c r="B2256"/>
      <c r="C2256"/>
      <c r="D2256" s="158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 s="10"/>
    </row>
    <row r="2257" spans="1:19">
      <c r="A2257" s="184"/>
      <c r="B2257"/>
      <c r="C2257"/>
      <c r="D2257" s="158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 s="10"/>
    </row>
    <row r="2258" spans="1:19">
      <c r="A2258" s="184"/>
      <c r="B2258"/>
      <c r="C2258"/>
      <c r="D2258" s="1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 s="10"/>
    </row>
    <row r="2259" spans="1:19">
      <c r="A2259" s="184"/>
      <c r="B2259"/>
      <c r="C2259"/>
      <c r="D2259" s="158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 s="10"/>
    </row>
    <row r="2260" spans="1:19">
      <c r="A2260" s="184"/>
      <c r="B2260"/>
      <c r="C2260"/>
      <c r="D2260" s="158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 s="10"/>
    </row>
    <row r="2261" spans="1:19">
      <c r="A2261" s="184"/>
      <c r="B2261"/>
      <c r="C2261"/>
      <c r="D2261" s="158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 s="10"/>
    </row>
    <row r="2262" spans="1:19">
      <c r="A2262" s="184"/>
      <c r="B2262"/>
      <c r="C2262"/>
      <c r="D2262" s="158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 s="10"/>
    </row>
    <row r="2263" spans="1:19">
      <c r="A2263" s="184"/>
      <c r="B2263"/>
      <c r="C2263"/>
      <c r="D2263" s="158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 s="10"/>
    </row>
    <row r="2264" spans="1:19">
      <c r="A2264" s="184"/>
      <c r="B2264"/>
      <c r="C2264"/>
      <c r="D2264" s="158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 s="10"/>
    </row>
    <row r="2265" spans="1:19">
      <c r="A2265" s="184"/>
      <c r="B2265"/>
      <c r="C2265"/>
      <c r="D2265" s="158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 s="10"/>
    </row>
    <row r="2266" spans="1:19">
      <c r="A2266" s="184"/>
      <c r="B2266"/>
      <c r="C2266"/>
      <c r="D2266" s="158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 s="10"/>
    </row>
    <row r="2267" spans="1:19">
      <c r="A2267" s="184"/>
      <c r="B2267"/>
      <c r="C2267"/>
      <c r="D2267" s="158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 s="10"/>
    </row>
    <row r="2268" spans="1:19">
      <c r="A2268" s="184"/>
      <c r="B2268"/>
      <c r="C2268"/>
      <c r="D2268" s="15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 s="10"/>
    </row>
    <row r="2269" spans="1:19">
      <c r="A2269" s="184"/>
      <c r="B2269"/>
      <c r="C2269"/>
      <c r="D2269" s="158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 s="10"/>
    </row>
    <row r="2270" spans="1:19">
      <c r="A2270" s="184"/>
      <c r="B2270"/>
      <c r="C2270"/>
      <c r="D2270" s="158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 s="10"/>
    </row>
    <row r="2271" spans="1:19">
      <c r="A2271" s="184"/>
      <c r="B2271"/>
      <c r="C2271"/>
      <c r="D2271" s="158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 s="10"/>
    </row>
    <row r="2272" spans="1:19">
      <c r="A2272" s="184"/>
      <c r="B2272"/>
      <c r="C2272"/>
      <c r="D2272" s="158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 s="10"/>
    </row>
    <row r="2273" spans="1:19">
      <c r="A2273" s="184"/>
      <c r="B2273"/>
      <c r="C2273"/>
      <c r="D2273" s="158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 s="10"/>
    </row>
    <row r="2274" spans="1:19">
      <c r="A2274" s="184"/>
      <c r="B2274"/>
      <c r="C2274"/>
      <c r="D2274" s="158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 s="10"/>
    </row>
    <row r="2275" spans="1:19">
      <c r="A2275" s="184"/>
      <c r="B2275"/>
      <c r="C2275"/>
      <c r="D2275" s="158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 s="10"/>
    </row>
    <row r="2276" spans="1:19">
      <c r="A2276" s="184"/>
      <c r="B2276"/>
      <c r="C2276"/>
      <c r="D2276" s="158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 s="10"/>
    </row>
    <row r="2277" spans="1:19">
      <c r="A2277" s="184"/>
      <c r="B2277"/>
      <c r="C2277"/>
      <c r="D2277" s="158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 s="10"/>
    </row>
    <row r="2278" spans="1:19">
      <c r="A2278" s="184"/>
      <c r="B2278"/>
      <c r="C2278"/>
      <c r="D2278" s="15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 s="10"/>
    </row>
    <row r="2279" spans="1:19">
      <c r="A2279" s="184"/>
      <c r="B2279"/>
      <c r="C2279"/>
      <c r="D2279" s="158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 s="10"/>
    </row>
    <row r="2280" spans="1:19">
      <c r="A2280" s="184"/>
      <c r="B2280"/>
      <c r="C2280"/>
      <c r="D2280" s="158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 s="10"/>
    </row>
    <row r="2281" spans="1:19">
      <c r="A2281" s="184"/>
      <c r="B2281"/>
      <c r="C2281"/>
      <c r="D2281" s="158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 s="10"/>
    </row>
    <row r="2282" spans="1:19">
      <c r="A2282" s="184"/>
      <c r="B2282"/>
      <c r="C2282"/>
      <c r="D2282" s="158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 s="10"/>
    </row>
    <row r="2283" spans="1:19">
      <c r="A2283" s="184"/>
      <c r="B2283"/>
      <c r="C2283"/>
      <c r="D2283" s="158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 s="10"/>
    </row>
    <row r="2284" spans="1:19">
      <c r="A2284" s="184"/>
      <c r="B2284"/>
      <c r="C2284"/>
      <c r="D2284" s="158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 s="10"/>
    </row>
    <row r="2285" spans="1:19">
      <c r="A2285" s="184"/>
      <c r="B2285"/>
      <c r="C2285"/>
      <c r="D2285" s="158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 s="10"/>
    </row>
    <row r="2286" spans="1:19">
      <c r="A2286" s="184"/>
      <c r="B2286"/>
      <c r="C2286"/>
      <c r="D2286" s="158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 s="10"/>
    </row>
    <row r="2287" spans="1:19">
      <c r="A2287" s="184"/>
      <c r="B2287"/>
      <c r="C2287"/>
      <c r="D2287" s="158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 s="10"/>
    </row>
    <row r="2288" spans="1:19">
      <c r="A2288" s="184"/>
      <c r="B2288"/>
      <c r="C2288"/>
      <c r="D2288" s="15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 s="10"/>
    </row>
    <row r="2289" spans="1:19">
      <c r="A2289" s="184"/>
      <c r="B2289"/>
      <c r="C2289"/>
      <c r="D2289" s="158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 s="10"/>
    </row>
    <row r="2290" spans="1:19">
      <c r="A2290" s="184"/>
      <c r="B2290"/>
      <c r="C2290"/>
      <c r="D2290" s="158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 s="10"/>
    </row>
    <row r="2291" spans="1:19">
      <c r="A2291" s="184"/>
      <c r="B2291"/>
      <c r="C2291"/>
      <c r="D2291" s="158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 s="10"/>
    </row>
    <row r="2292" spans="1:19">
      <c r="A2292" s="184"/>
      <c r="B2292"/>
      <c r="C2292"/>
      <c r="D2292" s="158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 s="10"/>
    </row>
    <row r="2293" spans="1:19">
      <c r="A2293" s="184"/>
      <c r="B2293"/>
      <c r="C2293"/>
      <c r="D2293" s="158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 s="10"/>
    </row>
    <row r="2294" spans="1:19">
      <c r="A2294" s="184"/>
      <c r="B2294"/>
      <c r="C2294"/>
      <c r="D2294" s="158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 s="10"/>
    </row>
    <row r="2295" spans="1:19">
      <c r="A2295" s="184"/>
      <c r="B2295"/>
      <c r="C2295"/>
      <c r="D2295" s="158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 s="10"/>
    </row>
    <row r="2296" spans="1:19">
      <c r="A2296" s="184"/>
      <c r="B2296"/>
      <c r="C2296"/>
      <c r="D2296" s="158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 s="10"/>
    </row>
    <row r="2297" spans="1:19">
      <c r="A2297" s="184"/>
      <c r="B2297"/>
      <c r="C2297"/>
      <c r="D2297" s="158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 s="10"/>
    </row>
    <row r="2298" spans="1:19">
      <c r="A2298" s="184"/>
      <c r="B2298"/>
      <c r="C2298"/>
      <c r="D2298" s="15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 s="10"/>
    </row>
    <row r="2299" spans="1:19">
      <c r="A2299" s="184"/>
      <c r="B2299"/>
      <c r="C2299"/>
      <c r="D2299" s="158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 s="10"/>
    </row>
    <row r="2300" spans="1:19">
      <c r="A2300" s="184"/>
      <c r="B2300"/>
      <c r="C2300"/>
      <c r="D2300" s="158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 s="10"/>
    </row>
    <row r="2301" spans="1:19">
      <c r="A2301" s="184"/>
      <c r="B2301"/>
      <c r="C2301"/>
      <c r="D2301" s="158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 s="10"/>
    </row>
    <row r="2302" spans="1:19">
      <c r="A2302" s="184"/>
      <c r="B2302"/>
      <c r="C2302"/>
      <c r="D2302" s="158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 s="10"/>
    </row>
    <row r="2303" spans="1:19">
      <c r="A2303" s="184"/>
      <c r="B2303"/>
      <c r="C2303"/>
      <c r="D2303" s="158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 s="10"/>
    </row>
    <row r="2304" spans="1:19">
      <c r="A2304" s="184"/>
      <c r="B2304"/>
      <c r="C2304"/>
      <c r="D2304" s="158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 s="10"/>
    </row>
    <row r="2305" spans="1:19">
      <c r="A2305" s="184"/>
      <c r="B2305"/>
      <c r="C2305"/>
      <c r="D2305" s="158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 s="10"/>
    </row>
    <row r="2306" spans="1:19">
      <c r="A2306" s="184"/>
      <c r="B2306"/>
      <c r="C2306"/>
      <c r="D2306" s="158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 s="10"/>
    </row>
    <row r="2307" spans="1:19">
      <c r="A2307" s="184"/>
      <c r="B2307"/>
      <c r="C2307"/>
      <c r="D2307" s="158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 s="10"/>
    </row>
    <row r="2308" spans="1:19">
      <c r="A2308" s="184"/>
      <c r="B2308"/>
      <c r="C2308"/>
      <c r="D2308" s="15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 s="10"/>
    </row>
    <row r="2309" spans="1:19">
      <c r="A2309" s="184"/>
      <c r="B2309"/>
      <c r="C2309"/>
      <c r="D2309" s="158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 s="10"/>
    </row>
    <row r="2310" spans="1:19">
      <c r="A2310" s="184"/>
      <c r="B2310"/>
      <c r="C2310"/>
      <c r="D2310" s="158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 s="10"/>
    </row>
    <row r="2311" spans="1:19">
      <c r="A2311" s="184"/>
      <c r="B2311"/>
      <c r="C2311"/>
      <c r="D2311" s="158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 s="10"/>
    </row>
    <row r="2312" spans="1:19">
      <c r="A2312" s="184"/>
      <c r="B2312"/>
      <c r="C2312"/>
      <c r="D2312" s="158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 s="10"/>
    </row>
    <row r="2313" spans="1:19">
      <c r="A2313" s="184"/>
      <c r="B2313"/>
      <c r="C2313"/>
      <c r="D2313" s="158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 s="10"/>
    </row>
    <row r="2314" spans="1:19">
      <c r="A2314" s="184"/>
      <c r="B2314"/>
      <c r="C2314"/>
      <c r="D2314" s="158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 s="10"/>
    </row>
    <row r="2315" spans="1:19">
      <c r="A2315" s="184"/>
      <c r="B2315"/>
      <c r="C2315"/>
      <c r="D2315" s="158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 s="10"/>
    </row>
    <row r="2316" spans="1:19">
      <c r="A2316" s="184"/>
      <c r="B2316"/>
      <c r="C2316"/>
      <c r="D2316" s="158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 s="10"/>
    </row>
    <row r="2317" spans="1:19">
      <c r="A2317" s="184"/>
      <c r="B2317"/>
      <c r="C2317"/>
      <c r="D2317" s="158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 s="10"/>
    </row>
    <row r="2318" spans="1:19">
      <c r="A2318" s="184"/>
      <c r="B2318"/>
      <c r="C2318"/>
      <c r="D2318" s="15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 s="10"/>
    </row>
    <row r="2319" spans="1:19">
      <c r="A2319" s="184"/>
      <c r="B2319"/>
      <c r="C2319"/>
      <c r="D2319" s="158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 s="10"/>
    </row>
    <row r="2320" spans="1:19">
      <c r="A2320" s="184"/>
      <c r="B2320"/>
      <c r="C2320"/>
      <c r="D2320" s="158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 s="10"/>
    </row>
    <row r="2321" spans="1:19">
      <c r="A2321" s="184"/>
      <c r="B2321"/>
      <c r="C2321"/>
      <c r="D2321" s="158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 s="10"/>
    </row>
    <row r="2322" spans="1:19">
      <c r="A2322" s="184"/>
      <c r="B2322"/>
      <c r="C2322"/>
      <c r="D2322" s="158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 s="10"/>
    </row>
    <row r="2323" spans="1:19">
      <c r="A2323" s="184"/>
      <c r="B2323"/>
      <c r="C2323"/>
      <c r="D2323" s="158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 s="10"/>
    </row>
    <row r="2324" spans="1:19">
      <c r="A2324" s="184"/>
      <c r="B2324"/>
      <c r="C2324"/>
      <c r="D2324" s="158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 s="10"/>
    </row>
    <row r="2325" spans="1:19">
      <c r="A2325" s="184"/>
      <c r="B2325"/>
      <c r="C2325"/>
      <c r="D2325" s="158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 s="10"/>
    </row>
    <row r="2326" spans="1:19">
      <c r="A2326" s="184"/>
      <c r="B2326"/>
      <c r="C2326"/>
      <c r="D2326" s="158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 s="10"/>
    </row>
    <row r="2327" spans="1:19">
      <c r="A2327" s="184"/>
      <c r="B2327"/>
      <c r="C2327"/>
      <c r="D2327" s="158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 s="10"/>
    </row>
    <row r="2328" spans="1:19">
      <c r="A2328" s="184"/>
      <c r="B2328"/>
      <c r="C2328"/>
      <c r="D2328" s="15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 s="10"/>
    </row>
    <row r="2329" spans="1:19">
      <c r="A2329" s="184"/>
      <c r="B2329"/>
      <c r="C2329"/>
      <c r="D2329" s="158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 s="10"/>
    </row>
    <row r="2330" spans="1:19">
      <c r="A2330" s="184"/>
      <c r="B2330"/>
      <c r="C2330"/>
      <c r="D2330" s="158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 s="10"/>
    </row>
    <row r="2331" spans="1:19">
      <c r="A2331" s="184"/>
      <c r="B2331"/>
      <c r="C2331"/>
      <c r="D2331" s="158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 s="10"/>
    </row>
    <row r="2332" spans="1:19">
      <c r="A2332" s="184"/>
      <c r="B2332"/>
      <c r="C2332"/>
      <c r="D2332" s="158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 s="10"/>
    </row>
    <row r="2333" spans="1:19">
      <c r="A2333" s="184"/>
      <c r="B2333"/>
      <c r="C2333"/>
      <c r="D2333" s="158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 s="10"/>
    </row>
    <row r="2334" spans="1:19">
      <c r="A2334" s="184"/>
      <c r="B2334"/>
      <c r="C2334"/>
      <c r="D2334" s="158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 s="10"/>
    </row>
    <row r="2335" spans="1:19">
      <c r="A2335" s="184"/>
      <c r="B2335"/>
      <c r="C2335"/>
      <c r="D2335" s="158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 s="10"/>
    </row>
    <row r="2336" spans="1:19">
      <c r="A2336" s="184"/>
      <c r="B2336"/>
      <c r="C2336"/>
      <c r="D2336" s="158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 s="10"/>
    </row>
    <row r="2337" spans="1:19">
      <c r="A2337" s="184"/>
      <c r="B2337"/>
      <c r="C2337"/>
      <c r="D2337" s="158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 s="10"/>
    </row>
    <row r="2338" spans="1:19">
      <c r="A2338" s="184"/>
      <c r="B2338"/>
      <c r="C2338"/>
      <c r="D2338" s="15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 s="10"/>
    </row>
    <row r="2339" spans="1:19">
      <c r="A2339" s="184"/>
      <c r="B2339"/>
      <c r="C2339"/>
      <c r="D2339" s="158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 s="10"/>
    </row>
    <row r="2340" spans="1:19">
      <c r="A2340" s="184"/>
      <c r="B2340"/>
      <c r="C2340"/>
      <c r="D2340" s="158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 s="10"/>
    </row>
    <row r="2341" spans="1:19">
      <c r="A2341" s="184"/>
      <c r="B2341"/>
      <c r="C2341"/>
      <c r="D2341" s="158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 s="10"/>
    </row>
    <row r="2342" spans="1:19">
      <c r="A2342" s="184"/>
      <c r="B2342"/>
      <c r="C2342"/>
      <c r="D2342" s="158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 s="10"/>
    </row>
    <row r="2343" spans="1:19">
      <c r="A2343" s="184"/>
      <c r="B2343"/>
      <c r="C2343"/>
      <c r="D2343" s="158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 s="10"/>
    </row>
    <row r="2344" spans="1:19">
      <c r="A2344" s="184"/>
      <c r="B2344"/>
      <c r="C2344"/>
      <c r="D2344" s="158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 s="10"/>
    </row>
    <row r="2345" spans="1:19">
      <c r="A2345" s="184"/>
      <c r="B2345"/>
      <c r="C2345"/>
      <c r="D2345" s="158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 s="10"/>
    </row>
    <row r="2346" spans="1:19">
      <c r="A2346" s="184"/>
      <c r="B2346"/>
      <c r="C2346"/>
      <c r="D2346" s="158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 s="10"/>
    </row>
    <row r="2347" spans="1:19">
      <c r="A2347" s="184"/>
      <c r="B2347"/>
      <c r="C2347"/>
      <c r="D2347" s="158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 s="10"/>
    </row>
    <row r="2348" spans="1:19">
      <c r="A2348" s="184"/>
      <c r="B2348"/>
      <c r="C2348"/>
      <c r="D2348" s="15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 s="10"/>
    </row>
    <row r="2349" spans="1:19">
      <c r="A2349" s="184"/>
      <c r="B2349"/>
      <c r="C2349"/>
      <c r="D2349" s="158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 s="10"/>
    </row>
    <row r="2350" spans="1:19">
      <c r="A2350" s="184"/>
      <c r="B2350"/>
      <c r="C2350"/>
      <c r="D2350" s="158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 s="10"/>
    </row>
    <row r="2351" spans="1:19">
      <c r="A2351" s="184"/>
      <c r="B2351"/>
      <c r="C2351"/>
      <c r="D2351" s="158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 s="10"/>
    </row>
    <row r="2352" spans="1:19">
      <c r="A2352" s="184"/>
      <c r="B2352"/>
      <c r="C2352"/>
      <c r="D2352" s="158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 s="10"/>
    </row>
    <row r="2353" spans="1:19">
      <c r="A2353" s="184"/>
      <c r="B2353"/>
      <c r="C2353"/>
      <c r="D2353" s="158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 s="10"/>
    </row>
    <row r="2354" spans="1:19">
      <c r="A2354" s="184"/>
      <c r="B2354"/>
      <c r="C2354"/>
      <c r="D2354" s="158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 s="10"/>
    </row>
    <row r="2355" spans="1:19">
      <c r="A2355" s="184"/>
      <c r="B2355"/>
      <c r="C2355"/>
      <c r="D2355" s="158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 s="10"/>
    </row>
    <row r="2356" spans="1:19">
      <c r="A2356" s="184"/>
      <c r="B2356"/>
      <c r="C2356"/>
      <c r="D2356" s="158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 s="10"/>
    </row>
    <row r="2357" spans="1:19">
      <c r="A2357" s="184"/>
      <c r="B2357"/>
      <c r="C2357"/>
      <c r="D2357" s="158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 s="10"/>
    </row>
    <row r="2358" spans="1:19">
      <c r="A2358" s="184"/>
      <c r="B2358"/>
      <c r="C2358"/>
      <c r="D2358" s="1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 s="10"/>
    </row>
    <row r="2359" spans="1:19">
      <c r="A2359" s="184"/>
      <c r="B2359"/>
      <c r="C2359"/>
      <c r="D2359" s="158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 s="10"/>
    </row>
    <row r="2360" spans="1:19">
      <c r="A2360" s="184"/>
      <c r="B2360"/>
      <c r="C2360"/>
      <c r="D2360" s="158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 s="10"/>
    </row>
    <row r="2361" spans="1:19">
      <c r="A2361" s="184"/>
      <c r="B2361"/>
      <c r="C2361"/>
      <c r="D2361" s="158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 s="10"/>
    </row>
    <row r="2362" spans="1:19">
      <c r="A2362" s="184"/>
      <c r="B2362"/>
      <c r="C2362"/>
      <c r="D2362" s="158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 s="10"/>
    </row>
    <row r="2363" spans="1:19">
      <c r="A2363" s="184"/>
      <c r="B2363"/>
      <c r="C2363"/>
      <c r="D2363" s="158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 s="10"/>
    </row>
    <row r="2364" spans="1:19">
      <c r="A2364" s="184"/>
      <c r="B2364"/>
      <c r="C2364"/>
      <c r="D2364" s="158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 s="10"/>
    </row>
    <row r="2365" spans="1:19">
      <c r="A2365" s="184"/>
      <c r="B2365"/>
      <c r="C2365"/>
      <c r="D2365" s="158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 s="10"/>
    </row>
    <row r="2366" spans="1:19">
      <c r="A2366" s="184"/>
      <c r="B2366"/>
      <c r="C2366"/>
      <c r="D2366" s="158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 s="10"/>
    </row>
    <row r="2367" spans="1:19">
      <c r="A2367" s="184"/>
      <c r="B2367"/>
      <c r="C2367"/>
      <c r="D2367" s="158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 s="10"/>
    </row>
    <row r="2368" spans="1:19">
      <c r="A2368" s="184"/>
      <c r="B2368"/>
      <c r="C2368"/>
      <c r="D2368" s="15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 s="10"/>
    </row>
    <row r="2369" spans="1:19">
      <c r="A2369" s="184"/>
      <c r="B2369"/>
      <c r="C2369"/>
      <c r="D2369" s="158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 s="10"/>
    </row>
    <row r="2370" spans="1:19">
      <c r="A2370" s="184"/>
      <c r="B2370"/>
      <c r="C2370"/>
      <c r="D2370" s="158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 s="10"/>
    </row>
    <row r="2371" spans="1:19">
      <c r="A2371" s="184"/>
      <c r="B2371"/>
      <c r="C2371"/>
      <c r="D2371" s="158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 s="10"/>
    </row>
    <row r="2372" spans="1:19">
      <c r="A2372" s="184"/>
      <c r="B2372"/>
      <c r="C2372"/>
      <c r="D2372" s="158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 s="10"/>
    </row>
    <row r="2373" spans="1:19">
      <c r="A2373" s="184"/>
      <c r="B2373"/>
      <c r="C2373"/>
      <c r="D2373" s="158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 s="10"/>
    </row>
    <row r="2374" spans="1:19">
      <c r="A2374" s="184"/>
      <c r="B2374"/>
      <c r="C2374"/>
      <c r="D2374" s="158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 s="10"/>
    </row>
    <row r="2375" spans="1:19">
      <c r="A2375" s="184"/>
      <c r="B2375"/>
      <c r="C2375"/>
      <c r="D2375" s="158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 s="10"/>
    </row>
    <row r="2376" spans="1:19">
      <c r="A2376" s="184"/>
      <c r="B2376"/>
      <c r="C2376"/>
      <c r="D2376" s="158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 s="10"/>
    </row>
    <row r="2377" spans="1:19">
      <c r="A2377" s="184"/>
      <c r="B2377"/>
      <c r="C2377"/>
      <c r="D2377" s="158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 s="10"/>
    </row>
    <row r="2378" spans="1:19">
      <c r="A2378" s="184"/>
      <c r="B2378"/>
      <c r="C2378"/>
      <c r="D2378" s="15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 s="10"/>
    </row>
    <row r="2379" spans="1:19">
      <c r="A2379" s="184"/>
      <c r="B2379"/>
      <c r="C2379"/>
      <c r="D2379" s="158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 s="10"/>
    </row>
    <row r="2380" spans="1:19">
      <c r="A2380" s="184"/>
      <c r="B2380"/>
      <c r="C2380"/>
      <c r="D2380" s="158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 s="10"/>
    </row>
    <row r="2381" spans="1:19">
      <c r="A2381" s="184"/>
      <c r="B2381"/>
      <c r="C2381"/>
      <c r="D2381" s="158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 s="10"/>
    </row>
    <row r="2382" spans="1:19">
      <c r="A2382" s="184"/>
      <c r="B2382"/>
      <c r="C2382"/>
      <c r="D2382" s="158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 s="10"/>
    </row>
    <row r="2383" spans="1:19">
      <c r="A2383" s="184"/>
      <c r="B2383"/>
      <c r="C2383"/>
      <c r="D2383" s="158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 s="10"/>
    </row>
    <row r="2384" spans="1:19">
      <c r="A2384" s="184"/>
      <c r="B2384"/>
      <c r="C2384"/>
      <c r="D2384" s="158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 s="10"/>
    </row>
    <row r="2385" spans="1:19">
      <c r="A2385" s="184"/>
      <c r="B2385"/>
      <c r="C2385"/>
      <c r="D2385" s="158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 s="10"/>
    </row>
    <row r="2386" spans="1:19">
      <c r="A2386" s="184"/>
      <c r="B2386"/>
      <c r="C2386"/>
      <c r="D2386" s="158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 s="10"/>
    </row>
    <row r="2387" spans="1:19">
      <c r="A2387" s="184"/>
      <c r="B2387"/>
      <c r="C2387"/>
      <c r="D2387" s="158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 s="10"/>
    </row>
    <row r="2388" spans="1:19">
      <c r="A2388" s="184"/>
      <c r="B2388"/>
      <c r="C2388"/>
      <c r="D2388" s="15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 s="10"/>
    </row>
    <row r="2389" spans="1:19">
      <c r="A2389" s="184"/>
      <c r="B2389"/>
      <c r="C2389"/>
      <c r="D2389" s="158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 s="10"/>
    </row>
    <row r="2390" spans="1:19">
      <c r="A2390" s="184"/>
      <c r="B2390"/>
      <c r="C2390"/>
      <c r="D2390" s="158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 s="10"/>
    </row>
    <row r="2391" spans="1:19">
      <c r="A2391" s="184"/>
      <c r="B2391"/>
      <c r="C2391"/>
      <c r="D2391" s="158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 s="10"/>
    </row>
    <row r="2392" spans="1:19">
      <c r="A2392" s="184"/>
      <c r="B2392"/>
      <c r="C2392"/>
      <c r="D2392" s="158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 s="10"/>
    </row>
    <row r="2393" spans="1:19">
      <c r="A2393" s="184"/>
      <c r="B2393"/>
      <c r="C2393"/>
      <c r="D2393" s="158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 s="10"/>
    </row>
    <row r="2394" spans="1:19">
      <c r="A2394" s="184"/>
      <c r="B2394"/>
      <c r="C2394"/>
      <c r="D2394" s="158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 s="10"/>
    </row>
    <row r="2395" spans="1:19">
      <c r="A2395" s="184"/>
      <c r="B2395"/>
      <c r="C2395"/>
      <c r="D2395" s="158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 s="10"/>
    </row>
    <row r="2396" spans="1:19">
      <c r="A2396" s="184"/>
      <c r="B2396"/>
      <c r="C2396"/>
      <c r="D2396" s="158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 s="10"/>
    </row>
    <row r="2397" spans="1:19">
      <c r="A2397" s="184"/>
      <c r="B2397"/>
      <c r="C2397"/>
      <c r="D2397" s="158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 s="10"/>
    </row>
    <row r="2398" spans="1:19">
      <c r="A2398" s="184"/>
      <c r="B2398"/>
      <c r="C2398"/>
      <c r="D2398" s="15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 s="10"/>
    </row>
    <row r="2399" spans="1:19">
      <c r="A2399" s="184"/>
      <c r="B2399"/>
      <c r="C2399"/>
      <c r="D2399" s="158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 s="10"/>
    </row>
    <row r="2400" spans="1:19">
      <c r="A2400" s="184"/>
      <c r="B2400"/>
      <c r="C2400"/>
      <c r="D2400" s="158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 s="10"/>
    </row>
    <row r="2401" spans="1:19">
      <c r="A2401" s="184"/>
      <c r="B2401"/>
      <c r="C2401"/>
      <c r="D2401" s="158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 s="10"/>
    </row>
    <row r="2402" spans="1:19">
      <c r="A2402" s="184"/>
      <c r="B2402"/>
      <c r="C2402"/>
      <c r="D2402" s="158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 s="10"/>
    </row>
    <row r="2403" spans="1:19">
      <c r="A2403" s="184"/>
      <c r="B2403"/>
      <c r="C2403"/>
      <c r="D2403" s="158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 s="10"/>
    </row>
    <row r="2404" spans="1:19">
      <c r="A2404" s="184"/>
      <c r="B2404"/>
      <c r="C2404"/>
      <c r="D2404" s="158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 s="10"/>
    </row>
    <row r="2405" spans="1:19">
      <c r="A2405" s="184"/>
      <c r="B2405"/>
      <c r="C2405"/>
      <c r="D2405" s="158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 s="10"/>
    </row>
    <row r="2406" spans="1:19">
      <c r="A2406" s="184"/>
      <c r="B2406"/>
      <c r="C2406"/>
      <c r="D2406" s="158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 s="10"/>
    </row>
    <row r="2407" spans="1:19">
      <c r="A2407" s="184"/>
      <c r="B2407"/>
      <c r="C2407"/>
      <c r="D2407" s="158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 s="10"/>
    </row>
    <row r="2408" spans="1:19">
      <c r="A2408" s="184"/>
      <c r="B2408"/>
      <c r="C2408"/>
      <c r="D2408" s="15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 s="10"/>
    </row>
    <row r="2409" spans="1:19">
      <c r="A2409" s="184"/>
      <c r="B2409"/>
      <c r="C2409"/>
      <c r="D2409" s="158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 s="10"/>
    </row>
    <row r="2410" spans="1:19">
      <c r="A2410" s="184"/>
      <c r="B2410"/>
      <c r="C2410"/>
      <c r="D2410" s="158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 s="10"/>
    </row>
    <row r="2411" spans="1:19">
      <c r="A2411" s="184"/>
      <c r="B2411"/>
      <c r="C2411"/>
      <c r="D2411" s="158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 s="10"/>
    </row>
    <row r="2412" spans="1:19">
      <c r="A2412" s="184"/>
      <c r="B2412"/>
      <c r="C2412"/>
      <c r="D2412" s="158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 s="10"/>
    </row>
    <row r="2413" spans="1:19">
      <c r="A2413" s="184"/>
      <c r="B2413"/>
      <c r="C2413"/>
      <c r="D2413" s="158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 s="10"/>
    </row>
    <row r="2414" spans="1:19">
      <c r="A2414" s="184"/>
      <c r="B2414"/>
      <c r="C2414"/>
      <c r="D2414" s="158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 s="10"/>
    </row>
    <row r="2415" spans="1:19">
      <c r="A2415" s="184"/>
      <c r="B2415"/>
      <c r="C2415"/>
      <c r="D2415" s="158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 s="10"/>
    </row>
    <row r="2416" spans="1:19">
      <c r="A2416" s="184"/>
      <c r="B2416"/>
      <c r="C2416"/>
      <c r="D2416" s="158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 s="10"/>
    </row>
    <row r="2417" spans="1:19">
      <c r="A2417" s="184"/>
      <c r="B2417"/>
      <c r="C2417"/>
      <c r="D2417" s="158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 s="10"/>
    </row>
    <row r="2418" spans="1:19">
      <c r="A2418" s="184"/>
      <c r="B2418"/>
      <c r="C2418"/>
      <c r="D2418" s="15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 s="10"/>
    </row>
    <row r="2419" spans="1:19">
      <c r="A2419" s="184"/>
      <c r="B2419"/>
      <c r="C2419"/>
      <c r="D2419" s="158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 s="10"/>
    </row>
    <row r="2420" spans="1:19">
      <c r="A2420" s="184"/>
      <c r="B2420"/>
      <c r="C2420"/>
      <c r="D2420" s="158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 s="10"/>
    </row>
    <row r="2421" spans="1:19">
      <c r="A2421" s="184"/>
      <c r="B2421"/>
      <c r="C2421"/>
      <c r="D2421" s="158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 s="10"/>
    </row>
    <row r="2422" spans="1:19">
      <c r="A2422" s="184"/>
      <c r="B2422"/>
      <c r="C2422"/>
      <c r="D2422" s="158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 s="10"/>
    </row>
    <row r="2423" spans="1:19">
      <c r="A2423" s="184"/>
      <c r="B2423"/>
      <c r="C2423"/>
      <c r="D2423" s="158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 s="10"/>
    </row>
    <row r="2424" spans="1:19">
      <c r="A2424" s="184"/>
      <c r="B2424"/>
      <c r="C2424"/>
      <c r="D2424" s="158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 s="10"/>
    </row>
    <row r="2425" spans="1:19">
      <c r="A2425" s="184"/>
      <c r="B2425"/>
      <c r="C2425"/>
      <c r="D2425" s="158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 s="10"/>
    </row>
    <row r="2426" spans="1:19">
      <c r="A2426" s="184"/>
      <c r="B2426"/>
      <c r="C2426"/>
      <c r="D2426" s="158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 s="10"/>
    </row>
    <row r="2427" spans="1:19">
      <c r="A2427" s="184"/>
      <c r="B2427"/>
      <c r="C2427"/>
      <c r="D2427" s="158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 s="10"/>
    </row>
    <row r="2428" spans="1:19">
      <c r="A2428" s="184"/>
      <c r="B2428"/>
      <c r="C2428"/>
      <c r="D2428" s="15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 s="10"/>
    </row>
    <row r="2429" spans="1:19">
      <c r="A2429" s="184"/>
      <c r="B2429"/>
      <c r="C2429"/>
      <c r="D2429" s="158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 s="10"/>
    </row>
    <row r="2430" spans="1:19">
      <c r="A2430" s="184"/>
      <c r="B2430"/>
      <c r="C2430"/>
      <c r="D2430" s="158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 s="10"/>
    </row>
    <row r="2431" spans="1:19">
      <c r="A2431" s="184"/>
      <c r="B2431"/>
      <c r="C2431"/>
      <c r="D2431" s="158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 s="10"/>
    </row>
    <row r="2432" spans="1:19">
      <c r="A2432" s="184"/>
      <c r="B2432"/>
      <c r="C2432"/>
      <c r="D2432" s="158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 s="10"/>
    </row>
    <row r="2433" spans="1:19">
      <c r="A2433" s="184"/>
      <c r="B2433"/>
      <c r="C2433"/>
      <c r="D2433" s="158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 s="10"/>
    </row>
    <row r="2434" spans="1:19">
      <c r="A2434" s="184"/>
      <c r="B2434"/>
      <c r="C2434"/>
      <c r="D2434" s="158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 s="10"/>
    </row>
    <row r="2435" spans="1:19">
      <c r="A2435" s="184"/>
      <c r="B2435"/>
      <c r="C2435"/>
      <c r="D2435" s="158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 s="10"/>
    </row>
    <row r="2436" spans="1:19">
      <c r="A2436" s="184"/>
      <c r="B2436"/>
      <c r="C2436"/>
      <c r="D2436" s="158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 s="10"/>
    </row>
    <row r="2437" spans="1:19">
      <c r="A2437" s="184"/>
      <c r="B2437"/>
      <c r="C2437"/>
      <c r="D2437" s="158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 s="10"/>
    </row>
    <row r="2438" spans="1:19">
      <c r="A2438" s="184"/>
      <c r="B2438"/>
      <c r="C2438"/>
      <c r="D2438" s="15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 s="10"/>
    </row>
    <row r="2439" spans="1:19">
      <c r="A2439" s="184"/>
      <c r="B2439"/>
      <c r="C2439"/>
      <c r="D2439" s="158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 s="10"/>
    </row>
    <row r="2440" spans="1:19">
      <c r="A2440" s="184"/>
      <c r="B2440"/>
      <c r="C2440"/>
      <c r="D2440" s="158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 s="10"/>
    </row>
    <row r="2441" spans="1:19">
      <c r="A2441" s="184"/>
      <c r="B2441"/>
      <c r="C2441"/>
      <c r="D2441" s="158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 s="10"/>
    </row>
    <row r="2442" spans="1:19">
      <c r="A2442" s="184"/>
      <c r="B2442"/>
      <c r="C2442"/>
      <c r="D2442" s="158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 s="10"/>
    </row>
    <row r="2443" spans="1:19">
      <c r="A2443" s="184"/>
      <c r="B2443"/>
      <c r="C2443"/>
      <c r="D2443" s="158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 s="10"/>
    </row>
    <row r="2444" spans="1:19">
      <c r="A2444" s="184"/>
      <c r="B2444"/>
      <c r="C2444"/>
      <c r="D2444" s="158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 s="10"/>
    </row>
    <row r="2445" spans="1:19">
      <c r="A2445" s="184"/>
      <c r="B2445"/>
      <c r="C2445"/>
      <c r="D2445" s="158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 s="10"/>
    </row>
    <row r="2446" spans="1:19">
      <c r="A2446" s="184"/>
      <c r="B2446"/>
      <c r="C2446"/>
      <c r="D2446" s="158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 s="10"/>
    </row>
    <row r="2447" spans="1:19">
      <c r="A2447" s="184"/>
      <c r="B2447"/>
      <c r="C2447"/>
      <c r="D2447" s="158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 s="10"/>
    </row>
    <row r="2448" spans="1:19">
      <c r="A2448" s="184"/>
      <c r="B2448"/>
      <c r="C2448"/>
      <c r="D2448" s="15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 s="10"/>
    </row>
    <row r="2449" spans="1:19">
      <c r="A2449" s="184"/>
      <c r="B2449"/>
      <c r="C2449"/>
      <c r="D2449" s="158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 s="10"/>
    </row>
    <row r="2450" spans="1:19">
      <c r="A2450" s="184"/>
      <c r="B2450"/>
      <c r="C2450"/>
      <c r="D2450" s="158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 s="10"/>
    </row>
    <row r="2451" spans="1:19">
      <c r="A2451" s="184"/>
      <c r="B2451"/>
      <c r="C2451"/>
      <c r="D2451" s="158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 s="10"/>
    </row>
    <row r="2452" spans="1:19">
      <c r="A2452" s="184"/>
      <c r="B2452"/>
      <c r="C2452"/>
      <c r="D2452" s="158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 s="10"/>
    </row>
    <row r="2453" spans="1:19">
      <c r="A2453" s="184"/>
      <c r="B2453"/>
      <c r="C2453"/>
      <c r="D2453" s="158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 s="10"/>
    </row>
    <row r="2454" spans="1:19">
      <c r="A2454" s="184"/>
      <c r="B2454"/>
      <c r="C2454"/>
      <c r="D2454" s="158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 s="10"/>
    </row>
    <row r="2455" spans="1:19">
      <c r="A2455" s="184"/>
      <c r="B2455"/>
      <c r="C2455"/>
      <c r="D2455" s="158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 s="10"/>
    </row>
    <row r="2456" spans="1:19">
      <c r="A2456" s="184"/>
      <c r="B2456"/>
      <c r="C2456"/>
      <c r="D2456" s="158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 s="10"/>
    </row>
    <row r="2457" spans="1:19">
      <c r="A2457" s="184"/>
      <c r="B2457"/>
      <c r="C2457"/>
      <c r="D2457" s="158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 s="10"/>
    </row>
    <row r="2458" spans="1:19">
      <c r="A2458" s="184"/>
      <c r="B2458"/>
      <c r="C2458"/>
      <c r="D2458" s="1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 s="10"/>
    </row>
    <row r="2459" spans="1:19">
      <c r="A2459" s="184"/>
      <c r="B2459"/>
      <c r="C2459"/>
      <c r="D2459" s="158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 s="10"/>
    </row>
    <row r="2460" spans="1:19">
      <c r="A2460" s="184"/>
      <c r="B2460"/>
      <c r="C2460"/>
      <c r="D2460" s="158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 s="10"/>
    </row>
    <row r="2461" spans="1:19">
      <c r="A2461" s="184"/>
      <c r="B2461"/>
      <c r="C2461"/>
      <c r="D2461" s="158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 s="10"/>
    </row>
    <row r="2462" spans="1:19">
      <c r="A2462" s="184"/>
      <c r="B2462"/>
      <c r="C2462"/>
      <c r="D2462" s="158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 s="10"/>
    </row>
    <row r="2463" spans="1:19">
      <c r="A2463" s="184"/>
      <c r="B2463"/>
      <c r="C2463"/>
      <c r="D2463" s="158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 s="10"/>
    </row>
    <row r="2464" spans="1:19">
      <c r="A2464" s="184"/>
      <c r="B2464"/>
      <c r="C2464"/>
      <c r="D2464" s="158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 s="10"/>
    </row>
    <row r="2465" spans="1:19">
      <c r="A2465" s="184"/>
      <c r="B2465"/>
      <c r="C2465"/>
      <c r="D2465" s="158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 s="10"/>
    </row>
    <row r="2466" spans="1:19">
      <c r="A2466" s="184"/>
      <c r="B2466"/>
      <c r="C2466"/>
      <c r="D2466" s="158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 s="10"/>
    </row>
    <row r="2467" spans="1:19">
      <c r="A2467" s="184"/>
      <c r="B2467"/>
      <c r="C2467"/>
      <c r="D2467" s="158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 s="10"/>
    </row>
    <row r="2468" spans="1:19">
      <c r="A2468" s="184"/>
      <c r="B2468"/>
      <c r="C2468"/>
      <c r="D2468" s="15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 s="10"/>
    </row>
    <row r="2469" spans="1:19">
      <c r="A2469" s="184"/>
      <c r="B2469"/>
      <c r="C2469"/>
      <c r="D2469" s="158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 s="10"/>
    </row>
    <row r="2470" spans="1:19">
      <c r="A2470" s="184"/>
      <c r="B2470"/>
      <c r="C2470"/>
      <c r="D2470" s="158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 s="10"/>
    </row>
    <row r="2471" spans="1:19">
      <c r="A2471" s="184"/>
      <c r="B2471"/>
      <c r="C2471"/>
      <c r="D2471" s="158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 s="10"/>
    </row>
    <row r="2472" spans="1:19">
      <c r="A2472" s="184"/>
      <c r="B2472"/>
      <c r="C2472"/>
      <c r="D2472" s="158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 s="10"/>
    </row>
    <row r="2473" spans="1:19">
      <c r="A2473" s="184"/>
      <c r="B2473"/>
      <c r="C2473"/>
      <c r="D2473" s="158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 s="10"/>
    </row>
    <row r="2474" spans="1:19">
      <c r="A2474" s="184"/>
      <c r="B2474"/>
      <c r="C2474"/>
      <c r="D2474" s="158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 s="10"/>
    </row>
    <row r="2475" spans="1:19">
      <c r="A2475" s="184"/>
      <c r="B2475"/>
      <c r="C2475"/>
      <c r="D2475" s="158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 s="10"/>
    </row>
    <row r="2476" spans="1:19">
      <c r="A2476" s="184"/>
      <c r="B2476"/>
      <c r="C2476"/>
      <c r="D2476" s="158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 s="10"/>
    </row>
    <row r="2477" spans="1:19">
      <c r="A2477" s="184"/>
      <c r="B2477"/>
      <c r="C2477"/>
      <c r="D2477" s="158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 s="10"/>
    </row>
    <row r="2478" spans="1:19">
      <c r="A2478" s="184"/>
      <c r="B2478"/>
      <c r="C2478"/>
      <c r="D2478" s="15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 s="10"/>
    </row>
    <row r="2479" spans="1:19">
      <c r="A2479" s="184"/>
      <c r="B2479"/>
      <c r="C2479"/>
      <c r="D2479" s="158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 s="10"/>
    </row>
    <row r="2480" spans="1:19">
      <c r="A2480" s="184"/>
      <c r="B2480"/>
      <c r="C2480"/>
      <c r="D2480" s="158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 s="10"/>
    </row>
    <row r="2481" spans="1:19">
      <c r="A2481" s="184"/>
      <c r="B2481"/>
      <c r="C2481"/>
      <c r="D2481" s="158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 s="10"/>
    </row>
    <row r="2482" spans="1:19">
      <c r="A2482" s="184"/>
      <c r="B2482"/>
      <c r="C2482"/>
      <c r="D2482" s="158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 s="10"/>
    </row>
    <row r="2483" spans="1:19">
      <c r="A2483" s="184"/>
      <c r="B2483"/>
      <c r="C2483"/>
      <c r="D2483" s="158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 s="10"/>
    </row>
    <row r="2484" spans="1:19">
      <c r="A2484" s="184"/>
      <c r="B2484"/>
      <c r="C2484"/>
      <c r="D2484" s="158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 s="10"/>
    </row>
    <row r="2485" spans="1:19">
      <c r="A2485" s="184"/>
      <c r="B2485"/>
      <c r="C2485"/>
      <c r="D2485" s="158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 s="10"/>
    </row>
    <row r="2486" spans="1:19">
      <c r="A2486" s="184"/>
      <c r="B2486"/>
      <c r="C2486"/>
      <c r="D2486" s="158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 s="10"/>
    </row>
    <row r="2487" spans="1:19">
      <c r="A2487" s="184"/>
      <c r="B2487"/>
      <c r="C2487"/>
      <c r="D2487" s="158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 s="10"/>
    </row>
    <row r="2488" spans="1:19">
      <c r="A2488" s="184"/>
      <c r="B2488"/>
      <c r="C2488"/>
      <c r="D2488" s="15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 s="10"/>
    </row>
    <row r="2489" spans="1:19">
      <c r="A2489" s="184"/>
      <c r="B2489"/>
      <c r="C2489"/>
      <c r="D2489" s="158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 s="10"/>
    </row>
    <row r="2490" spans="1:19">
      <c r="A2490" s="184"/>
      <c r="B2490"/>
      <c r="C2490"/>
      <c r="D2490" s="158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 s="10"/>
    </row>
    <row r="2491" spans="1:19">
      <c r="A2491" s="184"/>
      <c r="B2491"/>
      <c r="C2491"/>
      <c r="D2491" s="158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 s="10"/>
    </row>
    <row r="2492" spans="1:19">
      <c r="A2492" s="184"/>
      <c r="B2492"/>
      <c r="C2492"/>
      <c r="D2492" s="158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 s="10"/>
    </row>
    <row r="2493" spans="1:19">
      <c r="A2493" s="184"/>
      <c r="B2493"/>
      <c r="C2493"/>
      <c r="D2493" s="158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 s="10"/>
    </row>
    <row r="2494" spans="1:19">
      <c r="A2494" s="184"/>
      <c r="B2494"/>
      <c r="C2494"/>
      <c r="D2494" s="158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 s="10"/>
    </row>
    <row r="2495" spans="1:19">
      <c r="A2495" s="184"/>
      <c r="B2495"/>
      <c r="C2495"/>
      <c r="D2495" s="158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 s="10"/>
    </row>
    <row r="2496" spans="1:19">
      <c r="A2496" s="184"/>
      <c r="B2496"/>
      <c r="C2496"/>
      <c r="D2496" s="158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 s="10"/>
    </row>
    <row r="2497" spans="1:19">
      <c r="A2497" s="184"/>
      <c r="B2497"/>
      <c r="C2497"/>
      <c r="D2497" s="158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 s="10"/>
    </row>
    <row r="2498" spans="1:19">
      <c r="A2498" s="184"/>
      <c r="B2498"/>
      <c r="C2498"/>
      <c r="D2498" s="15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 s="10"/>
    </row>
    <row r="2499" spans="1:19">
      <c r="A2499" s="184"/>
      <c r="B2499"/>
      <c r="C2499"/>
      <c r="D2499" s="158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 s="10"/>
    </row>
    <row r="2500" spans="1:19">
      <c r="A2500" s="184"/>
      <c r="B2500"/>
      <c r="C2500"/>
      <c r="D2500" s="158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 s="10"/>
    </row>
    <row r="2501" spans="1:19">
      <c r="A2501" s="184"/>
      <c r="B2501"/>
      <c r="C2501"/>
      <c r="D2501" s="158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 s="10"/>
    </row>
    <row r="2502" spans="1:19">
      <c r="A2502" s="184"/>
      <c r="B2502"/>
      <c r="C2502"/>
      <c r="D2502" s="158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 s="10"/>
    </row>
    <row r="2503" spans="1:19">
      <c r="A2503" s="184"/>
      <c r="B2503"/>
      <c r="C2503"/>
      <c r="D2503" s="158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 s="10"/>
    </row>
    <row r="2504" spans="1:19">
      <c r="A2504" s="184"/>
      <c r="B2504"/>
      <c r="C2504"/>
      <c r="D2504" s="158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 s="10"/>
    </row>
    <row r="2505" spans="1:19">
      <c r="A2505" s="184"/>
      <c r="B2505"/>
      <c r="C2505"/>
      <c r="D2505" s="158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 s="10"/>
    </row>
    <row r="2506" spans="1:19">
      <c r="A2506" s="184"/>
      <c r="B2506"/>
      <c r="C2506"/>
      <c r="D2506" s="158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 s="10"/>
    </row>
    <row r="2507" spans="1:19">
      <c r="A2507" s="184"/>
      <c r="B2507"/>
      <c r="C2507"/>
      <c r="D2507" s="158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 s="10"/>
    </row>
    <row r="2508" spans="1:19">
      <c r="A2508" s="184"/>
      <c r="B2508"/>
      <c r="C2508"/>
      <c r="D2508" s="15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 s="10"/>
    </row>
    <row r="2509" spans="1:19">
      <c r="A2509" s="184"/>
      <c r="B2509"/>
      <c r="C2509"/>
      <c r="D2509" s="158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 s="10"/>
    </row>
    <row r="2510" spans="1:19">
      <c r="A2510" s="184"/>
      <c r="B2510"/>
      <c r="C2510"/>
      <c r="D2510" s="158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 s="10"/>
    </row>
    <row r="2511" spans="1:19">
      <c r="A2511" s="184"/>
      <c r="B2511"/>
      <c r="C2511"/>
      <c r="D2511" s="158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 s="10"/>
    </row>
    <row r="2512" spans="1:19">
      <c r="A2512" s="184"/>
      <c r="B2512"/>
      <c r="C2512"/>
      <c r="D2512" s="158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 s="10"/>
    </row>
    <row r="2513" spans="1:19">
      <c r="A2513" s="184"/>
      <c r="B2513"/>
      <c r="C2513"/>
      <c r="D2513" s="158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 s="10"/>
    </row>
    <row r="2514" spans="1:19">
      <c r="A2514" s="184"/>
      <c r="B2514"/>
      <c r="C2514"/>
      <c r="D2514" s="158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 s="10"/>
    </row>
    <row r="2515" spans="1:19">
      <c r="A2515" s="184"/>
      <c r="B2515"/>
      <c r="C2515"/>
      <c r="D2515" s="158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 s="10"/>
    </row>
    <row r="2516" spans="1:19">
      <c r="A2516" s="184"/>
      <c r="B2516"/>
      <c r="C2516"/>
      <c r="D2516" s="158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 s="10"/>
    </row>
    <row r="2517" spans="1:19">
      <c r="A2517" s="184"/>
      <c r="B2517"/>
      <c r="C2517"/>
      <c r="D2517" s="158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 s="10"/>
    </row>
    <row r="2518" spans="1:19">
      <c r="A2518" s="184"/>
      <c r="B2518"/>
      <c r="C2518"/>
      <c r="D2518" s="15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 s="10"/>
    </row>
    <row r="2519" spans="1:19">
      <c r="A2519" s="184"/>
      <c r="B2519"/>
      <c r="C2519"/>
      <c r="D2519" s="158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 s="10"/>
    </row>
    <row r="2520" spans="1:19">
      <c r="A2520" s="184"/>
      <c r="B2520"/>
      <c r="C2520"/>
      <c r="D2520" s="158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 s="10"/>
    </row>
    <row r="2521" spans="1:19">
      <c r="A2521" s="184"/>
      <c r="B2521"/>
      <c r="C2521"/>
      <c r="D2521" s="158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 s="10"/>
    </row>
    <row r="2522" spans="1:19">
      <c r="A2522" s="184"/>
      <c r="B2522"/>
      <c r="C2522"/>
      <c r="D2522" s="158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 s="10"/>
    </row>
    <row r="2523" spans="1:19">
      <c r="A2523" s="184"/>
      <c r="B2523"/>
      <c r="C2523"/>
      <c r="D2523" s="158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 s="10"/>
    </row>
    <row r="2524" spans="1:19">
      <c r="A2524" s="184"/>
      <c r="B2524"/>
      <c r="C2524"/>
      <c r="D2524" s="158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 s="10"/>
    </row>
    <row r="2525" spans="1:19">
      <c r="A2525" s="184"/>
      <c r="B2525"/>
      <c r="C2525"/>
      <c r="D2525" s="158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 s="10"/>
    </row>
    <row r="2526" spans="1:19">
      <c r="A2526" s="184"/>
      <c r="B2526"/>
      <c r="C2526"/>
      <c r="D2526" s="158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 s="10"/>
    </row>
    <row r="2527" spans="1:19">
      <c r="A2527" s="184"/>
      <c r="B2527"/>
      <c r="C2527"/>
      <c r="D2527" s="158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 s="10"/>
    </row>
    <row r="2528" spans="1:19">
      <c r="A2528" s="184"/>
      <c r="B2528"/>
      <c r="C2528"/>
      <c r="D2528" s="15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 s="10"/>
    </row>
    <row r="2529" spans="1:19">
      <c r="A2529" s="184"/>
      <c r="B2529"/>
      <c r="C2529"/>
      <c r="D2529" s="158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 s="10"/>
    </row>
    <row r="2530" spans="1:19">
      <c r="A2530" s="184"/>
      <c r="B2530"/>
      <c r="C2530"/>
      <c r="D2530" s="158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 s="10"/>
    </row>
    <row r="2531" spans="1:19">
      <c r="A2531" s="184"/>
      <c r="B2531"/>
      <c r="C2531"/>
      <c r="D2531" s="158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 s="10"/>
    </row>
    <row r="2532" spans="1:19">
      <c r="A2532" s="184"/>
      <c r="B2532"/>
      <c r="C2532"/>
      <c r="D2532" s="158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 s="10"/>
    </row>
    <row r="2533" spans="1:19">
      <c r="A2533" s="184"/>
      <c r="B2533"/>
      <c r="C2533"/>
      <c r="D2533" s="158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 s="10"/>
    </row>
    <row r="2534" spans="1:19">
      <c r="A2534" s="184"/>
      <c r="B2534"/>
      <c r="C2534"/>
      <c r="D2534" s="158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 s="10"/>
    </row>
    <row r="2535" spans="1:19">
      <c r="A2535" s="184"/>
      <c r="B2535"/>
      <c r="C2535"/>
      <c r="D2535" s="158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 s="10"/>
    </row>
    <row r="2536" spans="1:19">
      <c r="A2536" s="184"/>
      <c r="B2536"/>
      <c r="C2536"/>
      <c r="D2536" s="158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 s="10"/>
    </row>
    <row r="2537" spans="1:19">
      <c r="A2537" s="184"/>
      <c r="B2537"/>
      <c r="C2537"/>
      <c r="D2537" s="158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 s="10"/>
    </row>
    <row r="2538" spans="1:19">
      <c r="A2538" s="184"/>
      <c r="B2538"/>
      <c r="C2538"/>
      <c r="D2538" s="15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 s="10"/>
    </row>
    <row r="2539" spans="1:19">
      <c r="A2539" s="184"/>
      <c r="B2539"/>
      <c r="C2539"/>
      <c r="D2539" s="158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 s="10"/>
    </row>
    <row r="2540" spans="1:19">
      <c r="A2540" s="184"/>
      <c r="B2540"/>
      <c r="C2540"/>
      <c r="D2540" s="158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 s="10"/>
    </row>
    <row r="2541" spans="1:19">
      <c r="A2541" s="184"/>
      <c r="B2541"/>
      <c r="C2541"/>
      <c r="D2541" s="158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 s="10"/>
    </row>
    <row r="2542" spans="1:19">
      <c r="A2542" s="184"/>
      <c r="B2542"/>
      <c r="C2542"/>
      <c r="D2542" s="158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 s="10"/>
    </row>
    <row r="2543" spans="1:19">
      <c r="A2543" s="184"/>
      <c r="B2543"/>
      <c r="C2543"/>
      <c r="D2543" s="158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 s="10"/>
    </row>
    <row r="2544" spans="1:19">
      <c r="A2544" s="184"/>
      <c r="B2544"/>
      <c r="C2544"/>
      <c r="D2544" s="158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 s="10"/>
    </row>
    <row r="2545" spans="1:19">
      <c r="A2545" s="184"/>
      <c r="B2545"/>
      <c r="C2545"/>
      <c r="D2545" s="158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 s="10"/>
    </row>
    <row r="2546" spans="1:19">
      <c r="A2546" s="184"/>
      <c r="B2546"/>
      <c r="C2546"/>
      <c r="D2546" s="158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 s="10"/>
    </row>
    <row r="2547" spans="1:19">
      <c r="A2547" s="184"/>
      <c r="B2547"/>
      <c r="C2547"/>
      <c r="D2547" s="158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 s="10"/>
    </row>
    <row r="2548" spans="1:19">
      <c r="A2548" s="184"/>
      <c r="B2548"/>
      <c r="C2548"/>
      <c r="D2548" s="15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 s="10"/>
    </row>
    <row r="2549" spans="1:19">
      <c r="A2549" s="184"/>
      <c r="B2549"/>
      <c r="C2549"/>
      <c r="D2549" s="158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 s="10"/>
    </row>
    <row r="2550" spans="1:19">
      <c r="A2550" s="184"/>
      <c r="B2550"/>
      <c r="C2550"/>
      <c r="D2550" s="158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 s="10"/>
    </row>
    <row r="2551" spans="1:19">
      <c r="A2551" s="184"/>
      <c r="B2551"/>
      <c r="C2551"/>
      <c r="D2551" s="158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 s="10"/>
    </row>
    <row r="2552" spans="1:19">
      <c r="A2552" s="184"/>
      <c r="B2552"/>
      <c r="C2552"/>
      <c r="D2552" s="158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 s="10"/>
    </row>
    <row r="2553" spans="1:19">
      <c r="A2553" s="184"/>
      <c r="B2553"/>
      <c r="C2553"/>
      <c r="D2553" s="158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 s="10"/>
    </row>
    <row r="2554" spans="1:19">
      <c r="A2554" s="184"/>
      <c r="B2554"/>
      <c r="C2554"/>
      <c r="D2554" s="158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 s="10"/>
    </row>
    <row r="2555" spans="1:19">
      <c r="A2555" s="184"/>
      <c r="B2555"/>
      <c r="C2555"/>
      <c r="D2555" s="158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 s="10"/>
    </row>
    <row r="2556" spans="1:19">
      <c r="A2556" s="184"/>
      <c r="B2556"/>
      <c r="C2556"/>
      <c r="D2556" s="158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 s="10"/>
    </row>
    <row r="2557" spans="1:19">
      <c r="A2557" s="184"/>
      <c r="B2557"/>
      <c r="C2557"/>
      <c r="D2557" s="158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 s="10"/>
    </row>
    <row r="2558" spans="1:19">
      <c r="A2558" s="184"/>
      <c r="B2558"/>
      <c r="C2558"/>
      <c r="D2558" s="1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 s="10"/>
    </row>
    <row r="2559" spans="1:19">
      <c r="A2559" s="184"/>
      <c r="B2559"/>
      <c r="C2559"/>
      <c r="D2559" s="158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 s="10"/>
    </row>
    <row r="2560" spans="1:19">
      <c r="A2560" s="184"/>
      <c r="B2560"/>
      <c r="C2560"/>
      <c r="D2560" s="158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 s="10"/>
    </row>
    <row r="2561" spans="1:19">
      <c r="A2561" s="184"/>
      <c r="B2561"/>
      <c r="C2561"/>
      <c r="D2561" s="158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 s="10"/>
    </row>
    <row r="2562" spans="1:19">
      <c r="A2562" s="184"/>
      <c r="B2562"/>
      <c r="C2562"/>
      <c r="D2562" s="158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 s="10"/>
    </row>
    <row r="2563" spans="1:19">
      <c r="A2563" s="184"/>
      <c r="B2563"/>
      <c r="C2563"/>
      <c r="D2563" s="158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 s="10"/>
    </row>
    <row r="2564" spans="1:19">
      <c r="A2564" s="184"/>
      <c r="B2564"/>
      <c r="C2564"/>
      <c r="D2564" s="158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 s="10"/>
    </row>
    <row r="2565" spans="1:19">
      <c r="A2565" s="184"/>
      <c r="B2565"/>
      <c r="C2565"/>
      <c r="D2565" s="158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 s="10"/>
    </row>
    <row r="2566" spans="1:19">
      <c r="A2566" s="184"/>
      <c r="B2566"/>
      <c r="C2566"/>
      <c r="D2566" s="158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 s="10"/>
    </row>
    <row r="2567" spans="1:19">
      <c r="A2567" s="184"/>
      <c r="B2567"/>
      <c r="C2567"/>
      <c r="D2567" s="158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 s="10"/>
    </row>
    <row r="2568" spans="1:19">
      <c r="A2568" s="184"/>
      <c r="B2568"/>
      <c r="C2568"/>
      <c r="D2568" s="15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 s="10"/>
    </row>
    <row r="2569" spans="1:19">
      <c r="A2569" s="184"/>
      <c r="B2569"/>
      <c r="C2569"/>
      <c r="D2569" s="158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 s="10"/>
    </row>
    <row r="2570" spans="1:19">
      <c r="A2570" s="184"/>
      <c r="B2570"/>
      <c r="C2570"/>
      <c r="D2570" s="158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 s="10"/>
    </row>
    <row r="2571" spans="1:19">
      <c r="A2571" s="184"/>
      <c r="B2571"/>
      <c r="C2571"/>
      <c r="D2571" s="158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 s="10"/>
    </row>
    <row r="2572" spans="1:19">
      <c r="A2572" s="184"/>
      <c r="B2572"/>
      <c r="C2572"/>
      <c r="D2572" s="158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 s="10"/>
    </row>
    <row r="2573" spans="1:19">
      <c r="A2573" s="184"/>
      <c r="B2573"/>
      <c r="C2573"/>
      <c r="D2573" s="158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 s="10"/>
    </row>
    <row r="2574" spans="1:19">
      <c r="A2574" s="184"/>
      <c r="B2574"/>
      <c r="C2574"/>
      <c r="D2574" s="158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 s="10"/>
    </row>
    <row r="2575" spans="1:19">
      <c r="A2575" s="184"/>
      <c r="B2575"/>
      <c r="C2575"/>
      <c r="D2575" s="158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 s="10"/>
    </row>
    <row r="2576" spans="1:19">
      <c r="A2576" s="184"/>
      <c r="B2576"/>
      <c r="C2576"/>
      <c r="D2576" s="158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 s="10"/>
    </row>
    <row r="2577" spans="1:19">
      <c r="A2577" s="184"/>
      <c r="B2577"/>
      <c r="C2577"/>
      <c r="D2577" s="158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 s="10"/>
    </row>
    <row r="2578" spans="1:19">
      <c r="A2578" s="184"/>
      <c r="B2578"/>
      <c r="C2578"/>
      <c r="D2578" s="15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 s="10"/>
    </row>
    <row r="2579" spans="1:19">
      <c r="A2579" s="184"/>
      <c r="B2579"/>
      <c r="C2579"/>
      <c r="D2579" s="158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 s="10"/>
    </row>
    <row r="2580" spans="1:19">
      <c r="A2580" s="184"/>
      <c r="B2580"/>
      <c r="C2580"/>
      <c r="D2580" s="158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 s="10"/>
    </row>
    <row r="2581" spans="1:19">
      <c r="A2581" s="184"/>
      <c r="B2581"/>
      <c r="C2581"/>
      <c r="D2581" s="158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 s="10"/>
    </row>
    <row r="2582" spans="1:19">
      <c r="A2582" s="184"/>
      <c r="B2582"/>
      <c r="C2582"/>
      <c r="D2582" s="158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 s="10"/>
    </row>
    <row r="2583" spans="1:19">
      <c r="A2583" s="184"/>
      <c r="B2583"/>
      <c r="C2583"/>
      <c r="D2583" s="158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 s="10"/>
    </row>
    <row r="2584" spans="1:19">
      <c r="A2584" s="184"/>
      <c r="B2584"/>
      <c r="C2584"/>
      <c r="D2584" s="158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 s="10"/>
    </row>
    <row r="2585" spans="1:19">
      <c r="A2585" s="184"/>
      <c r="B2585"/>
      <c r="C2585"/>
      <c r="D2585" s="158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 s="10"/>
    </row>
    <row r="2586" spans="1:19">
      <c r="A2586" s="184"/>
      <c r="B2586"/>
      <c r="C2586"/>
      <c r="D2586" s="158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 s="10"/>
    </row>
    <row r="2587" spans="1:19">
      <c r="A2587" s="184"/>
      <c r="B2587"/>
      <c r="C2587"/>
      <c r="D2587" s="158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 s="10"/>
    </row>
    <row r="2588" spans="1:19">
      <c r="A2588" s="184"/>
      <c r="B2588"/>
      <c r="C2588"/>
      <c r="D2588" s="15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 s="10"/>
    </row>
    <row r="2589" spans="1:19">
      <c r="A2589" s="184"/>
      <c r="B2589"/>
      <c r="C2589"/>
      <c r="D2589" s="158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 s="10"/>
    </row>
    <row r="2590" spans="1:19">
      <c r="A2590" s="184"/>
      <c r="B2590"/>
      <c r="C2590"/>
      <c r="D2590" s="158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 s="10"/>
    </row>
    <row r="2591" spans="1:19">
      <c r="A2591" s="184"/>
      <c r="B2591"/>
      <c r="C2591"/>
      <c r="D2591" s="158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 s="10"/>
    </row>
    <row r="2592" spans="1:19">
      <c r="A2592" s="184"/>
      <c r="B2592"/>
      <c r="C2592"/>
      <c r="D2592" s="158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 s="10"/>
    </row>
    <row r="2593" spans="1:19">
      <c r="A2593" s="184"/>
      <c r="B2593"/>
      <c r="C2593"/>
      <c r="D2593" s="158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 s="10"/>
    </row>
    <row r="2594" spans="1:19">
      <c r="A2594" s="184"/>
      <c r="B2594"/>
      <c r="C2594"/>
      <c r="D2594" s="158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 s="10"/>
    </row>
    <row r="2595" spans="1:19">
      <c r="A2595" s="184"/>
      <c r="B2595"/>
      <c r="C2595"/>
      <c r="D2595" s="158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 s="10"/>
    </row>
    <row r="2596" spans="1:19">
      <c r="A2596" s="184"/>
      <c r="B2596"/>
      <c r="C2596"/>
      <c r="D2596" s="158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 s="10"/>
    </row>
    <row r="2597" spans="1:19">
      <c r="A2597" s="184"/>
      <c r="B2597"/>
      <c r="C2597"/>
      <c r="D2597" s="158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 s="10"/>
    </row>
    <row r="2598" spans="1:19">
      <c r="A2598" s="184"/>
      <c r="B2598"/>
      <c r="C2598"/>
      <c r="D2598" s="15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 s="10"/>
    </row>
    <row r="2599" spans="1:19">
      <c r="A2599" s="184"/>
      <c r="B2599"/>
      <c r="C2599"/>
      <c r="D2599" s="158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 s="10"/>
    </row>
    <row r="2600" spans="1:19">
      <c r="A2600" s="184"/>
      <c r="B2600"/>
      <c r="C2600"/>
      <c r="D2600" s="158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 s="10"/>
    </row>
    <row r="2601" spans="1:19">
      <c r="A2601" s="184"/>
      <c r="B2601"/>
      <c r="C2601"/>
      <c r="D2601" s="158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 s="10"/>
    </row>
    <row r="2602" spans="1:19">
      <c r="A2602" s="184"/>
      <c r="B2602"/>
      <c r="C2602"/>
      <c r="D2602" s="158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 s="10"/>
    </row>
    <row r="2603" spans="1:19">
      <c r="A2603" s="184"/>
      <c r="B2603"/>
      <c r="C2603"/>
      <c r="D2603" s="158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 s="10"/>
    </row>
    <row r="2604" spans="1:19">
      <c r="A2604" s="184"/>
      <c r="B2604"/>
      <c r="C2604"/>
      <c r="D2604" s="158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 s="10"/>
    </row>
    <row r="2605" spans="1:19">
      <c r="A2605" s="184"/>
      <c r="B2605"/>
      <c r="C2605"/>
      <c r="D2605" s="158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 s="10"/>
    </row>
    <row r="2606" spans="1:19">
      <c r="A2606" s="184"/>
      <c r="B2606"/>
      <c r="C2606"/>
      <c r="D2606" s="158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 s="10"/>
    </row>
    <row r="2607" spans="1:19">
      <c r="A2607" s="184"/>
      <c r="B2607"/>
      <c r="C2607"/>
      <c r="D2607" s="158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 s="10"/>
    </row>
    <row r="2608" spans="1:19">
      <c r="A2608" s="184"/>
      <c r="B2608"/>
      <c r="C2608"/>
      <c r="D2608" s="15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 s="10"/>
    </row>
    <row r="2609" spans="1:19">
      <c r="A2609" s="184"/>
      <c r="B2609"/>
      <c r="C2609"/>
      <c r="D2609" s="158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 s="10"/>
    </row>
    <row r="2610" spans="1:19">
      <c r="A2610" s="184"/>
      <c r="B2610"/>
      <c r="C2610"/>
      <c r="D2610" s="158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 s="10"/>
    </row>
    <row r="2611" spans="1:19">
      <c r="A2611" s="184"/>
      <c r="B2611"/>
      <c r="C2611"/>
      <c r="D2611" s="158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 s="10"/>
    </row>
    <row r="2612" spans="1:19">
      <c r="A2612" s="184"/>
      <c r="B2612"/>
      <c r="C2612"/>
      <c r="D2612" s="158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 s="10"/>
    </row>
    <row r="2613" spans="1:19">
      <c r="A2613" s="184"/>
      <c r="B2613"/>
      <c r="C2613"/>
      <c r="D2613" s="158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 s="10"/>
    </row>
    <row r="2614" spans="1:19">
      <c r="A2614" s="184"/>
      <c r="B2614"/>
      <c r="C2614"/>
      <c r="D2614" s="158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 s="10"/>
    </row>
    <row r="2615" spans="1:19">
      <c r="A2615" s="184"/>
      <c r="B2615"/>
      <c r="C2615"/>
      <c r="D2615" s="158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 s="10"/>
    </row>
    <row r="2616" spans="1:19">
      <c r="A2616" s="184"/>
      <c r="B2616"/>
      <c r="C2616"/>
      <c r="D2616" s="158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 s="10"/>
    </row>
    <row r="2617" spans="1:19">
      <c r="A2617" s="184"/>
      <c r="B2617"/>
      <c r="C2617"/>
      <c r="D2617" s="158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 s="10"/>
    </row>
    <row r="2618" spans="1:19">
      <c r="A2618" s="184"/>
      <c r="B2618"/>
      <c r="C2618"/>
      <c r="D2618" s="15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 s="10"/>
    </row>
    <row r="2619" spans="1:19">
      <c r="A2619" s="184"/>
      <c r="B2619"/>
      <c r="C2619"/>
      <c r="D2619" s="158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 s="10"/>
    </row>
    <row r="2620" spans="1:19">
      <c r="A2620" s="184"/>
      <c r="B2620"/>
      <c r="C2620"/>
      <c r="D2620" s="158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 s="10"/>
    </row>
    <row r="2621" spans="1:19">
      <c r="A2621" s="184"/>
      <c r="B2621"/>
      <c r="C2621"/>
      <c r="D2621" s="158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 s="10"/>
    </row>
    <row r="2622" spans="1:19">
      <c r="A2622" s="184"/>
      <c r="B2622"/>
      <c r="C2622"/>
      <c r="D2622" s="158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 s="10"/>
    </row>
    <row r="2623" spans="1:19">
      <c r="A2623" s="184"/>
      <c r="B2623"/>
      <c r="C2623"/>
      <c r="D2623" s="158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 s="10"/>
    </row>
    <row r="2624" spans="1:19">
      <c r="A2624" s="184"/>
      <c r="B2624"/>
      <c r="C2624"/>
      <c r="D2624" s="158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 s="10"/>
    </row>
    <row r="2625" spans="1:19">
      <c r="A2625" s="184"/>
      <c r="B2625"/>
      <c r="C2625"/>
      <c r="D2625" s="158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 s="10"/>
    </row>
    <row r="2626" spans="1:19">
      <c r="A2626" s="184"/>
      <c r="B2626"/>
      <c r="C2626"/>
      <c r="D2626" s="158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 s="10"/>
    </row>
    <row r="2627" spans="1:19">
      <c r="A2627" s="184"/>
      <c r="B2627"/>
      <c r="C2627"/>
      <c r="D2627" s="158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 s="10"/>
    </row>
    <row r="2628" spans="1:19">
      <c r="A2628" s="184"/>
      <c r="B2628"/>
      <c r="C2628"/>
      <c r="D2628" s="15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 s="10"/>
    </row>
    <row r="2629" spans="1:19">
      <c r="A2629" s="184"/>
      <c r="B2629"/>
      <c r="C2629"/>
      <c r="D2629" s="158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 s="10"/>
    </row>
    <row r="2630" spans="1:19">
      <c r="A2630" s="184"/>
      <c r="B2630"/>
      <c r="C2630"/>
      <c r="D2630" s="158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 s="10"/>
    </row>
    <row r="2631" spans="1:19">
      <c r="A2631" s="184"/>
      <c r="B2631"/>
      <c r="C2631"/>
      <c r="D2631" s="158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 s="10"/>
    </row>
    <row r="2632" spans="1:19">
      <c r="A2632" s="184"/>
      <c r="B2632"/>
      <c r="C2632"/>
      <c r="D2632" s="158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 s="10"/>
    </row>
    <row r="2633" spans="1:19">
      <c r="A2633" s="184"/>
      <c r="B2633"/>
      <c r="C2633"/>
      <c r="D2633" s="158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 s="10"/>
    </row>
    <row r="2634" spans="1:19">
      <c r="A2634" s="184"/>
      <c r="B2634"/>
      <c r="C2634"/>
      <c r="D2634" s="158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 s="10"/>
    </row>
    <row r="2635" spans="1:19">
      <c r="A2635" s="184"/>
      <c r="B2635"/>
      <c r="C2635"/>
      <c r="D2635" s="158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 s="10"/>
    </row>
    <row r="2636" spans="1:19">
      <c r="A2636" s="184"/>
      <c r="B2636"/>
      <c r="C2636"/>
      <c r="D2636" s="158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 s="10"/>
    </row>
    <row r="2637" spans="1:19">
      <c r="A2637" s="184"/>
      <c r="B2637"/>
      <c r="C2637"/>
      <c r="D2637" s="158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 s="10"/>
    </row>
    <row r="2638" spans="1:19">
      <c r="A2638" s="184"/>
      <c r="B2638"/>
      <c r="C2638"/>
      <c r="D2638" s="15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 s="10"/>
    </row>
    <row r="2639" spans="1:19">
      <c r="A2639" s="184"/>
      <c r="B2639"/>
      <c r="C2639"/>
      <c r="D2639" s="158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 s="10"/>
    </row>
    <row r="2640" spans="1:19">
      <c r="A2640" s="184"/>
      <c r="B2640"/>
      <c r="C2640"/>
      <c r="D2640" s="158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 s="10"/>
    </row>
    <row r="2641" spans="1:19">
      <c r="A2641" s="184"/>
      <c r="B2641"/>
      <c r="C2641"/>
      <c r="D2641" s="158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 s="10"/>
    </row>
    <row r="2642" spans="1:19">
      <c r="A2642" s="184"/>
      <c r="B2642"/>
      <c r="C2642"/>
      <c r="D2642" s="158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 s="10"/>
    </row>
    <row r="2643" spans="1:19">
      <c r="A2643" s="184"/>
      <c r="B2643"/>
      <c r="C2643"/>
      <c r="D2643" s="158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 s="10"/>
    </row>
    <row r="2644" spans="1:19">
      <c r="A2644" s="184"/>
      <c r="B2644"/>
      <c r="C2644"/>
      <c r="D2644" s="158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 s="10"/>
    </row>
    <row r="2645" spans="1:19">
      <c r="A2645" s="184"/>
      <c r="B2645"/>
      <c r="C2645"/>
      <c r="D2645" s="158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 s="10"/>
    </row>
    <row r="2646" spans="1:19">
      <c r="A2646" s="184"/>
      <c r="B2646"/>
      <c r="C2646"/>
      <c r="D2646" s="158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 s="10"/>
    </row>
    <row r="2647" spans="1:19">
      <c r="A2647" s="184"/>
      <c r="B2647"/>
      <c r="C2647"/>
      <c r="D2647" s="158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 s="10"/>
    </row>
    <row r="2648" spans="1:19">
      <c r="A2648" s="184"/>
      <c r="B2648"/>
      <c r="C2648"/>
      <c r="D2648" s="15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 s="10"/>
    </row>
    <row r="2649" spans="1:19">
      <c r="A2649" s="184"/>
      <c r="B2649"/>
      <c r="C2649"/>
      <c r="D2649" s="158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 s="10"/>
    </row>
    <row r="2650" spans="1:19">
      <c r="A2650" s="184"/>
      <c r="B2650"/>
      <c r="C2650"/>
      <c r="D2650" s="158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 s="10"/>
    </row>
    <row r="2651" spans="1:19">
      <c r="A2651" s="184"/>
      <c r="B2651"/>
      <c r="C2651"/>
      <c r="D2651" s="158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 s="10"/>
    </row>
    <row r="2652" spans="1:19">
      <c r="A2652" s="184"/>
      <c r="B2652"/>
      <c r="C2652"/>
      <c r="D2652" s="158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 s="10"/>
    </row>
    <row r="2653" spans="1:19">
      <c r="A2653" s="184"/>
      <c r="B2653"/>
      <c r="C2653"/>
      <c r="D2653" s="158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 s="10"/>
    </row>
    <row r="2654" spans="1:19">
      <c r="A2654" s="184"/>
      <c r="B2654"/>
      <c r="C2654"/>
      <c r="D2654" s="158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 s="10"/>
    </row>
    <row r="2655" spans="1:19">
      <c r="A2655" s="184"/>
      <c r="B2655"/>
      <c r="C2655"/>
      <c r="D2655" s="158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 s="10"/>
    </row>
    <row r="2656" spans="1:19">
      <c r="A2656" s="184"/>
      <c r="B2656"/>
      <c r="C2656"/>
      <c r="D2656" s="158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 s="10"/>
    </row>
    <row r="2657" spans="1:19">
      <c r="A2657" s="184"/>
      <c r="B2657"/>
      <c r="C2657"/>
      <c r="D2657" s="158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 s="10"/>
    </row>
    <row r="2658" spans="1:19">
      <c r="A2658" s="184"/>
      <c r="B2658"/>
      <c r="C2658"/>
      <c r="D2658" s="1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 s="10"/>
    </row>
    <row r="2659" spans="1:19">
      <c r="A2659" s="184"/>
      <c r="B2659"/>
      <c r="C2659"/>
      <c r="D2659" s="158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 s="10"/>
    </row>
    <row r="2660" spans="1:19">
      <c r="A2660" s="184"/>
      <c r="B2660"/>
      <c r="C2660"/>
      <c r="D2660" s="158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 s="10"/>
    </row>
    <row r="2661" spans="1:19">
      <c r="A2661" s="184"/>
      <c r="B2661"/>
      <c r="C2661"/>
      <c r="D2661" s="158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 s="10"/>
    </row>
    <row r="2662" spans="1:19">
      <c r="A2662" s="184"/>
      <c r="B2662"/>
      <c r="C2662"/>
      <c r="D2662" s="158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 s="10"/>
    </row>
    <row r="2663" spans="1:19">
      <c r="A2663" s="184"/>
      <c r="B2663"/>
      <c r="C2663"/>
      <c r="D2663" s="158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 s="10"/>
    </row>
    <row r="2664" spans="1:19">
      <c r="A2664" s="184"/>
      <c r="B2664"/>
      <c r="C2664"/>
      <c r="D2664" s="158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 s="10"/>
    </row>
    <row r="2665" spans="1:19">
      <c r="A2665" s="184"/>
      <c r="B2665"/>
      <c r="C2665"/>
      <c r="D2665" s="158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 s="10"/>
    </row>
    <row r="2666" spans="1:19">
      <c r="A2666" s="184"/>
      <c r="B2666"/>
      <c r="C2666"/>
      <c r="D2666" s="158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 s="10"/>
    </row>
    <row r="2667" spans="1:19">
      <c r="A2667" s="184"/>
      <c r="B2667"/>
      <c r="C2667"/>
      <c r="D2667" s="158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 s="10"/>
    </row>
    <row r="2668" spans="1:19">
      <c r="A2668" s="184"/>
      <c r="B2668"/>
      <c r="C2668"/>
      <c r="D2668" s="15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 s="10"/>
    </row>
    <row r="2669" spans="1:19">
      <c r="A2669" s="184"/>
      <c r="B2669"/>
      <c r="C2669"/>
      <c r="D2669" s="158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 s="10"/>
    </row>
    <row r="2670" spans="1:19">
      <c r="A2670" s="184"/>
      <c r="B2670"/>
      <c r="C2670"/>
      <c r="D2670" s="158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 s="10"/>
    </row>
    <row r="2671" spans="1:19">
      <c r="A2671" s="184"/>
      <c r="B2671"/>
      <c r="C2671"/>
      <c r="D2671" s="158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 s="10"/>
    </row>
    <row r="2672" spans="1:19">
      <c r="A2672" s="184"/>
      <c r="B2672"/>
      <c r="C2672"/>
      <c r="D2672" s="158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 s="10"/>
    </row>
    <row r="2673" spans="1:19">
      <c r="A2673" s="184"/>
      <c r="B2673"/>
      <c r="C2673"/>
      <c r="D2673" s="158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 s="10"/>
    </row>
    <row r="2674" spans="1:19">
      <c r="A2674" s="184"/>
      <c r="B2674"/>
      <c r="C2674"/>
      <c r="D2674" s="158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 s="10"/>
    </row>
    <row r="2675" spans="1:19">
      <c r="A2675" s="184"/>
      <c r="B2675"/>
      <c r="C2675"/>
      <c r="D2675" s="158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 s="10"/>
    </row>
    <row r="2676" spans="1:19">
      <c r="A2676" s="184"/>
      <c r="B2676"/>
      <c r="C2676"/>
      <c r="D2676" s="158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 s="10"/>
    </row>
    <row r="2677" spans="1:19">
      <c r="A2677" s="184"/>
      <c r="B2677"/>
      <c r="C2677"/>
      <c r="D2677" s="158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 s="10"/>
    </row>
    <row r="2678" spans="1:19">
      <c r="A2678" s="184"/>
      <c r="B2678"/>
      <c r="C2678"/>
      <c r="D2678" s="15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 s="10"/>
    </row>
    <row r="2679" spans="1:19">
      <c r="A2679" s="184"/>
      <c r="B2679"/>
      <c r="C2679"/>
      <c r="D2679" s="158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 s="10"/>
    </row>
    <row r="2680" spans="1:19">
      <c r="A2680" s="184"/>
      <c r="B2680"/>
      <c r="C2680"/>
      <c r="D2680" s="158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 s="10"/>
    </row>
    <row r="2681" spans="1:19">
      <c r="A2681" s="184"/>
      <c r="B2681"/>
      <c r="C2681"/>
      <c r="D2681" s="158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 s="10"/>
    </row>
    <row r="2682" spans="1:19">
      <c r="A2682" s="184"/>
      <c r="B2682"/>
      <c r="C2682"/>
      <c r="D2682" s="158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 s="10"/>
    </row>
    <row r="2683" spans="1:19">
      <c r="A2683" s="184"/>
      <c r="B2683"/>
      <c r="C2683"/>
      <c r="D2683" s="158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 s="10"/>
    </row>
    <row r="2684" spans="1:19">
      <c r="A2684" s="184"/>
      <c r="B2684"/>
      <c r="C2684"/>
      <c r="D2684" s="158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 s="10"/>
    </row>
    <row r="2685" spans="1:19">
      <c r="A2685" s="184"/>
      <c r="B2685"/>
      <c r="C2685"/>
      <c r="D2685" s="158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 s="10"/>
    </row>
    <row r="2686" spans="1:19">
      <c r="A2686" s="184"/>
      <c r="B2686"/>
      <c r="C2686"/>
      <c r="D2686" s="158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 s="10"/>
    </row>
    <row r="2687" spans="1:19">
      <c r="A2687" s="184"/>
      <c r="B2687"/>
      <c r="C2687"/>
      <c r="D2687" s="158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 s="10"/>
    </row>
    <row r="2688" spans="1:19">
      <c r="A2688" s="184"/>
      <c r="B2688"/>
      <c r="C2688"/>
      <c r="D2688" s="15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 s="10"/>
    </row>
    <row r="2689" spans="1:19">
      <c r="A2689" s="184"/>
      <c r="B2689"/>
      <c r="C2689"/>
      <c r="D2689" s="158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 s="10"/>
    </row>
    <row r="2690" spans="1:19">
      <c r="A2690" s="184"/>
      <c r="B2690"/>
      <c r="C2690"/>
      <c r="D2690" s="158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 s="10"/>
    </row>
    <row r="2691" spans="1:19">
      <c r="A2691" s="184"/>
      <c r="B2691"/>
      <c r="C2691"/>
      <c r="D2691" s="158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 s="10"/>
    </row>
    <row r="2692" spans="1:19">
      <c r="A2692" s="184"/>
      <c r="B2692"/>
      <c r="C2692"/>
      <c r="D2692" s="158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 s="10"/>
    </row>
    <row r="2693" spans="1:19">
      <c r="A2693" s="184"/>
      <c r="B2693"/>
      <c r="C2693"/>
      <c r="D2693" s="158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 s="10"/>
    </row>
    <row r="2694" spans="1:19">
      <c r="A2694" s="184"/>
      <c r="B2694"/>
      <c r="C2694"/>
      <c r="D2694" s="158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 s="10"/>
    </row>
    <row r="2695" spans="1:19">
      <c r="A2695" s="184"/>
      <c r="B2695"/>
      <c r="C2695"/>
      <c r="D2695" s="158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 s="10"/>
    </row>
    <row r="2696" spans="1:19">
      <c r="A2696" s="184"/>
      <c r="B2696"/>
      <c r="C2696"/>
      <c r="D2696" s="158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 s="10"/>
    </row>
    <row r="2697" spans="1:19">
      <c r="A2697" s="184"/>
      <c r="B2697"/>
      <c r="C2697"/>
      <c r="D2697" s="158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 s="10"/>
    </row>
    <row r="2698" spans="1:19">
      <c r="A2698" s="184"/>
      <c r="B2698"/>
      <c r="C2698"/>
      <c r="D2698" s="15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 s="10"/>
    </row>
    <row r="2699" spans="1:19">
      <c r="A2699" s="184"/>
      <c r="B2699"/>
      <c r="C2699"/>
      <c r="D2699" s="158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 s="10"/>
    </row>
    <row r="2700" spans="1:19">
      <c r="A2700" s="184"/>
      <c r="B2700"/>
      <c r="C2700"/>
      <c r="D2700" s="158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 s="10"/>
    </row>
    <row r="2701" spans="1:19">
      <c r="A2701" s="184"/>
      <c r="B2701"/>
      <c r="C2701"/>
      <c r="D2701" s="158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 s="10"/>
    </row>
    <row r="2702" spans="1:19">
      <c r="A2702" s="184"/>
      <c r="B2702"/>
      <c r="C2702"/>
      <c r="D2702" s="158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 s="10"/>
    </row>
    <row r="2703" spans="1:19">
      <c r="A2703" s="184"/>
      <c r="B2703"/>
      <c r="C2703"/>
      <c r="D2703" s="158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 s="10"/>
    </row>
    <row r="2704" spans="1:19">
      <c r="A2704" s="184"/>
      <c r="B2704"/>
      <c r="C2704"/>
      <c r="D2704" s="158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 s="10"/>
    </row>
    <row r="2705" spans="1:19">
      <c r="A2705" s="184"/>
      <c r="B2705"/>
      <c r="C2705"/>
      <c r="D2705" s="158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 s="10"/>
    </row>
    <row r="2706" spans="1:19">
      <c r="A2706" s="184"/>
      <c r="B2706"/>
      <c r="C2706"/>
      <c r="D2706" s="158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 s="10"/>
    </row>
    <row r="2707" spans="1:19">
      <c r="A2707" s="184"/>
      <c r="B2707"/>
      <c r="C2707"/>
      <c r="D2707" s="158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 s="10"/>
    </row>
    <row r="2708" spans="1:19">
      <c r="A2708" s="184"/>
      <c r="B2708"/>
      <c r="C2708"/>
      <c r="D2708" s="15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 s="10"/>
    </row>
    <row r="2709" spans="1:19">
      <c r="A2709" s="184"/>
      <c r="B2709"/>
      <c r="C2709"/>
      <c r="D2709" s="158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 s="10"/>
    </row>
    <row r="2710" spans="1:19">
      <c r="A2710" s="184"/>
      <c r="B2710"/>
      <c r="C2710"/>
      <c r="D2710" s="158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 s="10"/>
    </row>
    <row r="2711" spans="1:19">
      <c r="A2711" s="184"/>
      <c r="B2711"/>
      <c r="C2711"/>
      <c r="D2711" s="158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 s="10"/>
    </row>
    <row r="2712" spans="1:19">
      <c r="A2712" s="184"/>
      <c r="B2712"/>
      <c r="C2712"/>
      <c r="D2712" s="158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 s="10"/>
    </row>
    <row r="2713" spans="1:19">
      <c r="A2713" s="184"/>
      <c r="B2713"/>
      <c r="C2713"/>
      <c r="D2713" s="158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 s="10"/>
    </row>
    <row r="2714" spans="1:19">
      <c r="A2714" s="184"/>
      <c r="B2714"/>
      <c r="C2714"/>
      <c r="D2714" s="158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 s="10"/>
    </row>
    <row r="2715" spans="1:19">
      <c r="A2715" s="184"/>
      <c r="B2715"/>
      <c r="C2715"/>
      <c r="D2715" s="158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 s="10"/>
    </row>
    <row r="2716" spans="1:19">
      <c r="A2716" s="184"/>
      <c r="B2716"/>
      <c r="C2716"/>
      <c r="D2716" s="158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 s="10"/>
    </row>
    <row r="2717" spans="1:19">
      <c r="A2717" s="184"/>
      <c r="B2717"/>
      <c r="C2717"/>
      <c r="D2717" s="158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 s="10"/>
    </row>
    <row r="2718" spans="1:19">
      <c r="A2718" s="184"/>
      <c r="B2718"/>
      <c r="C2718"/>
      <c r="D2718" s="15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 s="10"/>
    </row>
    <row r="2719" spans="1:19">
      <c r="A2719" s="184"/>
      <c r="B2719"/>
      <c r="C2719"/>
      <c r="D2719" s="158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 s="10"/>
    </row>
    <row r="2720" spans="1:19">
      <c r="A2720" s="184"/>
      <c r="B2720"/>
      <c r="C2720"/>
      <c r="D2720" s="158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 s="10"/>
    </row>
    <row r="2721" spans="1:19">
      <c r="A2721" s="184"/>
      <c r="B2721"/>
      <c r="C2721"/>
      <c r="D2721" s="158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 s="10"/>
    </row>
    <row r="2722" spans="1:19">
      <c r="A2722" s="184"/>
      <c r="B2722"/>
      <c r="C2722"/>
      <c r="D2722" s="158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 s="10"/>
    </row>
    <row r="2723" spans="1:19">
      <c r="A2723" s="184"/>
      <c r="B2723"/>
      <c r="C2723"/>
      <c r="D2723" s="158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 s="10"/>
    </row>
    <row r="2724" spans="1:19">
      <c r="A2724" s="184"/>
      <c r="B2724"/>
      <c r="C2724"/>
      <c r="D2724" s="158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 s="10"/>
    </row>
    <row r="2725" spans="1:19">
      <c r="A2725" s="184"/>
      <c r="B2725"/>
      <c r="C2725"/>
      <c r="D2725" s="158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 s="10"/>
    </row>
    <row r="2726" spans="1:19">
      <c r="A2726" s="184"/>
      <c r="B2726"/>
      <c r="C2726"/>
      <c r="D2726" s="158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 s="10"/>
    </row>
    <row r="2727" spans="1:19">
      <c r="A2727" s="184"/>
      <c r="B2727"/>
      <c r="C2727"/>
      <c r="D2727" s="158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 s="10"/>
    </row>
    <row r="2728" spans="1:19">
      <c r="A2728" s="184"/>
      <c r="B2728"/>
      <c r="C2728"/>
      <c r="D2728" s="15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 s="10"/>
    </row>
    <row r="2729" spans="1:19">
      <c r="A2729" s="184"/>
      <c r="B2729"/>
      <c r="C2729"/>
      <c r="D2729" s="158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 s="10"/>
    </row>
    <row r="2730" spans="1:19">
      <c r="A2730" s="184"/>
      <c r="B2730"/>
      <c r="C2730"/>
      <c r="D2730" s="158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 s="10"/>
    </row>
    <row r="2731" spans="1:19">
      <c r="A2731" s="184"/>
      <c r="B2731"/>
      <c r="C2731"/>
      <c r="D2731" s="158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 s="10"/>
    </row>
    <row r="2732" spans="1:19">
      <c r="A2732" s="184"/>
      <c r="B2732"/>
      <c r="C2732"/>
      <c r="D2732" s="158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 s="10"/>
    </row>
    <row r="2733" spans="1:19">
      <c r="A2733" s="184"/>
      <c r="B2733"/>
      <c r="C2733"/>
      <c r="D2733" s="158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 s="10"/>
    </row>
    <row r="2734" spans="1:19">
      <c r="A2734" s="184"/>
      <c r="B2734"/>
      <c r="C2734"/>
      <c r="D2734" s="158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 s="10"/>
    </row>
    <row r="2735" spans="1:19">
      <c r="A2735" s="184"/>
      <c r="B2735"/>
      <c r="C2735"/>
      <c r="D2735" s="158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 s="10"/>
    </row>
    <row r="2736" spans="1:19">
      <c r="A2736" s="184"/>
      <c r="B2736"/>
      <c r="C2736"/>
      <c r="D2736" s="158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 s="10"/>
    </row>
    <row r="2737" spans="1:19">
      <c r="A2737" s="184"/>
      <c r="B2737"/>
      <c r="C2737"/>
      <c r="D2737" s="158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 s="10"/>
    </row>
    <row r="2738" spans="1:19">
      <c r="A2738" s="184"/>
      <c r="B2738"/>
      <c r="C2738"/>
      <c r="D2738" s="15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 s="10"/>
    </row>
    <row r="2739" spans="1:19">
      <c r="A2739" s="184"/>
      <c r="B2739"/>
      <c r="C2739"/>
      <c r="D2739" s="158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 s="10"/>
    </row>
    <row r="2740" spans="1:19">
      <c r="A2740" s="184"/>
      <c r="B2740"/>
      <c r="C2740"/>
      <c r="D2740" s="158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 s="10"/>
    </row>
    <row r="2741" spans="1:19">
      <c r="A2741" s="184"/>
      <c r="B2741"/>
      <c r="C2741"/>
      <c r="D2741" s="158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 s="10"/>
    </row>
    <row r="2742" spans="1:19">
      <c r="A2742" s="184"/>
      <c r="B2742"/>
      <c r="C2742"/>
      <c r="D2742" s="158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 s="10"/>
    </row>
    <row r="2743" spans="1:19">
      <c r="A2743" s="184"/>
      <c r="B2743"/>
      <c r="C2743"/>
      <c r="D2743" s="158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 s="10"/>
    </row>
    <row r="2744" spans="1:19">
      <c r="A2744" s="184"/>
      <c r="B2744"/>
      <c r="C2744"/>
      <c r="D2744" s="158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 s="10"/>
    </row>
    <row r="2745" spans="1:19">
      <c r="A2745" s="184"/>
      <c r="B2745"/>
      <c r="C2745"/>
      <c r="D2745" s="158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 s="10"/>
    </row>
    <row r="2746" spans="1:19">
      <c r="A2746" s="184"/>
      <c r="B2746"/>
      <c r="C2746"/>
      <c r="D2746" s="158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 s="10"/>
    </row>
    <row r="2747" spans="1:19">
      <c r="A2747" s="184"/>
      <c r="B2747"/>
      <c r="C2747"/>
      <c r="D2747" s="158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 s="10"/>
    </row>
    <row r="2748" spans="1:19">
      <c r="A2748" s="184"/>
      <c r="B2748"/>
      <c r="C2748"/>
      <c r="D2748" s="15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 s="10"/>
    </row>
    <row r="2749" spans="1:19">
      <c r="A2749" s="184"/>
      <c r="B2749"/>
      <c r="C2749"/>
      <c r="D2749" s="158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 s="10"/>
    </row>
    <row r="2750" spans="1:19">
      <c r="A2750" s="184"/>
      <c r="B2750"/>
      <c r="C2750"/>
      <c r="D2750" s="158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 s="10"/>
    </row>
    <row r="2751" spans="1:19">
      <c r="A2751" s="184"/>
      <c r="B2751"/>
      <c r="C2751"/>
      <c r="D2751" s="158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 s="10"/>
    </row>
    <row r="2752" spans="1:19">
      <c r="A2752" s="184"/>
      <c r="B2752"/>
      <c r="C2752"/>
      <c r="D2752" s="158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 s="10"/>
    </row>
    <row r="2753" spans="1:19">
      <c r="A2753" s="184"/>
      <c r="B2753"/>
      <c r="C2753"/>
      <c r="D2753" s="158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 s="10"/>
    </row>
    <row r="2754" spans="1:19">
      <c r="A2754" s="184"/>
      <c r="B2754"/>
      <c r="C2754"/>
      <c r="D2754" s="158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 s="10"/>
    </row>
    <row r="2755" spans="1:19">
      <c r="A2755" s="184"/>
      <c r="B2755"/>
      <c r="C2755"/>
      <c r="D2755" s="158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 s="10"/>
    </row>
    <row r="2756" spans="1:19">
      <c r="A2756" s="184"/>
      <c r="B2756"/>
      <c r="C2756"/>
      <c r="D2756" s="158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 s="10"/>
    </row>
    <row r="2757" spans="1:19">
      <c r="A2757" s="184"/>
      <c r="B2757"/>
      <c r="C2757"/>
      <c r="D2757" s="158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 s="10"/>
    </row>
    <row r="2758" spans="1:19">
      <c r="A2758" s="184"/>
      <c r="B2758"/>
      <c r="C2758"/>
      <c r="D2758" s="1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 s="10"/>
    </row>
    <row r="2759" spans="1:19">
      <c r="A2759" s="184"/>
      <c r="B2759"/>
      <c r="C2759"/>
      <c r="D2759" s="158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 s="10"/>
    </row>
    <row r="2760" spans="1:19">
      <c r="A2760" s="184"/>
      <c r="B2760"/>
      <c r="C2760"/>
      <c r="D2760" s="158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 s="10"/>
    </row>
    <row r="2761" spans="1:19">
      <c r="A2761" s="184"/>
      <c r="B2761"/>
      <c r="C2761"/>
      <c r="D2761" s="158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 s="10"/>
    </row>
    <row r="2762" spans="1:19">
      <c r="A2762" s="184"/>
      <c r="B2762"/>
      <c r="C2762"/>
      <c r="D2762" s="158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 s="10"/>
    </row>
    <row r="2763" spans="1:19">
      <c r="A2763" s="184"/>
      <c r="B2763"/>
      <c r="C2763"/>
      <c r="D2763" s="158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 s="10"/>
    </row>
    <row r="2764" spans="1:19">
      <c r="A2764" s="184"/>
      <c r="B2764"/>
      <c r="C2764"/>
      <c r="D2764" s="158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 s="10"/>
    </row>
    <row r="2765" spans="1:19">
      <c r="A2765" s="184"/>
      <c r="B2765"/>
      <c r="C2765"/>
      <c r="D2765" s="158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 s="10"/>
    </row>
    <row r="2766" spans="1:19">
      <c r="A2766" s="184"/>
      <c r="B2766"/>
      <c r="C2766"/>
      <c r="D2766" s="158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 s="10"/>
    </row>
    <row r="2767" spans="1:19">
      <c r="A2767" s="184"/>
      <c r="B2767"/>
      <c r="C2767"/>
      <c r="D2767" s="158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 s="10"/>
    </row>
    <row r="2768" spans="1:19">
      <c r="A2768" s="184"/>
      <c r="B2768"/>
      <c r="C2768"/>
      <c r="D2768" s="15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 s="10"/>
    </row>
    <row r="2769" spans="1:19">
      <c r="A2769" s="184"/>
      <c r="B2769"/>
      <c r="C2769"/>
      <c r="D2769" s="158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 s="10"/>
    </row>
    <row r="2770" spans="1:19">
      <c r="A2770" s="184"/>
      <c r="B2770"/>
      <c r="C2770"/>
      <c r="D2770" s="158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 s="10"/>
    </row>
    <row r="2771" spans="1:19">
      <c r="A2771" s="184"/>
      <c r="B2771"/>
      <c r="C2771"/>
      <c r="D2771" s="158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 s="10"/>
    </row>
    <row r="2772" spans="1:19">
      <c r="A2772" s="184"/>
      <c r="B2772"/>
      <c r="C2772"/>
      <c r="D2772" s="158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 s="10"/>
    </row>
    <row r="2773" spans="1:19">
      <c r="A2773" s="184"/>
      <c r="B2773"/>
      <c r="C2773"/>
      <c r="D2773" s="158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 s="10"/>
    </row>
    <row r="2774" spans="1:19">
      <c r="A2774" s="184"/>
      <c r="B2774"/>
      <c r="C2774"/>
      <c r="D2774" s="158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 s="10"/>
    </row>
    <row r="2775" spans="1:19">
      <c r="A2775" s="184"/>
      <c r="B2775"/>
      <c r="C2775"/>
      <c r="D2775" s="158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 s="10"/>
    </row>
    <row r="2776" spans="1:19">
      <c r="A2776" s="184"/>
      <c r="B2776"/>
      <c r="C2776"/>
      <c r="D2776" s="158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 s="10"/>
    </row>
    <row r="2777" spans="1:19">
      <c r="A2777" s="184"/>
      <c r="B2777"/>
      <c r="C2777"/>
      <c r="D2777" s="158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 s="10"/>
    </row>
    <row r="2778" spans="1:19">
      <c r="A2778" s="184"/>
      <c r="B2778"/>
      <c r="C2778"/>
      <c r="D2778" s="15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 s="10"/>
    </row>
    <row r="2779" spans="1:19">
      <c r="A2779" s="184"/>
      <c r="B2779"/>
      <c r="C2779"/>
      <c r="D2779" s="158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 s="10"/>
    </row>
    <row r="2780" spans="1:19">
      <c r="A2780" s="184"/>
      <c r="B2780"/>
      <c r="C2780"/>
      <c r="D2780" s="158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 s="10"/>
    </row>
    <row r="2781" spans="1:19">
      <c r="A2781" s="184"/>
      <c r="B2781"/>
      <c r="C2781"/>
      <c r="D2781" s="158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 s="10"/>
    </row>
    <row r="2782" spans="1:19">
      <c r="A2782" s="184"/>
      <c r="B2782"/>
      <c r="C2782"/>
      <c r="D2782" s="158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 s="10"/>
    </row>
    <row r="2783" spans="1:19">
      <c r="A2783" s="184"/>
      <c r="B2783"/>
      <c r="C2783"/>
      <c r="D2783" s="158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 s="10"/>
    </row>
    <row r="2784" spans="1:19">
      <c r="A2784" s="184"/>
      <c r="B2784"/>
      <c r="C2784"/>
      <c r="D2784" s="158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 s="10"/>
    </row>
    <row r="2785" spans="1:19">
      <c r="A2785" s="184"/>
      <c r="B2785"/>
      <c r="C2785"/>
      <c r="D2785" s="158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 s="10"/>
    </row>
    <row r="2786" spans="1:19">
      <c r="A2786" s="184"/>
      <c r="B2786"/>
      <c r="C2786"/>
      <c r="D2786" s="158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 s="10"/>
    </row>
    <row r="2787" spans="1:19">
      <c r="A2787" s="184"/>
      <c r="B2787"/>
      <c r="C2787"/>
      <c r="D2787" s="158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 s="10"/>
    </row>
    <row r="2788" spans="1:19">
      <c r="A2788" s="184"/>
      <c r="B2788"/>
      <c r="C2788"/>
      <c r="D2788" s="15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 s="10"/>
    </row>
    <row r="2789" spans="1:19">
      <c r="A2789" s="184"/>
      <c r="B2789"/>
      <c r="C2789"/>
      <c r="D2789" s="158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 s="10"/>
    </row>
    <row r="2790" spans="1:19">
      <c r="A2790" s="184"/>
      <c r="B2790"/>
      <c r="C2790"/>
      <c r="D2790" s="158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 s="10"/>
    </row>
    <row r="2791" spans="1:19">
      <c r="A2791" s="184"/>
      <c r="B2791"/>
      <c r="C2791"/>
      <c r="D2791" s="158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 s="10"/>
    </row>
    <row r="2792" spans="1:19">
      <c r="A2792" s="184"/>
      <c r="B2792"/>
      <c r="C2792"/>
      <c r="D2792" s="158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 s="10"/>
    </row>
    <row r="2793" spans="1:19">
      <c r="A2793" s="184"/>
      <c r="B2793"/>
      <c r="C2793"/>
      <c r="D2793" s="158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 s="10"/>
    </row>
    <row r="2794" spans="1:19">
      <c r="A2794" s="184"/>
      <c r="B2794"/>
      <c r="C2794"/>
      <c r="D2794" s="158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 s="10"/>
    </row>
    <row r="2795" spans="1:19">
      <c r="A2795" s="184"/>
      <c r="B2795"/>
      <c r="C2795"/>
      <c r="D2795" s="158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 s="10"/>
    </row>
    <row r="2796" spans="1:19">
      <c r="A2796" s="184"/>
      <c r="B2796"/>
      <c r="C2796"/>
      <c r="D2796" s="158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 s="10"/>
    </row>
    <row r="2797" spans="1:19">
      <c r="A2797" s="184"/>
      <c r="B2797"/>
      <c r="C2797"/>
      <c r="D2797" s="158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 s="10"/>
    </row>
    <row r="2798" spans="1:19">
      <c r="A2798" s="184"/>
      <c r="B2798"/>
      <c r="C2798"/>
      <c r="D2798" s="15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 s="10"/>
    </row>
    <row r="2799" spans="1:19">
      <c r="A2799" s="184"/>
      <c r="B2799"/>
      <c r="C2799"/>
      <c r="D2799" s="158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 s="10"/>
    </row>
    <row r="2800" spans="1:19">
      <c r="A2800" s="184"/>
      <c r="B2800"/>
      <c r="C2800"/>
      <c r="D2800" s="158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 s="10"/>
    </row>
    <row r="2801" spans="1:19">
      <c r="A2801" s="184"/>
      <c r="B2801"/>
      <c r="C2801"/>
      <c r="D2801" s="158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 s="10"/>
    </row>
    <row r="2802" spans="1:19">
      <c r="A2802" s="184"/>
      <c r="B2802"/>
      <c r="C2802"/>
      <c r="D2802" s="158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 s="10"/>
    </row>
    <row r="2803" spans="1:19">
      <c r="A2803" s="184"/>
      <c r="B2803"/>
      <c r="C2803"/>
      <c r="D2803" s="158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 s="10"/>
    </row>
    <row r="2804" spans="1:19">
      <c r="A2804" s="184"/>
      <c r="B2804"/>
      <c r="C2804"/>
      <c r="D2804" s="158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 s="10"/>
    </row>
    <row r="2805" spans="1:19">
      <c r="A2805" s="184"/>
      <c r="B2805"/>
      <c r="C2805"/>
      <c r="D2805" s="158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 s="10"/>
    </row>
    <row r="2806" spans="1:19">
      <c r="A2806" s="184"/>
      <c r="B2806"/>
      <c r="C2806"/>
      <c r="D2806" s="158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 s="10"/>
    </row>
    <row r="2807" spans="1:19">
      <c r="A2807" s="184"/>
      <c r="B2807"/>
      <c r="C2807"/>
      <c r="D2807" s="158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 s="10"/>
    </row>
    <row r="2808" spans="1:19">
      <c r="A2808" s="184"/>
      <c r="B2808"/>
      <c r="C2808"/>
      <c r="D2808" s="15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 s="10"/>
    </row>
    <row r="2809" spans="1:19">
      <c r="A2809" s="184"/>
      <c r="B2809"/>
      <c r="C2809"/>
      <c r="D2809" s="158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 s="10"/>
    </row>
    <row r="2810" spans="1:19">
      <c r="A2810" s="184"/>
      <c r="B2810"/>
      <c r="C2810"/>
      <c r="D2810" s="158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 s="10"/>
    </row>
    <row r="2811" spans="1:19">
      <c r="A2811" s="184"/>
      <c r="B2811"/>
      <c r="C2811"/>
      <c r="D2811" s="158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 s="10"/>
    </row>
    <row r="2812" spans="1:19">
      <c r="A2812" s="184"/>
      <c r="B2812"/>
      <c r="C2812"/>
      <c r="D2812" s="158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 s="10"/>
    </row>
    <row r="2813" spans="1:19">
      <c r="A2813" s="184"/>
      <c r="B2813"/>
      <c r="C2813"/>
      <c r="D2813" s="158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 s="10"/>
    </row>
    <row r="2814" spans="1:19">
      <c r="A2814" s="184"/>
      <c r="B2814"/>
      <c r="C2814"/>
      <c r="D2814" s="158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 s="10"/>
    </row>
    <row r="2815" spans="1:19">
      <c r="A2815" s="184"/>
      <c r="B2815"/>
      <c r="C2815"/>
      <c r="D2815" s="158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 s="10"/>
    </row>
    <row r="2816" spans="1:19">
      <c r="A2816" s="184"/>
      <c r="B2816"/>
      <c r="C2816"/>
      <c r="D2816" s="158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 s="10"/>
    </row>
    <row r="2817" spans="1:19">
      <c r="A2817" s="184"/>
      <c r="B2817"/>
      <c r="C2817"/>
      <c r="D2817" s="158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 s="10"/>
    </row>
    <row r="2818" spans="1:19">
      <c r="A2818" s="184"/>
      <c r="B2818"/>
      <c r="C2818"/>
      <c r="D2818" s="15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 s="10"/>
    </row>
    <row r="2819" spans="1:19">
      <c r="A2819" s="184"/>
      <c r="B2819"/>
      <c r="C2819"/>
      <c r="D2819" s="158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 s="10"/>
    </row>
    <row r="2820" spans="1:19">
      <c r="A2820" s="184"/>
      <c r="B2820"/>
      <c r="C2820"/>
      <c r="D2820" s="158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 s="10"/>
    </row>
    <row r="2821" spans="1:19">
      <c r="A2821" s="184"/>
      <c r="B2821"/>
      <c r="C2821"/>
      <c r="D2821" s="158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 s="10"/>
    </row>
    <row r="2822" spans="1:19">
      <c r="A2822" s="184"/>
      <c r="B2822"/>
      <c r="C2822"/>
      <c r="D2822" s="158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 s="10"/>
    </row>
    <row r="2823" spans="1:19">
      <c r="A2823" s="184"/>
      <c r="B2823"/>
      <c r="C2823"/>
      <c r="D2823" s="158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 s="10"/>
    </row>
    <row r="2824" spans="1:19">
      <c r="A2824" s="184"/>
      <c r="B2824"/>
      <c r="C2824"/>
      <c r="D2824" s="158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 s="10"/>
    </row>
    <row r="2825" spans="1:19">
      <c r="A2825" s="184"/>
      <c r="B2825"/>
      <c r="C2825"/>
      <c r="D2825" s="158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 s="10"/>
    </row>
    <row r="2826" spans="1:19">
      <c r="A2826" s="184"/>
      <c r="B2826"/>
      <c r="C2826"/>
      <c r="D2826" s="158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 s="10"/>
    </row>
    <row r="2827" spans="1:19">
      <c r="A2827" s="184"/>
      <c r="B2827"/>
      <c r="C2827"/>
      <c r="D2827" s="158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 s="10"/>
    </row>
    <row r="2828" spans="1:19">
      <c r="A2828" s="184"/>
      <c r="B2828"/>
      <c r="C2828"/>
      <c r="D2828" s="15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 s="10"/>
    </row>
    <row r="2829" spans="1:19">
      <c r="A2829" s="184"/>
      <c r="B2829"/>
      <c r="C2829"/>
      <c r="D2829" s="158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 s="10"/>
    </row>
    <row r="2830" spans="1:19">
      <c r="A2830" s="184"/>
      <c r="B2830"/>
      <c r="C2830"/>
      <c r="D2830" s="158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 s="10"/>
    </row>
    <row r="2831" spans="1:19">
      <c r="A2831" s="184"/>
      <c r="B2831"/>
      <c r="C2831"/>
      <c r="D2831" s="158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 s="10"/>
    </row>
    <row r="2832" spans="1:19">
      <c r="A2832" s="184"/>
      <c r="B2832"/>
      <c r="C2832"/>
      <c r="D2832" s="158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 s="10"/>
    </row>
    <row r="2833" spans="1:19">
      <c r="A2833" s="184"/>
      <c r="B2833"/>
      <c r="C2833"/>
      <c r="D2833" s="158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 s="10"/>
    </row>
    <row r="2834" spans="1:19">
      <c r="A2834" s="184"/>
      <c r="B2834"/>
      <c r="C2834"/>
      <c r="D2834" s="158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 s="10"/>
    </row>
    <row r="2835" spans="1:19">
      <c r="A2835" s="184"/>
      <c r="B2835"/>
      <c r="C2835"/>
      <c r="D2835" s="158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 s="10"/>
    </row>
    <row r="2836" spans="1:19">
      <c r="A2836" s="184"/>
      <c r="B2836"/>
      <c r="C2836"/>
      <c r="D2836" s="158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 s="10"/>
    </row>
    <row r="2837" spans="1:19">
      <c r="A2837" s="184"/>
      <c r="B2837"/>
      <c r="C2837"/>
      <c r="D2837" s="158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 s="10"/>
    </row>
    <row r="2838" spans="1:19">
      <c r="A2838" s="184"/>
      <c r="B2838"/>
      <c r="C2838"/>
      <c r="D2838" s="15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 s="10"/>
    </row>
    <row r="2839" spans="1:19">
      <c r="A2839" s="184"/>
      <c r="B2839"/>
      <c r="C2839"/>
      <c r="D2839" s="158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 s="10"/>
    </row>
    <row r="2840" spans="1:19">
      <c r="A2840" s="184"/>
      <c r="B2840"/>
      <c r="C2840"/>
      <c r="D2840" s="158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 s="10"/>
    </row>
    <row r="2841" spans="1:19">
      <c r="A2841" s="184"/>
      <c r="B2841"/>
      <c r="C2841"/>
      <c r="D2841" s="158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 s="10"/>
    </row>
    <row r="2842" spans="1:19">
      <c r="A2842" s="184"/>
      <c r="B2842"/>
      <c r="C2842"/>
      <c r="D2842" s="158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 s="10"/>
    </row>
    <row r="2843" spans="1:19">
      <c r="A2843" s="184"/>
      <c r="B2843"/>
      <c r="C2843"/>
      <c r="D2843" s="158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 s="10"/>
    </row>
    <row r="2844" spans="1:19">
      <c r="A2844" s="184"/>
      <c r="B2844"/>
      <c r="C2844"/>
      <c r="D2844" s="158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 s="10"/>
    </row>
    <row r="2845" spans="1:19">
      <c r="A2845" s="184"/>
      <c r="B2845"/>
      <c r="C2845"/>
      <c r="D2845" s="158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 s="10"/>
    </row>
    <row r="2846" spans="1:19">
      <c r="A2846" s="184"/>
      <c r="B2846"/>
      <c r="C2846"/>
      <c r="D2846" s="158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 s="10"/>
    </row>
    <row r="2847" spans="1:19">
      <c r="A2847" s="184"/>
      <c r="B2847"/>
      <c r="C2847"/>
      <c r="D2847" s="158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 s="10"/>
    </row>
    <row r="2848" spans="1:19">
      <c r="A2848" s="184"/>
      <c r="B2848"/>
      <c r="C2848"/>
      <c r="D2848" s="15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 s="10"/>
    </row>
    <row r="2849" spans="1:19">
      <c r="A2849" s="184"/>
      <c r="B2849"/>
      <c r="C2849"/>
      <c r="D2849" s="158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 s="10"/>
    </row>
    <row r="2850" spans="1:19">
      <c r="A2850" s="184"/>
      <c r="B2850"/>
      <c r="C2850"/>
      <c r="D2850" s="158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 s="10"/>
    </row>
    <row r="2851" spans="1:19">
      <c r="A2851" s="184"/>
      <c r="B2851"/>
      <c r="C2851"/>
      <c r="D2851" s="158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 s="10"/>
    </row>
    <row r="2852" spans="1:19">
      <c r="A2852" s="184"/>
      <c r="B2852"/>
      <c r="C2852"/>
      <c r="D2852" s="158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 s="10"/>
    </row>
    <row r="2853" spans="1:19">
      <c r="A2853" s="184"/>
      <c r="B2853"/>
      <c r="C2853"/>
      <c r="D2853" s="158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 s="10"/>
    </row>
    <row r="2854" spans="1:19">
      <c r="A2854" s="184"/>
      <c r="B2854"/>
      <c r="C2854"/>
      <c r="D2854" s="158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 s="10"/>
    </row>
    <row r="2855" spans="1:19">
      <c r="A2855" s="184"/>
      <c r="B2855"/>
      <c r="C2855"/>
      <c r="D2855" s="158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 s="10"/>
    </row>
    <row r="2856" spans="1:19">
      <c r="A2856" s="184"/>
      <c r="B2856"/>
      <c r="C2856"/>
      <c r="D2856" s="158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 s="10"/>
    </row>
    <row r="2857" spans="1:19">
      <c r="A2857" s="184"/>
      <c r="B2857"/>
      <c r="C2857"/>
      <c r="D2857" s="158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 s="10"/>
    </row>
    <row r="2858" spans="1:19">
      <c r="A2858" s="184"/>
      <c r="B2858"/>
      <c r="C2858"/>
      <c r="D2858" s="1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 s="10"/>
    </row>
    <row r="2859" spans="1:19">
      <c r="A2859" s="184"/>
      <c r="B2859"/>
      <c r="C2859"/>
      <c r="D2859" s="158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 s="10"/>
    </row>
    <row r="2860" spans="1:19">
      <c r="A2860" s="184"/>
      <c r="B2860"/>
      <c r="C2860"/>
      <c r="D2860" s="158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 s="10"/>
    </row>
    <row r="2861" spans="1:19">
      <c r="A2861" s="184"/>
      <c r="B2861"/>
      <c r="C2861"/>
      <c r="D2861" s="158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 s="10"/>
    </row>
    <row r="2862" spans="1:19">
      <c r="A2862" s="184"/>
      <c r="B2862"/>
      <c r="C2862"/>
      <c r="D2862" s="158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 s="10"/>
    </row>
    <row r="2863" spans="1:19">
      <c r="A2863" s="184"/>
      <c r="B2863"/>
      <c r="C2863"/>
      <c r="D2863" s="158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 s="10"/>
    </row>
    <row r="2864" spans="1:19">
      <c r="A2864" s="184"/>
      <c r="B2864"/>
      <c r="C2864"/>
      <c r="D2864" s="158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 s="10"/>
    </row>
    <row r="2865" spans="1:19">
      <c r="A2865" s="184"/>
      <c r="B2865"/>
      <c r="C2865"/>
      <c r="D2865" s="158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 s="10"/>
    </row>
    <row r="2866" spans="1:19">
      <c r="A2866" s="184"/>
      <c r="B2866"/>
      <c r="C2866"/>
      <c r="D2866" s="158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 s="10"/>
    </row>
    <row r="2867" spans="1:19">
      <c r="A2867" s="184"/>
      <c r="B2867"/>
      <c r="C2867"/>
      <c r="D2867" s="158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 s="10"/>
    </row>
    <row r="2868" spans="1:19">
      <c r="A2868" s="184"/>
      <c r="B2868"/>
      <c r="C2868"/>
      <c r="D2868" s="15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 s="10"/>
    </row>
    <row r="2869" spans="1:19">
      <c r="A2869" s="184"/>
      <c r="B2869"/>
      <c r="C2869"/>
      <c r="D2869" s="158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 s="10"/>
    </row>
    <row r="2870" spans="1:19">
      <c r="A2870" s="184"/>
      <c r="B2870"/>
      <c r="C2870"/>
      <c r="D2870" s="158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 s="10"/>
    </row>
    <row r="2871" spans="1:19">
      <c r="A2871" s="184"/>
      <c r="B2871"/>
      <c r="C2871"/>
      <c r="D2871" s="158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 s="10"/>
    </row>
    <row r="2872" spans="1:19">
      <c r="A2872" s="184"/>
      <c r="B2872"/>
      <c r="C2872"/>
      <c r="D2872" s="158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 s="10"/>
    </row>
    <row r="2873" spans="1:19">
      <c r="A2873" s="184"/>
      <c r="B2873"/>
      <c r="C2873"/>
      <c r="D2873" s="158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 s="10"/>
    </row>
    <row r="2874" spans="1:19">
      <c r="A2874" s="184"/>
      <c r="B2874"/>
      <c r="C2874"/>
      <c r="D2874" s="158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 s="10"/>
    </row>
    <row r="2875" spans="1:19">
      <c r="A2875" s="184"/>
      <c r="B2875"/>
      <c r="C2875"/>
      <c r="D2875" s="158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 s="10"/>
    </row>
    <row r="2876" spans="1:19">
      <c r="A2876" s="184"/>
      <c r="B2876"/>
      <c r="C2876"/>
      <c r="D2876" s="158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 s="10"/>
    </row>
    <row r="2877" spans="1:19">
      <c r="A2877" s="184"/>
      <c r="B2877"/>
      <c r="C2877"/>
      <c r="D2877" s="158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 s="10"/>
    </row>
    <row r="2878" spans="1:19">
      <c r="A2878" s="184"/>
      <c r="B2878"/>
      <c r="C2878"/>
      <c r="D2878" s="15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 s="10"/>
    </row>
    <row r="2879" spans="1:19">
      <c r="A2879" s="184"/>
      <c r="B2879"/>
      <c r="C2879"/>
      <c r="D2879" s="158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 s="10"/>
    </row>
    <row r="2880" spans="1:19">
      <c r="A2880" s="184"/>
      <c r="B2880"/>
      <c r="C2880"/>
      <c r="D2880" s="158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 s="10"/>
    </row>
    <row r="2881" spans="1:19">
      <c r="A2881" s="184"/>
      <c r="B2881"/>
      <c r="C2881"/>
      <c r="D2881" s="158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 s="10"/>
    </row>
    <row r="2882" spans="1:19">
      <c r="A2882" s="184"/>
      <c r="B2882"/>
      <c r="C2882"/>
      <c r="D2882" s="158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 s="10"/>
    </row>
    <row r="2883" spans="1:19">
      <c r="A2883" s="184"/>
      <c r="B2883"/>
      <c r="C2883"/>
      <c r="D2883" s="158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 s="10"/>
    </row>
    <row r="2884" spans="1:19">
      <c r="A2884" s="184"/>
      <c r="B2884"/>
      <c r="C2884"/>
      <c r="D2884" s="158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 s="10"/>
    </row>
    <row r="2885" spans="1:19">
      <c r="A2885" s="184"/>
      <c r="B2885"/>
      <c r="C2885"/>
      <c r="D2885" s="158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 s="10"/>
    </row>
    <row r="2886" spans="1:19">
      <c r="A2886" s="184"/>
      <c r="B2886"/>
      <c r="C2886"/>
      <c r="D2886" s="158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 s="10"/>
    </row>
    <row r="2887" spans="1:19">
      <c r="A2887" s="184"/>
      <c r="B2887"/>
      <c r="C2887"/>
      <c r="D2887" s="158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 s="10"/>
    </row>
    <row r="2888" spans="1:19">
      <c r="A2888" s="184"/>
      <c r="B2888"/>
      <c r="C2888"/>
      <c r="D2888" s="15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 s="10"/>
    </row>
    <row r="2889" spans="1:19">
      <c r="A2889" s="184"/>
      <c r="B2889"/>
      <c r="C2889"/>
      <c r="D2889" s="158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 s="10"/>
    </row>
    <row r="2890" spans="1:19">
      <c r="A2890" s="184"/>
      <c r="B2890"/>
      <c r="C2890"/>
      <c r="D2890" s="158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 s="10"/>
    </row>
    <row r="2891" spans="1:19">
      <c r="A2891" s="184"/>
      <c r="B2891"/>
      <c r="C2891"/>
      <c r="D2891" s="158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 s="10"/>
    </row>
    <row r="2892" spans="1:19">
      <c r="A2892" s="184"/>
      <c r="B2892"/>
      <c r="C2892"/>
      <c r="D2892" s="158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 s="10"/>
    </row>
    <row r="2893" spans="1:19">
      <c r="A2893" s="184"/>
      <c r="B2893"/>
      <c r="C2893"/>
      <c r="D2893" s="158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 s="10"/>
    </row>
    <row r="2894" spans="1:19">
      <c r="A2894" s="184"/>
      <c r="B2894"/>
      <c r="C2894"/>
      <c r="D2894" s="158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 s="10"/>
    </row>
    <row r="2895" spans="1:19">
      <c r="A2895" s="184"/>
      <c r="B2895"/>
      <c r="C2895"/>
      <c r="D2895" s="158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 s="10"/>
    </row>
    <row r="2896" spans="1:19">
      <c r="A2896" s="184"/>
      <c r="B2896"/>
      <c r="C2896"/>
      <c r="D2896" s="158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 s="10"/>
    </row>
    <row r="2897" spans="1:19">
      <c r="A2897" s="184"/>
      <c r="B2897"/>
      <c r="C2897"/>
      <c r="D2897" s="158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 s="10"/>
    </row>
    <row r="2898" spans="1:19">
      <c r="A2898" s="184"/>
      <c r="B2898"/>
      <c r="C2898"/>
      <c r="D2898" s="15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 s="10"/>
    </row>
    <row r="2899" spans="1:19">
      <c r="A2899" s="184"/>
      <c r="B2899"/>
      <c r="C2899"/>
      <c r="D2899" s="158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 s="10"/>
    </row>
    <row r="2900" spans="1:19">
      <c r="A2900" s="184"/>
      <c r="B2900"/>
      <c r="C2900"/>
      <c r="D2900" s="158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 s="10"/>
    </row>
    <row r="2901" spans="1:19">
      <c r="A2901" s="184"/>
      <c r="B2901"/>
      <c r="C2901"/>
      <c r="D2901" s="158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 s="10"/>
    </row>
    <row r="2902" spans="1:19">
      <c r="A2902" s="184"/>
      <c r="B2902"/>
      <c r="C2902"/>
      <c r="D2902" s="158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 s="10"/>
    </row>
    <row r="2903" spans="1:19">
      <c r="A2903" s="184"/>
      <c r="B2903"/>
      <c r="C2903"/>
      <c r="D2903" s="158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 s="10"/>
    </row>
    <row r="2904" spans="1:19">
      <c r="A2904" s="184"/>
      <c r="B2904"/>
      <c r="C2904"/>
      <c r="D2904" s="158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 s="10"/>
    </row>
    <row r="2905" spans="1:19">
      <c r="A2905" s="184"/>
      <c r="B2905"/>
      <c r="C2905"/>
      <c r="D2905" s="158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 s="10"/>
    </row>
    <row r="2906" spans="1:19">
      <c r="A2906" s="184"/>
      <c r="B2906"/>
      <c r="C2906"/>
      <c r="D2906" s="158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 s="10"/>
    </row>
    <row r="2907" spans="1:19">
      <c r="A2907" s="184"/>
      <c r="B2907"/>
      <c r="C2907"/>
      <c r="D2907" s="158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 s="10"/>
    </row>
    <row r="2908" spans="1:19">
      <c r="A2908" s="184"/>
      <c r="B2908"/>
      <c r="C2908"/>
      <c r="D2908" s="15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 s="10"/>
    </row>
    <row r="2909" spans="1:19">
      <c r="A2909" s="184"/>
      <c r="B2909"/>
      <c r="C2909"/>
      <c r="D2909" s="158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 s="10"/>
    </row>
    <row r="2910" spans="1:19">
      <c r="A2910" s="184"/>
      <c r="B2910"/>
      <c r="C2910"/>
      <c r="D2910" s="158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 s="10"/>
    </row>
    <row r="2911" spans="1:19">
      <c r="A2911" s="184"/>
      <c r="B2911"/>
      <c r="C2911"/>
      <c r="D2911" s="158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 s="10"/>
    </row>
    <row r="2912" spans="1:19">
      <c r="A2912" s="184"/>
      <c r="B2912"/>
      <c r="C2912"/>
      <c r="D2912" s="158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 s="10"/>
    </row>
    <row r="2913" spans="1:19">
      <c r="A2913" s="184"/>
      <c r="B2913"/>
      <c r="C2913"/>
      <c r="D2913" s="158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 s="10"/>
    </row>
    <row r="2914" spans="1:19">
      <c r="A2914" s="184"/>
      <c r="B2914"/>
      <c r="C2914"/>
      <c r="D2914" s="158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 s="10"/>
    </row>
    <row r="2915" spans="1:19">
      <c r="A2915" s="184"/>
      <c r="B2915"/>
      <c r="C2915"/>
      <c r="D2915" s="158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 s="10"/>
    </row>
    <row r="2916" spans="1:19">
      <c r="A2916" s="184"/>
      <c r="B2916"/>
      <c r="C2916"/>
      <c r="D2916" s="158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 s="10"/>
    </row>
    <row r="2917" spans="1:19">
      <c r="A2917" s="184"/>
      <c r="B2917"/>
      <c r="C2917"/>
      <c r="D2917" s="158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 s="10"/>
    </row>
    <row r="2918" spans="1:19">
      <c r="A2918" s="184"/>
      <c r="B2918"/>
      <c r="C2918"/>
      <c r="D2918" s="15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 s="10"/>
    </row>
    <row r="2919" spans="1:19">
      <c r="A2919" s="184"/>
      <c r="B2919"/>
      <c r="C2919"/>
      <c r="D2919" s="158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 s="10"/>
    </row>
    <row r="2920" spans="1:19">
      <c r="A2920" s="184"/>
      <c r="B2920"/>
      <c r="C2920"/>
      <c r="D2920" s="158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 s="10"/>
    </row>
    <row r="2921" spans="1:19">
      <c r="A2921" s="184"/>
      <c r="B2921"/>
      <c r="C2921"/>
      <c r="D2921" s="158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 s="10"/>
    </row>
    <row r="2922" spans="1:19">
      <c r="A2922" s="184"/>
      <c r="B2922"/>
      <c r="C2922"/>
      <c r="D2922" s="158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 s="10"/>
    </row>
    <row r="2923" spans="1:19">
      <c r="A2923" s="184"/>
      <c r="B2923"/>
      <c r="C2923"/>
      <c r="D2923" s="158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 s="10"/>
    </row>
    <row r="2924" spans="1:19">
      <c r="A2924" s="184"/>
      <c r="B2924"/>
      <c r="C2924"/>
      <c r="D2924" s="158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 s="10"/>
    </row>
    <row r="2925" spans="1:19">
      <c r="A2925" s="184"/>
      <c r="B2925"/>
      <c r="C2925"/>
      <c r="D2925" s="158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 s="10"/>
    </row>
    <row r="2926" spans="1:19">
      <c r="A2926" s="184"/>
      <c r="B2926"/>
      <c r="C2926"/>
      <c r="D2926" s="158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 s="10"/>
    </row>
    <row r="2927" spans="1:19">
      <c r="A2927" s="184"/>
      <c r="B2927"/>
      <c r="C2927"/>
      <c r="D2927" s="158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 s="10"/>
    </row>
    <row r="2928" spans="1:19">
      <c r="A2928" s="184"/>
      <c r="B2928"/>
      <c r="C2928"/>
      <c r="D2928" s="15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 s="10"/>
    </row>
    <row r="2929" spans="1:19">
      <c r="A2929" s="184"/>
      <c r="B2929"/>
      <c r="C2929"/>
      <c r="D2929" s="158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 s="10"/>
    </row>
    <row r="2930" spans="1:19">
      <c r="A2930" s="184"/>
      <c r="B2930"/>
      <c r="C2930"/>
      <c r="D2930" s="158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 s="10"/>
    </row>
    <row r="2931" spans="1:19">
      <c r="A2931" s="184"/>
      <c r="B2931"/>
      <c r="C2931"/>
      <c r="D2931" s="158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 s="10"/>
    </row>
    <row r="2932" spans="1:19">
      <c r="A2932" s="184"/>
      <c r="B2932"/>
      <c r="C2932"/>
      <c r="D2932" s="158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 s="10"/>
    </row>
    <row r="2933" spans="1:19">
      <c r="A2933" s="184"/>
      <c r="B2933"/>
      <c r="C2933"/>
      <c r="D2933" s="158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 s="10"/>
    </row>
    <row r="2934" spans="1:19">
      <c r="A2934" s="184"/>
      <c r="B2934"/>
      <c r="C2934"/>
      <c r="D2934" s="158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 s="10"/>
    </row>
    <row r="2935" spans="1:19">
      <c r="A2935" s="184"/>
      <c r="B2935"/>
      <c r="C2935"/>
      <c r="D2935" s="158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 s="10"/>
    </row>
    <row r="2936" spans="1:19">
      <c r="A2936" s="184"/>
      <c r="B2936"/>
      <c r="C2936"/>
      <c r="D2936" s="158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 s="10"/>
    </row>
    <row r="2937" spans="1:19">
      <c r="A2937" s="184"/>
      <c r="B2937"/>
      <c r="C2937"/>
      <c r="D2937" s="158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 s="10"/>
    </row>
    <row r="2938" spans="1:19">
      <c r="A2938" s="184"/>
      <c r="B2938"/>
      <c r="C2938"/>
      <c r="D2938" s="15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 s="10"/>
    </row>
    <row r="2939" spans="1:19">
      <c r="A2939" s="184"/>
      <c r="B2939"/>
      <c r="C2939"/>
      <c r="D2939" s="158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 s="10"/>
    </row>
    <row r="2940" spans="1:19">
      <c r="A2940" s="184"/>
      <c r="B2940"/>
      <c r="C2940"/>
      <c r="D2940" s="158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 s="10"/>
    </row>
    <row r="2941" spans="1:19">
      <c r="A2941" s="184"/>
      <c r="B2941"/>
      <c r="C2941"/>
      <c r="D2941" s="158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 s="10"/>
    </row>
    <row r="2942" spans="1:19">
      <c r="A2942" s="184"/>
      <c r="B2942"/>
      <c r="C2942"/>
      <c r="D2942" s="158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 s="10"/>
    </row>
    <row r="2943" spans="1:19">
      <c r="A2943" s="184"/>
      <c r="B2943"/>
      <c r="C2943"/>
      <c r="D2943" s="158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 s="10"/>
    </row>
    <row r="2944" spans="1:19">
      <c r="A2944" s="184"/>
      <c r="B2944"/>
      <c r="C2944"/>
      <c r="D2944" s="158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 s="10"/>
    </row>
    <row r="2945" spans="1:19">
      <c r="A2945" s="184"/>
      <c r="B2945"/>
      <c r="C2945"/>
      <c r="D2945" s="158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 s="10"/>
    </row>
    <row r="2946" spans="1:19">
      <c r="A2946" s="184"/>
      <c r="B2946"/>
      <c r="C2946"/>
      <c r="D2946" s="158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 s="10"/>
    </row>
    <row r="2947" spans="1:19">
      <c r="A2947" s="184"/>
      <c r="B2947"/>
      <c r="C2947"/>
      <c r="D2947" s="158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 s="10"/>
    </row>
    <row r="2948" spans="1:19">
      <c r="A2948" s="184"/>
      <c r="B2948"/>
      <c r="C2948"/>
      <c r="D2948" s="15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 s="10"/>
    </row>
    <row r="2949" spans="1:19">
      <c r="A2949" s="184"/>
      <c r="B2949"/>
      <c r="C2949"/>
      <c r="D2949" s="158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 s="10"/>
    </row>
    <row r="2950" spans="1:19">
      <c r="A2950" s="184"/>
      <c r="B2950"/>
      <c r="C2950"/>
      <c r="D2950" s="158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 s="10"/>
    </row>
    <row r="2951" spans="1:19">
      <c r="A2951" s="184"/>
      <c r="B2951"/>
      <c r="C2951"/>
      <c r="D2951" s="158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 s="10"/>
    </row>
    <row r="2952" spans="1:19">
      <c r="A2952" s="184"/>
      <c r="B2952"/>
      <c r="C2952"/>
      <c r="D2952" s="158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 s="10"/>
    </row>
    <row r="2953" spans="1:19">
      <c r="A2953" s="184"/>
      <c r="B2953"/>
      <c r="C2953"/>
      <c r="D2953" s="158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 s="10"/>
    </row>
    <row r="2954" spans="1:19">
      <c r="A2954" s="184"/>
      <c r="B2954"/>
      <c r="C2954"/>
      <c r="D2954" s="158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 s="10"/>
    </row>
    <row r="2955" spans="1:19">
      <c r="A2955" s="184"/>
      <c r="B2955"/>
      <c r="C2955"/>
      <c r="D2955" s="158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 s="10"/>
    </row>
    <row r="2956" spans="1:19">
      <c r="A2956" s="184"/>
      <c r="B2956"/>
      <c r="C2956"/>
      <c r="D2956" s="158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 s="10"/>
    </row>
    <row r="2957" spans="1:19">
      <c r="A2957" s="184"/>
      <c r="B2957"/>
      <c r="C2957"/>
      <c r="D2957" s="158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 s="10"/>
    </row>
    <row r="2958" spans="1:19">
      <c r="A2958" s="184"/>
      <c r="B2958"/>
      <c r="C2958"/>
      <c r="D2958" s="1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 s="10"/>
    </row>
    <row r="2959" spans="1:19">
      <c r="A2959" s="184"/>
      <c r="B2959"/>
      <c r="C2959"/>
      <c r="D2959" s="158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 s="10"/>
    </row>
    <row r="2960" spans="1:19">
      <c r="A2960" s="184"/>
      <c r="B2960"/>
      <c r="C2960"/>
      <c r="D2960" s="158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 s="10"/>
    </row>
    <row r="2961" spans="1:19">
      <c r="A2961" s="184"/>
      <c r="B2961"/>
      <c r="C2961"/>
      <c r="D2961" s="158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 s="10"/>
    </row>
    <row r="2962" spans="1:19">
      <c r="A2962" s="184"/>
      <c r="B2962"/>
      <c r="C2962"/>
      <c r="D2962" s="158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 s="10"/>
    </row>
    <row r="2963" spans="1:19">
      <c r="A2963" s="184"/>
      <c r="B2963"/>
      <c r="C2963"/>
      <c r="D2963" s="158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 s="10"/>
    </row>
    <row r="2964" spans="1:19">
      <c r="A2964" s="184"/>
      <c r="B2964"/>
      <c r="C2964"/>
      <c r="D2964" s="158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 s="10"/>
    </row>
    <row r="2965" spans="1:19">
      <c r="A2965" s="184"/>
      <c r="B2965"/>
      <c r="C2965"/>
      <c r="D2965" s="158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 s="10"/>
    </row>
    <row r="2966" spans="1:19">
      <c r="A2966" s="184"/>
      <c r="B2966"/>
      <c r="C2966"/>
      <c r="D2966" s="158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 s="10"/>
    </row>
    <row r="2967" spans="1:19">
      <c r="A2967" s="184"/>
      <c r="B2967"/>
      <c r="C2967"/>
      <c r="D2967" s="158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 s="10"/>
    </row>
    <row r="2968" spans="1:19">
      <c r="A2968" s="184"/>
      <c r="B2968"/>
      <c r="C2968"/>
      <c r="D2968" s="15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 s="10"/>
    </row>
    <row r="2969" spans="1:19">
      <c r="A2969" s="184"/>
      <c r="B2969"/>
      <c r="C2969"/>
      <c r="D2969" s="158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 s="10"/>
    </row>
    <row r="2970" spans="1:19">
      <c r="A2970" s="184"/>
      <c r="B2970"/>
      <c r="C2970"/>
      <c r="D2970" s="158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 s="10"/>
    </row>
    <row r="2971" spans="1:19">
      <c r="A2971" s="184"/>
      <c r="B2971"/>
      <c r="C2971"/>
      <c r="D2971" s="158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 s="10"/>
    </row>
    <row r="2972" spans="1:19">
      <c r="A2972" s="184"/>
      <c r="B2972"/>
      <c r="C2972"/>
      <c r="D2972" s="158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 s="10"/>
    </row>
    <row r="2973" spans="1:19">
      <c r="A2973" s="184"/>
      <c r="B2973"/>
      <c r="C2973"/>
      <c r="D2973" s="158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 s="10"/>
    </row>
    <row r="2974" spans="1:19">
      <c r="A2974" s="184"/>
      <c r="B2974"/>
      <c r="C2974"/>
      <c r="D2974" s="158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 s="10"/>
    </row>
    <row r="2975" spans="1:19">
      <c r="A2975" s="184"/>
      <c r="B2975"/>
      <c r="C2975"/>
      <c r="D2975" s="158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 s="10"/>
    </row>
    <row r="2976" spans="1:19">
      <c r="A2976" s="184"/>
      <c r="B2976"/>
      <c r="C2976"/>
      <c r="D2976" s="158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 s="10"/>
    </row>
    <row r="2977" spans="1:19">
      <c r="A2977" s="184"/>
      <c r="B2977"/>
      <c r="C2977"/>
      <c r="D2977" s="158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 s="10"/>
    </row>
    <row r="2978" spans="1:19">
      <c r="A2978" s="184"/>
      <c r="B2978"/>
      <c r="C2978"/>
      <c r="D2978" s="15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 s="10"/>
    </row>
    <row r="2979" spans="1:19">
      <c r="A2979" s="184"/>
      <c r="B2979"/>
      <c r="C2979"/>
      <c r="D2979" s="158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 s="10"/>
    </row>
    <row r="2980" spans="1:19">
      <c r="A2980" s="184"/>
      <c r="B2980"/>
      <c r="C2980"/>
      <c r="D2980" s="158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 s="10"/>
    </row>
    <row r="2981" spans="1:19">
      <c r="A2981" s="184"/>
      <c r="B2981"/>
      <c r="C2981"/>
      <c r="D2981" s="158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 s="10"/>
    </row>
    <row r="2982" spans="1:19">
      <c r="A2982" s="184"/>
      <c r="B2982"/>
      <c r="C2982"/>
      <c r="D2982" s="158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 s="10"/>
    </row>
    <row r="2983" spans="1:19">
      <c r="A2983" s="184"/>
      <c r="B2983"/>
      <c r="C2983"/>
      <c r="D2983" s="158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 s="10"/>
    </row>
    <row r="2984" spans="1:19">
      <c r="A2984" s="184"/>
      <c r="B2984"/>
      <c r="C2984"/>
      <c r="D2984" s="158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 s="10"/>
    </row>
    <row r="2985" spans="1:19">
      <c r="A2985" s="184"/>
      <c r="B2985"/>
      <c r="C2985"/>
      <c r="D2985" s="158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 s="10"/>
    </row>
    <row r="2986" spans="1:19">
      <c r="A2986" s="184"/>
      <c r="B2986"/>
      <c r="C2986"/>
      <c r="D2986" s="158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 s="10"/>
    </row>
    <row r="2987" spans="1:19">
      <c r="A2987" s="184"/>
      <c r="B2987"/>
      <c r="C2987"/>
      <c r="D2987" s="158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 s="10"/>
    </row>
    <row r="2988" spans="1:19">
      <c r="A2988" s="184"/>
      <c r="B2988"/>
      <c r="C2988"/>
      <c r="D2988" s="15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 s="10"/>
    </row>
    <row r="2989" spans="1:19">
      <c r="A2989" s="184"/>
      <c r="B2989"/>
      <c r="C2989"/>
      <c r="D2989" s="158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 s="10"/>
    </row>
    <row r="2990" spans="1:19">
      <c r="A2990" s="184"/>
      <c r="B2990"/>
      <c r="C2990"/>
      <c r="D2990" s="158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 s="10"/>
    </row>
    <row r="2991" spans="1:19">
      <c r="A2991" s="184"/>
      <c r="B2991"/>
      <c r="C2991"/>
      <c r="D2991" s="158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 s="10"/>
    </row>
    <row r="2992" spans="1:19">
      <c r="A2992" s="184"/>
      <c r="B2992"/>
      <c r="C2992"/>
      <c r="D2992" s="158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 s="10"/>
    </row>
    <row r="2993" spans="1:19">
      <c r="A2993" s="184"/>
      <c r="B2993"/>
      <c r="C2993"/>
      <c r="D2993" s="158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 s="10"/>
    </row>
    <row r="2994" spans="1:19">
      <c r="A2994" s="184"/>
      <c r="B2994"/>
      <c r="C2994"/>
      <c r="D2994" s="158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 s="10"/>
    </row>
    <row r="2995" spans="1:19">
      <c r="A2995" s="184"/>
      <c r="B2995"/>
      <c r="C2995"/>
      <c r="D2995" s="158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 s="10"/>
    </row>
    <row r="2996" spans="1:19">
      <c r="A2996" s="184"/>
      <c r="B2996"/>
      <c r="C2996"/>
      <c r="D2996" s="158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 s="10"/>
    </row>
    <row r="2997" spans="1:19">
      <c r="A2997" s="184"/>
      <c r="B2997"/>
      <c r="C2997"/>
      <c r="D2997" s="158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 s="10"/>
    </row>
    <row r="2998" spans="1:19">
      <c r="A2998" s="184"/>
      <c r="B2998"/>
      <c r="C2998"/>
      <c r="D2998" s="15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 s="10"/>
    </row>
    <row r="2999" spans="1:19">
      <c r="A2999" s="184"/>
      <c r="B2999"/>
      <c r="C2999"/>
      <c r="D2999" s="158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 s="10"/>
    </row>
    <row r="3000" spans="1:19">
      <c r="A3000" s="184"/>
      <c r="B3000"/>
      <c r="C3000"/>
      <c r="D3000" s="158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 s="10"/>
    </row>
    <row r="3001" spans="1:19">
      <c r="A3001" s="184"/>
      <c r="B3001"/>
      <c r="C3001"/>
      <c r="D3001" s="158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 s="10"/>
    </row>
    <row r="3002" spans="1:19">
      <c r="A3002" s="184"/>
      <c r="B3002"/>
      <c r="C3002"/>
      <c r="D3002" s="158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 s="10"/>
    </row>
    <row r="3003" spans="1:19">
      <c r="A3003" s="184"/>
      <c r="B3003"/>
      <c r="C3003"/>
      <c r="D3003" s="158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 s="10"/>
    </row>
    <row r="3004" spans="1:19">
      <c r="A3004" s="184"/>
      <c r="B3004"/>
      <c r="C3004"/>
      <c r="D3004" s="158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 s="10"/>
    </row>
    <row r="3005" spans="1:19">
      <c r="A3005" s="184"/>
      <c r="B3005"/>
      <c r="C3005"/>
      <c r="D3005" s="158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 s="10"/>
    </row>
    <row r="3006" spans="1:19">
      <c r="A3006" s="184"/>
      <c r="B3006"/>
      <c r="C3006"/>
      <c r="D3006" s="158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 s="10"/>
    </row>
    <row r="3007" spans="1:19">
      <c r="A3007" s="184"/>
      <c r="B3007"/>
      <c r="C3007"/>
      <c r="D3007" s="158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 s="10"/>
    </row>
    <row r="3008" spans="1:19">
      <c r="A3008" s="184"/>
      <c r="B3008"/>
      <c r="C3008"/>
      <c r="D3008" s="15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 s="10"/>
    </row>
    <row r="3009" spans="1:19">
      <c r="A3009" s="184"/>
      <c r="B3009"/>
      <c r="C3009"/>
      <c r="D3009" s="158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 s="10"/>
    </row>
    <row r="3010" spans="1:19">
      <c r="A3010" s="184"/>
      <c r="B3010"/>
      <c r="C3010"/>
      <c r="D3010" s="158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 s="10"/>
    </row>
    <row r="3011" spans="1:19">
      <c r="A3011" s="184"/>
      <c r="B3011"/>
      <c r="C3011"/>
      <c r="D3011" s="158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 s="10"/>
    </row>
    <row r="3012" spans="1:19">
      <c r="A3012" s="184"/>
      <c r="B3012"/>
      <c r="C3012"/>
      <c r="D3012" s="158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 s="10"/>
    </row>
    <row r="3013" spans="1:19">
      <c r="A3013" s="184"/>
      <c r="B3013"/>
      <c r="C3013"/>
      <c r="D3013" s="158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 s="10"/>
    </row>
    <row r="3014" spans="1:19">
      <c r="A3014" s="184"/>
      <c r="B3014"/>
      <c r="C3014"/>
      <c r="D3014" s="158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 s="10"/>
    </row>
    <row r="3015" spans="1:19">
      <c r="A3015" s="184"/>
      <c r="B3015"/>
      <c r="C3015"/>
      <c r="D3015" s="158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 s="10"/>
    </row>
    <row r="3016" spans="1:19">
      <c r="A3016" s="184"/>
      <c r="B3016"/>
      <c r="C3016"/>
      <c r="D3016" s="158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 s="10"/>
    </row>
    <row r="3017" spans="1:19">
      <c r="A3017" s="184"/>
      <c r="B3017"/>
      <c r="C3017"/>
      <c r="D3017" s="158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 s="10"/>
    </row>
    <row r="3018" spans="1:19">
      <c r="A3018" s="184"/>
      <c r="B3018"/>
      <c r="C3018"/>
      <c r="D3018" s="15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 s="10"/>
    </row>
    <row r="3019" spans="1:19">
      <c r="A3019" s="184"/>
      <c r="B3019"/>
      <c r="C3019"/>
      <c r="D3019" s="158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 s="10"/>
    </row>
    <row r="3020" spans="1:19">
      <c r="A3020" s="184"/>
      <c r="B3020"/>
      <c r="C3020"/>
      <c r="D3020" s="158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 s="10"/>
    </row>
    <row r="3021" spans="1:19">
      <c r="A3021" s="184"/>
      <c r="B3021"/>
      <c r="C3021"/>
      <c r="D3021" s="158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 s="10"/>
    </row>
    <row r="3022" spans="1:19">
      <c r="A3022" s="184"/>
      <c r="B3022"/>
      <c r="C3022"/>
      <c r="D3022" s="158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 s="10"/>
    </row>
    <row r="3023" spans="1:19">
      <c r="A3023" s="184"/>
      <c r="B3023"/>
      <c r="C3023"/>
      <c r="D3023" s="158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 s="10"/>
    </row>
    <row r="3024" spans="1:19">
      <c r="A3024" s="184"/>
      <c r="B3024"/>
      <c r="C3024"/>
      <c r="D3024" s="158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 s="10"/>
    </row>
    <row r="3025" spans="1:19">
      <c r="A3025" s="184"/>
      <c r="B3025"/>
      <c r="C3025"/>
      <c r="D3025" s="158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 s="10"/>
    </row>
    <row r="3026" spans="1:19">
      <c r="A3026" s="184"/>
      <c r="B3026"/>
      <c r="C3026"/>
      <c r="D3026" s="158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 s="10"/>
    </row>
    <row r="3027" spans="1:19">
      <c r="A3027" s="184"/>
      <c r="B3027"/>
      <c r="C3027"/>
      <c r="D3027" s="158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 s="10"/>
    </row>
    <row r="3028" spans="1:19">
      <c r="A3028" s="184"/>
      <c r="B3028"/>
      <c r="C3028"/>
      <c r="D3028" s="15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 s="10"/>
    </row>
    <row r="3029" spans="1:19">
      <c r="A3029" s="184"/>
      <c r="B3029"/>
      <c r="C3029"/>
      <c r="D3029" s="158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 s="10"/>
    </row>
    <row r="3030" spans="1:19">
      <c r="A3030" s="184"/>
      <c r="B3030"/>
      <c r="C3030"/>
      <c r="D3030" s="158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 s="10"/>
    </row>
    <row r="3031" spans="1:19">
      <c r="A3031" s="184"/>
      <c r="B3031"/>
      <c r="C3031"/>
      <c r="D3031" s="158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 s="10"/>
    </row>
    <row r="3032" spans="1:19">
      <c r="A3032" s="184"/>
      <c r="B3032"/>
      <c r="C3032"/>
      <c r="D3032" s="158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 s="10"/>
    </row>
    <row r="3033" spans="1:19">
      <c r="A3033" s="184"/>
      <c r="B3033"/>
      <c r="C3033"/>
      <c r="D3033" s="158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 s="10"/>
    </row>
    <row r="3034" spans="1:19">
      <c r="A3034" s="184"/>
      <c r="B3034"/>
      <c r="C3034"/>
      <c r="D3034" s="158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 s="10"/>
    </row>
    <row r="3035" spans="1:19">
      <c r="A3035" s="184"/>
      <c r="B3035"/>
      <c r="C3035"/>
      <c r="D3035" s="158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 s="10"/>
    </row>
    <row r="3036" spans="1:19">
      <c r="A3036" s="184"/>
      <c r="B3036"/>
      <c r="C3036"/>
      <c r="D3036" s="158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 s="10"/>
    </row>
    <row r="3037" spans="1:19">
      <c r="A3037" s="184"/>
      <c r="B3037"/>
      <c r="C3037"/>
      <c r="D3037" s="158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 s="10"/>
    </row>
    <row r="3038" spans="1:19">
      <c r="A3038" s="184"/>
      <c r="B3038"/>
      <c r="C3038"/>
      <c r="D3038" s="15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 s="10"/>
    </row>
    <row r="3039" spans="1:19">
      <c r="A3039" s="184"/>
      <c r="B3039"/>
      <c r="C3039"/>
      <c r="D3039" s="158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 s="10"/>
    </row>
    <row r="3040" spans="1:19">
      <c r="A3040" s="184"/>
      <c r="B3040"/>
      <c r="C3040"/>
      <c r="D3040" s="158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 s="10"/>
    </row>
    <row r="3041" spans="1:19">
      <c r="A3041" s="184"/>
      <c r="B3041"/>
      <c r="C3041"/>
      <c r="D3041" s="158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 s="10"/>
    </row>
    <row r="3042" spans="1:19">
      <c r="A3042" s="184"/>
      <c r="B3042"/>
      <c r="C3042"/>
      <c r="D3042" s="158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 s="10"/>
    </row>
    <row r="3043" spans="1:19">
      <c r="A3043" s="184"/>
      <c r="B3043"/>
      <c r="C3043"/>
      <c r="D3043" s="158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 s="10"/>
    </row>
    <row r="3044" spans="1:19">
      <c r="A3044" s="184"/>
      <c r="B3044"/>
      <c r="C3044"/>
      <c r="D3044" s="158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 s="10"/>
    </row>
    <row r="3045" spans="1:19">
      <c r="A3045" s="184"/>
      <c r="B3045"/>
      <c r="C3045"/>
      <c r="D3045" s="158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 s="10"/>
    </row>
    <row r="3046" spans="1:19">
      <c r="A3046" s="184"/>
      <c r="B3046"/>
      <c r="C3046"/>
      <c r="D3046" s="158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 s="10"/>
    </row>
    <row r="3047" spans="1:19">
      <c r="A3047" s="184"/>
      <c r="B3047"/>
      <c r="C3047"/>
      <c r="D3047" s="158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 s="10"/>
    </row>
    <row r="3048" spans="1:19">
      <c r="A3048" s="184"/>
      <c r="B3048"/>
      <c r="C3048"/>
      <c r="D3048" s="15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 s="10"/>
    </row>
    <row r="3049" spans="1:19">
      <c r="A3049" s="184"/>
      <c r="B3049"/>
      <c r="C3049"/>
      <c r="D3049" s="158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 s="10"/>
    </row>
    <row r="3050" spans="1:19">
      <c r="A3050" s="184"/>
      <c r="B3050"/>
      <c r="C3050"/>
      <c r="D3050" s="158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 s="10"/>
    </row>
    <row r="3051" spans="1:19">
      <c r="A3051" s="184"/>
      <c r="B3051"/>
      <c r="C3051"/>
      <c r="D3051" s="158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 s="10"/>
    </row>
    <row r="3052" spans="1:19">
      <c r="A3052" s="184"/>
      <c r="B3052"/>
      <c r="C3052"/>
      <c r="D3052" s="158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 s="10"/>
    </row>
    <row r="3053" spans="1:19">
      <c r="A3053" s="184"/>
      <c r="B3053"/>
      <c r="C3053"/>
      <c r="D3053" s="158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 s="10"/>
    </row>
    <row r="3054" spans="1:19">
      <c r="A3054" s="184"/>
      <c r="B3054"/>
      <c r="C3054"/>
      <c r="D3054" s="158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 s="10"/>
    </row>
    <row r="3055" spans="1:19">
      <c r="A3055" s="184"/>
      <c r="B3055"/>
      <c r="C3055"/>
      <c r="D3055" s="158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 s="10"/>
    </row>
    <row r="3056" spans="1:19">
      <c r="A3056" s="184"/>
      <c r="B3056"/>
      <c r="C3056"/>
      <c r="D3056" s="158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 s="10"/>
    </row>
    <row r="3057" spans="1:19">
      <c r="A3057" s="184"/>
      <c r="B3057"/>
      <c r="C3057"/>
      <c r="D3057" s="158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 s="10"/>
    </row>
    <row r="3058" spans="1:19">
      <c r="A3058" s="184"/>
      <c r="B3058"/>
      <c r="C3058"/>
      <c r="D3058" s="1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 s="10"/>
    </row>
    <row r="3059" spans="1:19">
      <c r="A3059" s="184"/>
      <c r="B3059"/>
      <c r="C3059"/>
      <c r="D3059" s="158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 s="10"/>
    </row>
    <row r="3060" spans="1:19">
      <c r="A3060" s="184"/>
      <c r="B3060"/>
      <c r="C3060"/>
      <c r="D3060" s="158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 s="10"/>
    </row>
    <row r="3061" spans="1:19">
      <c r="A3061" s="184"/>
      <c r="B3061"/>
      <c r="C3061"/>
      <c r="D3061" s="158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 s="10"/>
    </row>
    <row r="3062" spans="1:19">
      <c r="A3062" s="184"/>
      <c r="B3062"/>
      <c r="C3062"/>
      <c r="D3062" s="158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 s="10"/>
    </row>
    <row r="3063" spans="1:19">
      <c r="A3063" s="184"/>
      <c r="B3063"/>
      <c r="C3063"/>
      <c r="D3063" s="158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 s="10"/>
    </row>
    <row r="3064" spans="1:19">
      <c r="A3064" s="184"/>
      <c r="B3064"/>
      <c r="C3064"/>
      <c r="D3064" s="158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 s="10"/>
    </row>
    <row r="3065" spans="1:19">
      <c r="A3065" s="184"/>
      <c r="B3065"/>
      <c r="C3065"/>
      <c r="D3065" s="158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 s="10"/>
    </row>
    <row r="3066" spans="1:19">
      <c r="A3066" s="184"/>
      <c r="B3066"/>
      <c r="C3066"/>
      <c r="D3066" s="158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 s="10"/>
    </row>
    <row r="3067" spans="1:19">
      <c r="A3067" s="184"/>
      <c r="B3067"/>
      <c r="C3067"/>
      <c r="D3067" s="158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 s="10"/>
    </row>
    <row r="3068" spans="1:19">
      <c r="A3068" s="184"/>
      <c r="B3068"/>
      <c r="C3068"/>
      <c r="D3068" s="15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 s="10"/>
    </row>
    <row r="3069" spans="1:19">
      <c r="A3069" s="184"/>
      <c r="B3069"/>
      <c r="C3069"/>
      <c r="D3069" s="158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 s="10"/>
    </row>
    <row r="3070" spans="1:19">
      <c r="A3070" s="184"/>
      <c r="B3070"/>
      <c r="C3070"/>
      <c r="D3070" s="158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 s="10"/>
    </row>
    <row r="3071" spans="1:19">
      <c r="A3071" s="184"/>
      <c r="B3071"/>
      <c r="C3071"/>
      <c r="D3071" s="158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 s="10"/>
    </row>
    <row r="3072" spans="1:19">
      <c r="A3072" s="184"/>
      <c r="B3072"/>
      <c r="C3072"/>
      <c r="D3072" s="158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 s="10"/>
    </row>
    <row r="3073" spans="1:19">
      <c r="A3073" s="184"/>
      <c r="B3073"/>
      <c r="C3073"/>
      <c r="D3073" s="158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 s="10"/>
    </row>
    <row r="3074" spans="1:19">
      <c r="A3074" s="184"/>
      <c r="B3074"/>
      <c r="C3074"/>
      <c r="D3074" s="158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 s="10"/>
    </row>
    <row r="3075" spans="1:19">
      <c r="A3075" s="184"/>
      <c r="B3075"/>
      <c r="C3075"/>
      <c r="D3075" s="158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 s="10"/>
    </row>
    <row r="3076" spans="1:19">
      <c r="A3076" s="184"/>
      <c r="B3076"/>
      <c r="C3076"/>
      <c r="D3076" s="158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 s="10"/>
    </row>
    <row r="3077" spans="1:19">
      <c r="A3077" s="184"/>
      <c r="B3077"/>
      <c r="C3077"/>
      <c r="D3077" s="158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 s="10"/>
    </row>
    <row r="3078" spans="1:19">
      <c r="A3078" s="184"/>
      <c r="B3078"/>
      <c r="C3078"/>
      <c r="D3078" s="15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 s="10"/>
    </row>
    <row r="3079" spans="1:19">
      <c r="A3079" s="184"/>
      <c r="B3079"/>
      <c r="C3079"/>
      <c r="D3079" s="158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 s="10"/>
    </row>
    <row r="3080" spans="1:19">
      <c r="A3080" s="184"/>
      <c r="B3080"/>
      <c r="C3080"/>
      <c r="D3080" s="158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 s="10"/>
    </row>
    <row r="3081" spans="1:19">
      <c r="A3081" s="184"/>
      <c r="B3081"/>
      <c r="C3081"/>
      <c r="D3081" s="158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 s="10"/>
    </row>
    <row r="3082" spans="1:19">
      <c r="A3082" s="184"/>
      <c r="B3082"/>
      <c r="C3082"/>
      <c r="D3082" s="158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 s="10"/>
    </row>
    <row r="3083" spans="1:19">
      <c r="A3083" s="184"/>
      <c r="B3083"/>
      <c r="C3083"/>
      <c r="D3083" s="158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 s="10"/>
    </row>
    <row r="3084" spans="1:19">
      <c r="A3084" s="184"/>
      <c r="B3084"/>
      <c r="C3084"/>
      <c r="D3084" s="158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 s="10"/>
    </row>
    <row r="3085" spans="1:19">
      <c r="A3085" s="184"/>
      <c r="B3085"/>
      <c r="C3085"/>
      <c r="D3085" s="158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 s="10"/>
    </row>
    <row r="3086" spans="1:19">
      <c r="A3086" s="184"/>
      <c r="B3086"/>
      <c r="C3086"/>
      <c r="D3086" s="158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 s="10"/>
    </row>
    <row r="3087" spans="1:19">
      <c r="A3087" s="184"/>
      <c r="B3087"/>
      <c r="C3087"/>
      <c r="D3087" s="158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 s="10"/>
    </row>
    <row r="3088" spans="1:19">
      <c r="A3088" s="184"/>
      <c r="B3088"/>
      <c r="C3088"/>
      <c r="D3088" s="15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 s="10"/>
    </row>
    <row r="3089" spans="1:19">
      <c r="A3089" s="184"/>
      <c r="B3089"/>
      <c r="C3089"/>
      <c r="D3089" s="158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 s="10"/>
    </row>
    <row r="3090" spans="1:19">
      <c r="A3090" s="184"/>
      <c r="B3090"/>
      <c r="C3090"/>
      <c r="D3090" s="158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 s="10"/>
    </row>
    <row r="3091" spans="1:19">
      <c r="A3091" s="184"/>
      <c r="B3091"/>
      <c r="C3091"/>
      <c r="D3091" s="158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 s="10"/>
    </row>
    <row r="3092" spans="1:19">
      <c r="A3092" s="184"/>
      <c r="B3092"/>
      <c r="C3092"/>
      <c r="D3092" s="158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 s="10"/>
    </row>
    <row r="3093" spans="1:19">
      <c r="A3093" s="184"/>
      <c r="B3093"/>
      <c r="C3093"/>
      <c r="D3093" s="158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 s="10"/>
    </row>
    <row r="3094" spans="1:19">
      <c r="A3094" s="184"/>
      <c r="B3094"/>
      <c r="C3094"/>
      <c r="D3094" s="158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 s="10"/>
    </row>
    <row r="3095" spans="1:19">
      <c r="A3095" s="184"/>
      <c r="B3095"/>
      <c r="C3095"/>
      <c r="D3095" s="158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 s="10"/>
    </row>
    <row r="3096" spans="1:19">
      <c r="A3096" s="184"/>
      <c r="B3096"/>
      <c r="C3096"/>
      <c r="D3096" s="158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 s="10"/>
    </row>
    <row r="3097" spans="1:19">
      <c r="A3097" s="184"/>
      <c r="B3097"/>
      <c r="C3097"/>
      <c r="D3097" s="158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 s="10"/>
    </row>
    <row r="3098" spans="1:19">
      <c r="A3098" s="184"/>
      <c r="B3098"/>
      <c r="C3098"/>
      <c r="D3098" s="15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 s="10"/>
    </row>
    <row r="3099" spans="1:19">
      <c r="A3099" s="184"/>
      <c r="B3099"/>
      <c r="C3099"/>
      <c r="D3099" s="158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 s="10"/>
    </row>
    <row r="3100" spans="1:19">
      <c r="A3100" s="184"/>
      <c r="B3100"/>
      <c r="C3100"/>
      <c r="D3100" s="158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 s="10"/>
    </row>
    <row r="3101" spans="1:19">
      <c r="A3101" s="184"/>
      <c r="B3101"/>
      <c r="C3101"/>
      <c r="D3101" s="158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 s="10"/>
    </row>
    <row r="3102" spans="1:19">
      <c r="A3102" s="184"/>
      <c r="B3102"/>
      <c r="C3102"/>
      <c r="D3102" s="158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 s="10"/>
    </row>
    <row r="3103" spans="1:19">
      <c r="A3103" s="184"/>
      <c r="B3103"/>
      <c r="C3103"/>
      <c r="D3103" s="158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 s="10"/>
    </row>
    <row r="3104" spans="1:19">
      <c r="A3104" s="184"/>
      <c r="B3104"/>
      <c r="C3104"/>
      <c r="D3104" s="158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 s="10"/>
    </row>
    <row r="3105" spans="1:19">
      <c r="A3105" s="184"/>
      <c r="B3105"/>
      <c r="C3105"/>
      <c r="D3105" s="158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 s="10"/>
    </row>
    <row r="3106" spans="1:19">
      <c r="A3106" s="184"/>
      <c r="B3106"/>
      <c r="C3106"/>
      <c r="D3106" s="158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 s="10"/>
    </row>
    <row r="3107" spans="1:19">
      <c r="A3107" s="184"/>
      <c r="B3107"/>
      <c r="C3107"/>
      <c r="D3107" s="158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 s="10"/>
    </row>
    <row r="3108" spans="1:19">
      <c r="A3108" s="184"/>
      <c r="B3108"/>
      <c r="C3108"/>
      <c r="D3108" s="15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 s="10"/>
    </row>
    <row r="3109" spans="1:19">
      <c r="A3109" s="184"/>
      <c r="B3109"/>
      <c r="C3109"/>
      <c r="D3109" s="158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 s="10"/>
    </row>
    <row r="3110" spans="1:19">
      <c r="A3110" s="184"/>
      <c r="B3110"/>
      <c r="C3110"/>
      <c r="D3110" s="158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 s="10"/>
    </row>
    <row r="3111" spans="1:19">
      <c r="A3111" s="184"/>
      <c r="B3111"/>
      <c r="C3111"/>
      <c r="D3111" s="158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 s="10"/>
    </row>
    <row r="3112" spans="1:19">
      <c r="A3112" s="184"/>
      <c r="B3112"/>
      <c r="C3112"/>
      <c r="D3112" s="158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 s="10"/>
    </row>
    <row r="3113" spans="1:19">
      <c r="A3113" s="184"/>
      <c r="B3113"/>
      <c r="C3113"/>
      <c r="D3113" s="158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 s="10"/>
    </row>
    <row r="3114" spans="1:19">
      <c r="A3114" s="184"/>
      <c r="B3114"/>
      <c r="C3114"/>
      <c r="D3114" s="158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 s="10"/>
    </row>
    <row r="3115" spans="1:19">
      <c r="A3115" s="184"/>
      <c r="B3115"/>
      <c r="C3115"/>
      <c r="D3115" s="158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 s="10"/>
    </row>
    <row r="3116" spans="1:19">
      <c r="A3116" s="184"/>
      <c r="B3116"/>
      <c r="C3116"/>
      <c r="D3116" s="158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 s="10"/>
    </row>
    <row r="3117" spans="1:19">
      <c r="A3117" s="184"/>
      <c r="B3117"/>
      <c r="C3117"/>
      <c r="D3117" s="158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 s="10"/>
    </row>
    <row r="3118" spans="1:19">
      <c r="A3118" s="184"/>
      <c r="B3118"/>
      <c r="C3118"/>
      <c r="D3118" s="15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 s="10"/>
    </row>
    <row r="3119" spans="1:19">
      <c r="A3119" s="184"/>
      <c r="B3119"/>
      <c r="C3119"/>
      <c r="D3119" s="158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 s="10"/>
    </row>
    <row r="3120" spans="1:19">
      <c r="A3120" s="184"/>
      <c r="B3120"/>
      <c r="C3120"/>
      <c r="D3120" s="158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 s="10"/>
    </row>
    <row r="3121" spans="1:19">
      <c r="A3121" s="184"/>
      <c r="B3121"/>
      <c r="C3121"/>
      <c r="D3121" s="158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 s="10"/>
    </row>
    <row r="3122" spans="1:19">
      <c r="A3122" s="184"/>
      <c r="B3122"/>
      <c r="C3122"/>
      <c r="D3122" s="158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 s="10"/>
    </row>
    <row r="3123" spans="1:19">
      <c r="A3123" s="184"/>
      <c r="B3123"/>
      <c r="C3123"/>
      <c r="D3123" s="158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 s="10"/>
    </row>
    <row r="3124" spans="1:19">
      <c r="A3124" s="184"/>
      <c r="B3124"/>
      <c r="C3124"/>
      <c r="D3124" s="158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 s="10"/>
    </row>
    <row r="3125" spans="1:19">
      <c r="A3125" s="184"/>
      <c r="B3125"/>
      <c r="C3125"/>
      <c r="D3125" s="158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 s="10"/>
    </row>
    <row r="3126" spans="1:19">
      <c r="A3126" s="184"/>
      <c r="B3126"/>
      <c r="C3126"/>
      <c r="D3126" s="158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 s="10"/>
    </row>
    <row r="3127" spans="1:19">
      <c r="A3127" s="184"/>
      <c r="B3127"/>
      <c r="C3127"/>
      <c r="D3127" s="158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 s="10"/>
    </row>
    <row r="3128" spans="1:19">
      <c r="A3128" s="184"/>
      <c r="B3128"/>
      <c r="C3128"/>
      <c r="D3128" s="15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 s="10"/>
    </row>
    <row r="3129" spans="1:19">
      <c r="A3129" s="184"/>
      <c r="B3129"/>
      <c r="C3129"/>
      <c r="D3129" s="158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 s="10"/>
    </row>
    <row r="3130" spans="1:19">
      <c r="A3130" s="184"/>
      <c r="B3130"/>
      <c r="C3130"/>
      <c r="D3130" s="158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 s="10"/>
    </row>
    <row r="3131" spans="1:19">
      <c r="A3131" s="184"/>
      <c r="B3131"/>
      <c r="C3131"/>
      <c r="D3131" s="158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 s="10"/>
    </row>
    <row r="3132" spans="1:19">
      <c r="A3132" s="184"/>
      <c r="B3132"/>
      <c r="C3132"/>
      <c r="D3132" s="158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 s="10"/>
    </row>
    <row r="3133" spans="1:19">
      <c r="A3133" s="184"/>
      <c r="B3133"/>
      <c r="C3133"/>
      <c r="D3133" s="158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 s="10"/>
    </row>
    <row r="3134" spans="1:19">
      <c r="A3134" s="184"/>
      <c r="B3134"/>
      <c r="C3134"/>
      <c r="D3134" s="158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 s="10"/>
    </row>
    <row r="3135" spans="1:19">
      <c r="A3135" s="184"/>
      <c r="B3135"/>
      <c r="C3135"/>
      <c r="D3135" s="158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 s="10"/>
    </row>
    <row r="3136" spans="1:19">
      <c r="A3136" s="184"/>
      <c r="B3136"/>
      <c r="C3136"/>
      <c r="D3136" s="158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 s="10"/>
    </row>
    <row r="3137" spans="1:19">
      <c r="A3137" s="184"/>
      <c r="B3137"/>
      <c r="C3137"/>
      <c r="D3137" s="158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 s="10"/>
    </row>
    <row r="3138" spans="1:19">
      <c r="A3138" s="184"/>
      <c r="B3138"/>
      <c r="C3138"/>
      <c r="D3138" s="15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 s="10"/>
    </row>
    <row r="3139" spans="1:19">
      <c r="A3139" s="184"/>
      <c r="B3139"/>
      <c r="C3139"/>
      <c r="D3139" s="158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 s="10"/>
    </row>
    <row r="3140" spans="1:19">
      <c r="A3140" s="184"/>
      <c r="B3140"/>
      <c r="C3140"/>
      <c r="D3140" s="158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 s="10"/>
    </row>
    <row r="3141" spans="1:19">
      <c r="A3141" s="184"/>
      <c r="B3141"/>
      <c r="C3141"/>
      <c r="D3141" s="158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 s="10"/>
    </row>
    <row r="3142" spans="1:19">
      <c r="A3142" s="184"/>
      <c r="B3142"/>
      <c r="C3142"/>
      <c r="D3142" s="158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 s="10"/>
    </row>
    <row r="3143" spans="1:19">
      <c r="A3143" s="184"/>
      <c r="B3143"/>
      <c r="C3143"/>
      <c r="D3143" s="158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 s="10"/>
    </row>
    <row r="3144" spans="1:19">
      <c r="A3144" s="184"/>
      <c r="B3144"/>
      <c r="C3144"/>
      <c r="D3144" s="158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 s="10"/>
    </row>
    <row r="3145" spans="1:19">
      <c r="A3145" s="184"/>
      <c r="B3145"/>
      <c r="C3145"/>
      <c r="D3145" s="158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 s="10"/>
    </row>
    <row r="3146" spans="1:19">
      <c r="A3146" s="184"/>
      <c r="B3146"/>
      <c r="C3146"/>
      <c r="D3146" s="158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 s="10"/>
    </row>
    <row r="3147" spans="1:19">
      <c r="A3147" s="184"/>
      <c r="B3147"/>
      <c r="C3147"/>
      <c r="D3147" s="158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 s="10"/>
    </row>
    <row r="3148" spans="1:19">
      <c r="A3148" s="184"/>
      <c r="B3148"/>
      <c r="C3148"/>
      <c r="D3148" s="15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 s="10"/>
    </row>
    <row r="3149" spans="1:19">
      <c r="A3149" s="184"/>
      <c r="B3149"/>
      <c r="C3149"/>
      <c r="D3149" s="158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 s="10"/>
    </row>
    <row r="3150" spans="1:19">
      <c r="A3150" s="184"/>
      <c r="B3150"/>
      <c r="C3150"/>
      <c r="D3150" s="158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 s="10"/>
    </row>
    <row r="3151" spans="1:19">
      <c r="A3151" s="184"/>
      <c r="B3151"/>
      <c r="C3151"/>
      <c r="D3151" s="158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 s="10"/>
    </row>
    <row r="3152" spans="1:19">
      <c r="A3152" s="184"/>
      <c r="B3152"/>
      <c r="C3152"/>
      <c r="D3152" s="158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 s="10"/>
    </row>
    <row r="3153" spans="1:19">
      <c r="A3153" s="184"/>
      <c r="B3153"/>
      <c r="C3153"/>
      <c r="D3153" s="158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 s="10"/>
    </row>
    <row r="3154" spans="1:19">
      <c r="A3154" s="184"/>
      <c r="B3154"/>
      <c r="C3154"/>
      <c r="D3154" s="158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 s="10"/>
    </row>
    <row r="3155" spans="1:19">
      <c r="A3155" s="184"/>
      <c r="B3155"/>
      <c r="C3155"/>
      <c r="D3155" s="158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 s="10"/>
    </row>
    <row r="3156" spans="1:19">
      <c r="A3156" s="184"/>
      <c r="B3156"/>
      <c r="C3156"/>
      <c r="D3156" s="158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 s="10"/>
    </row>
    <row r="3157" spans="1:19">
      <c r="A3157" s="184"/>
      <c r="B3157"/>
      <c r="C3157"/>
      <c r="D3157" s="158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 s="10"/>
    </row>
    <row r="3158" spans="1:19">
      <c r="A3158" s="184"/>
      <c r="B3158"/>
      <c r="C3158"/>
      <c r="D3158" s="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 s="10"/>
    </row>
    <row r="3159" spans="1:19">
      <c r="A3159" s="184"/>
      <c r="B3159"/>
      <c r="C3159"/>
      <c r="D3159" s="158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 s="10"/>
    </row>
    <row r="3160" spans="1:19">
      <c r="A3160" s="184"/>
      <c r="B3160"/>
      <c r="C3160"/>
      <c r="D3160" s="158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 s="10"/>
    </row>
    <row r="3161" spans="1:19">
      <c r="A3161" s="184"/>
      <c r="B3161"/>
      <c r="C3161"/>
      <c r="D3161" s="158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 s="10"/>
    </row>
    <row r="3162" spans="1:19">
      <c r="A3162" s="184"/>
      <c r="B3162"/>
      <c r="C3162"/>
      <c r="D3162" s="158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 s="10"/>
    </row>
    <row r="3163" spans="1:19">
      <c r="A3163" s="184"/>
      <c r="B3163"/>
      <c r="C3163"/>
      <c r="D3163" s="158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 s="10"/>
    </row>
    <row r="3164" spans="1:19">
      <c r="A3164" s="184"/>
      <c r="B3164"/>
      <c r="C3164"/>
      <c r="D3164" s="158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 s="10"/>
    </row>
    <row r="3165" spans="1:19">
      <c r="A3165" s="184"/>
      <c r="B3165"/>
      <c r="C3165"/>
      <c r="D3165" s="158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 s="10"/>
    </row>
    <row r="3166" spans="1:19">
      <c r="A3166" s="184"/>
      <c r="B3166"/>
      <c r="C3166"/>
      <c r="D3166" s="158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 s="10"/>
    </row>
    <row r="3167" spans="1:19">
      <c r="A3167" s="184"/>
      <c r="B3167"/>
      <c r="C3167"/>
      <c r="D3167" s="158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 s="10"/>
    </row>
    <row r="3168" spans="1:19">
      <c r="A3168" s="184"/>
      <c r="B3168"/>
      <c r="C3168"/>
      <c r="D3168" s="15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 s="10"/>
    </row>
    <row r="3169" spans="1:19">
      <c r="A3169" s="184"/>
      <c r="B3169"/>
      <c r="C3169"/>
      <c r="D3169" s="158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 s="10"/>
    </row>
    <row r="3170" spans="1:19">
      <c r="A3170" s="184"/>
      <c r="B3170"/>
      <c r="C3170"/>
      <c r="D3170" s="158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 s="10"/>
    </row>
    <row r="3171" spans="1:19">
      <c r="A3171" s="184"/>
      <c r="B3171"/>
      <c r="C3171"/>
      <c r="D3171" s="158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 s="10"/>
    </row>
    <row r="3172" spans="1:19">
      <c r="A3172" s="184"/>
      <c r="B3172"/>
      <c r="C3172"/>
      <c r="D3172" s="158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 s="10"/>
    </row>
    <row r="3173" spans="1:19">
      <c r="A3173" s="184"/>
      <c r="B3173"/>
      <c r="C3173"/>
      <c r="D3173" s="158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 s="10"/>
    </row>
    <row r="3174" spans="1:19">
      <c r="A3174" s="184"/>
      <c r="B3174"/>
      <c r="C3174"/>
      <c r="D3174" s="158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 s="10"/>
    </row>
    <row r="3175" spans="1:19">
      <c r="A3175" s="184"/>
      <c r="B3175"/>
      <c r="C3175"/>
      <c r="D3175" s="158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 s="10"/>
    </row>
    <row r="3176" spans="1:19">
      <c r="A3176" s="184"/>
      <c r="B3176"/>
      <c r="C3176"/>
      <c r="D3176" s="158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 s="10"/>
    </row>
    <row r="3177" spans="1:19">
      <c r="A3177" s="184"/>
      <c r="B3177"/>
      <c r="C3177"/>
      <c r="D3177" s="158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 s="10"/>
    </row>
    <row r="3178" spans="1:19">
      <c r="A3178" s="184"/>
      <c r="B3178"/>
      <c r="C3178"/>
      <c r="D3178" s="15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 s="10"/>
    </row>
    <row r="3179" spans="1:19">
      <c r="A3179" s="184"/>
      <c r="B3179"/>
      <c r="C3179"/>
      <c r="D3179" s="158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 s="10"/>
    </row>
    <row r="3180" spans="1:19">
      <c r="A3180" s="184"/>
      <c r="B3180"/>
      <c r="C3180"/>
      <c r="D3180" s="158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 s="10"/>
    </row>
    <row r="3181" spans="1:19">
      <c r="A3181" s="184"/>
      <c r="B3181"/>
      <c r="C3181"/>
      <c r="D3181" s="158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 s="10"/>
    </row>
    <row r="3182" spans="1:19">
      <c r="A3182" s="184"/>
      <c r="B3182"/>
      <c r="C3182"/>
      <c r="D3182" s="158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 s="10"/>
    </row>
    <row r="3183" spans="1:19">
      <c r="A3183" s="184"/>
      <c r="B3183"/>
      <c r="C3183"/>
      <c r="D3183" s="158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 s="10"/>
    </row>
    <row r="3184" spans="1:19">
      <c r="A3184" s="184"/>
      <c r="B3184"/>
      <c r="C3184"/>
      <c r="D3184" s="158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 s="10"/>
    </row>
    <row r="3185" spans="1:19">
      <c r="A3185" s="184"/>
      <c r="B3185"/>
      <c r="C3185"/>
      <c r="D3185" s="158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 s="10"/>
    </row>
    <row r="3186" spans="1:19">
      <c r="A3186" s="184"/>
      <c r="B3186"/>
      <c r="C3186"/>
      <c r="D3186" s="158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 s="10"/>
    </row>
    <row r="3187" spans="1:19">
      <c r="A3187" s="184"/>
      <c r="B3187"/>
      <c r="C3187"/>
      <c r="D3187" s="158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 s="10"/>
    </row>
    <row r="3188" spans="1:19">
      <c r="A3188" s="184"/>
      <c r="B3188"/>
      <c r="C3188"/>
      <c r="D3188" s="15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 s="10"/>
    </row>
    <row r="3189" spans="1:19">
      <c r="A3189" s="184"/>
      <c r="B3189"/>
      <c r="C3189"/>
      <c r="D3189" s="158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 s="10"/>
    </row>
    <row r="3190" spans="1:19">
      <c r="A3190" s="184"/>
      <c r="B3190"/>
      <c r="C3190"/>
      <c r="D3190" s="158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 s="10"/>
    </row>
    <row r="3191" spans="1:19">
      <c r="A3191" s="184"/>
      <c r="B3191"/>
      <c r="C3191"/>
      <c r="D3191" s="158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 s="10"/>
    </row>
    <row r="3192" spans="1:19">
      <c r="A3192" s="184"/>
      <c r="B3192"/>
      <c r="C3192"/>
      <c r="D3192" s="158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 s="10"/>
    </row>
    <row r="3193" spans="1:19">
      <c r="A3193" s="184"/>
      <c r="B3193"/>
      <c r="C3193"/>
      <c r="D3193" s="158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 s="10"/>
    </row>
    <row r="3194" spans="1:19">
      <c r="A3194" s="184"/>
      <c r="B3194"/>
      <c r="C3194"/>
      <c r="D3194" s="158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 s="10"/>
    </row>
    <row r="3195" spans="1:19">
      <c r="A3195" s="184"/>
      <c r="B3195"/>
      <c r="C3195"/>
      <c r="D3195" s="158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 s="10"/>
    </row>
    <row r="3196" spans="1:19">
      <c r="A3196" s="184"/>
      <c r="B3196"/>
      <c r="C3196"/>
      <c r="D3196" s="158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 s="10"/>
    </row>
    <row r="3197" spans="1:19">
      <c r="A3197" s="184"/>
      <c r="B3197"/>
      <c r="C3197"/>
      <c r="D3197" s="158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 s="10"/>
    </row>
    <row r="3198" spans="1:19">
      <c r="A3198" s="184"/>
      <c r="B3198"/>
      <c r="C3198"/>
      <c r="D3198" s="15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 s="10"/>
    </row>
    <row r="3199" spans="1:19">
      <c r="A3199" s="184"/>
      <c r="B3199"/>
      <c r="C3199"/>
      <c r="D3199" s="158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 s="10"/>
    </row>
    <row r="3200" spans="1:19">
      <c r="A3200" s="184"/>
      <c r="B3200"/>
      <c r="C3200"/>
      <c r="D3200" s="158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 s="10"/>
    </row>
    <row r="3201" spans="1:19">
      <c r="A3201" s="184"/>
      <c r="B3201"/>
      <c r="C3201"/>
      <c r="D3201" s="158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 s="10"/>
    </row>
    <row r="3202" spans="1:19">
      <c r="A3202" s="184"/>
      <c r="B3202"/>
      <c r="C3202"/>
      <c r="D3202" s="158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 s="10"/>
    </row>
    <row r="3203" spans="1:19">
      <c r="A3203" s="184"/>
      <c r="B3203"/>
      <c r="C3203"/>
      <c r="D3203" s="158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 s="10"/>
    </row>
    <row r="3204" spans="1:19">
      <c r="A3204" s="184"/>
      <c r="B3204"/>
      <c r="C3204"/>
      <c r="D3204" s="158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 s="10"/>
    </row>
    <row r="3205" spans="1:19">
      <c r="A3205" s="184"/>
      <c r="B3205"/>
      <c r="C3205"/>
      <c r="D3205" s="158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 s="10"/>
    </row>
    <row r="3206" spans="1:19">
      <c r="A3206" s="184"/>
      <c r="B3206"/>
      <c r="C3206"/>
      <c r="D3206" s="158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 s="10"/>
    </row>
    <row r="3207" spans="1:19">
      <c r="A3207" s="184"/>
      <c r="B3207"/>
      <c r="C3207"/>
      <c r="D3207" s="158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 s="10"/>
    </row>
    <row r="3208" spans="1:19">
      <c r="A3208" s="184"/>
      <c r="B3208"/>
      <c r="C3208"/>
      <c r="D3208" s="15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 s="10"/>
    </row>
    <row r="3209" spans="1:19">
      <c r="A3209" s="184"/>
      <c r="B3209"/>
      <c r="C3209"/>
      <c r="D3209" s="158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 s="10"/>
    </row>
    <row r="3210" spans="1:19">
      <c r="A3210" s="184"/>
      <c r="B3210"/>
      <c r="C3210"/>
      <c r="D3210" s="158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 s="10"/>
    </row>
    <row r="3211" spans="1:19">
      <c r="A3211" s="184"/>
      <c r="B3211"/>
      <c r="C3211"/>
      <c r="D3211" s="158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 s="10"/>
    </row>
    <row r="3212" spans="1:19">
      <c r="A3212" s="184"/>
      <c r="B3212"/>
      <c r="C3212"/>
      <c r="D3212" s="158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 s="10"/>
    </row>
    <row r="3213" spans="1:19">
      <c r="A3213" s="184"/>
      <c r="B3213"/>
      <c r="C3213"/>
      <c r="D3213" s="158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 s="10"/>
    </row>
    <row r="3214" spans="1:19">
      <c r="A3214" s="184"/>
      <c r="B3214"/>
      <c r="C3214"/>
      <c r="D3214" s="158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 s="10"/>
    </row>
    <row r="3215" spans="1:19">
      <c r="A3215" s="184"/>
      <c r="B3215"/>
      <c r="C3215"/>
      <c r="D3215" s="158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 s="10"/>
    </row>
    <row r="3216" spans="1:19">
      <c r="A3216" s="184"/>
      <c r="B3216"/>
      <c r="C3216"/>
      <c r="D3216" s="158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 s="10"/>
    </row>
    <row r="3217" spans="1:19">
      <c r="A3217" s="184"/>
      <c r="B3217"/>
      <c r="C3217"/>
      <c r="D3217" s="158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 s="10"/>
    </row>
    <row r="3218" spans="1:19">
      <c r="A3218" s="184"/>
      <c r="B3218"/>
      <c r="C3218"/>
      <c r="D3218" s="15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 s="10"/>
    </row>
    <row r="3219" spans="1:19">
      <c r="A3219" s="184"/>
      <c r="B3219"/>
      <c r="C3219"/>
      <c r="D3219" s="158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 s="10"/>
    </row>
    <row r="3220" spans="1:19">
      <c r="A3220" s="184"/>
      <c r="B3220"/>
      <c r="C3220"/>
      <c r="D3220" s="158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 s="10"/>
    </row>
    <row r="3221" spans="1:19">
      <c r="A3221" s="184"/>
      <c r="B3221"/>
      <c r="C3221"/>
      <c r="D3221" s="158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 s="10"/>
    </row>
    <row r="3222" spans="1:19">
      <c r="A3222" s="184"/>
      <c r="B3222"/>
      <c r="C3222"/>
      <c r="D3222" s="158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 s="10"/>
    </row>
    <row r="3223" spans="1:19">
      <c r="A3223" s="184"/>
      <c r="B3223"/>
      <c r="C3223"/>
      <c r="D3223" s="158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 s="10"/>
    </row>
    <row r="3224" spans="1:19">
      <c r="A3224" s="184"/>
      <c r="B3224"/>
      <c r="C3224"/>
      <c r="D3224" s="158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 s="10"/>
    </row>
    <row r="3225" spans="1:19">
      <c r="A3225" s="184"/>
      <c r="B3225"/>
      <c r="C3225"/>
      <c r="D3225" s="158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 s="10"/>
    </row>
    <row r="3226" spans="1:19">
      <c r="A3226" s="184"/>
      <c r="B3226"/>
      <c r="C3226"/>
      <c r="D3226" s="158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 s="10"/>
    </row>
    <row r="3227" spans="1:19">
      <c r="A3227" s="184"/>
      <c r="B3227"/>
      <c r="C3227"/>
      <c r="D3227" s="158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 s="10"/>
    </row>
    <row r="3228" spans="1:19">
      <c r="A3228" s="184"/>
      <c r="B3228"/>
      <c r="C3228"/>
      <c r="D3228" s="15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 s="10"/>
    </row>
    <row r="3229" spans="1:19">
      <c r="A3229" s="184"/>
      <c r="B3229"/>
      <c r="C3229"/>
      <c r="D3229" s="158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 s="10"/>
    </row>
    <row r="3230" spans="1:19">
      <c r="A3230" s="184"/>
      <c r="B3230"/>
      <c r="C3230"/>
      <c r="D3230" s="158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 s="10"/>
    </row>
    <row r="3231" spans="1:19">
      <c r="A3231" s="184"/>
      <c r="B3231"/>
      <c r="C3231"/>
      <c r="D3231" s="158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 s="10"/>
    </row>
    <row r="3232" spans="1:19">
      <c r="A3232" s="184"/>
      <c r="B3232"/>
      <c r="C3232"/>
      <c r="D3232" s="158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 s="10"/>
    </row>
    <row r="3233" spans="1:19">
      <c r="A3233" s="184"/>
      <c r="B3233"/>
      <c r="C3233"/>
      <c r="D3233" s="158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 s="10"/>
    </row>
    <row r="3234" spans="1:19">
      <c r="A3234" s="184"/>
      <c r="B3234"/>
      <c r="C3234"/>
      <c r="D3234" s="158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 s="10"/>
    </row>
    <row r="3235" spans="1:19">
      <c r="A3235" s="184"/>
      <c r="B3235"/>
      <c r="C3235"/>
      <c r="D3235" s="158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 s="10"/>
    </row>
    <row r="3236" spans="1:19">
      <c r="A3236" s="184"/>
      <c r="B3236"/>
      <c r="C3236"/>
      <c r="D3236" s="158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 s="10"/>
    </row>
    <row r="3237" spans="1:19">
      <c r="A3237" s="184"/>
      <c r="B3237"/>
      <c r="C3237"/>
      <c r="D3237" s="158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 s="10"/>
    </row>
    <row r="3238" spans="1:19">
      <c r="A3238" s="184"/>
      <c r="B3238"/>
      <c r="C3238"/>
      <c r="D3238" s="15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 s="10"/>
    </row>
    <row r="3239" spans="1:19">
      <c r="A3239" s="184"/>
      <c r="B3239"/>
      <c r="C3239"/>
      <c r="D3239" s="158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 s="10"/>
    </row>
    <row r="3240" spans="1:19">
      <c r="A3240" s="184"/>
      <c r="B3240"/>
      <c r="C3240"/>
      <c r="D3240" s="158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 s="10"/>
    </row>
    <row r="3241" spans="1:19">
      <c r="A3241" s="184"/>
      <c r="B3241"/>
      <c r="C3241"/>
      <c r="D3241" s="158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 s="10"/>
    </row>
    <row r="3242" spans="1:19">
      <c r="A3242" s="184"/>
      <c r="B3242"/>
      <c r="C3242"/>
      <c r="D3242" s="158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 s="10"/>
    </row>
    <row r="3243" spans="1:19">
      <c r="A3243" s="184"/>
      <c r="B3243"/>
      <c r="C3243"/>
      <c r="D3243" s="158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 s="10"/>
    </row>
    <row r="3244" spans="1:19">
      <c r="A3244" s="184"/>
      <c r="B3244"/>
      <c r="C3244"/>
      <c r="D3244" s="158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 s="10"/>
    </row>
    <row r="3245" spans="1:19">
      <c r="A3245" s="184"/>
      <c r="B3245"/>
      <c r="C3245"/>
      <c r="D3245" s="158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 s="10"/>
    </row>
    <row r="3246" spans="1:19">
      <c r="A3246" s="184"/>
      <c r="B3246"/>
      <c r="C3246"/>
      <c r="D3246" s="158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 s="10"/>
    </row>
    <row r="3247" spans="1:19">
      <c r="A3247" s="184"/>
      <c r="B3247"/>
      <c r="C3247"/>
      <c r="D3247" s="158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 s="10"/>
    </row>
    <row r="3248" spans="1:19">
      <c r="A3248" s="184"/>
      <c r="B3248"/>
      <c r="C3248"/>
      <c r="D3248" s="15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 s="10"/>
    </row>
    <row r="3249" spans="1:19">
      <c r="A3249" s="184"/>
      <c r="B3249"/>
      <c r="C3249"/>
      <c r="D3249" s="158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 s="10"/>
    </row>
    <row r="3250" spans="1:19">
      <c r="A3250" s="184"/>
      <c r="B3250"/>
      <c r="C3250"/>
      <c r="D3250" s="158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 s="10"/>
    </row>
    <row r="3251" spans="1:19">
      <c r="A3251" s="184"/>
      <c r="B3251"/>
      <c r="C3251"/>
      <c r="D3251" s="158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 s="10"/>
    </row>
    <row r="3252" spans="1:19">
      <c r="A3252" s="184"/>
      <c r="B3252"/>
      <c r="C3252"/>
      <c r="D3252" s="158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 s="10"/>
    </row>
    <row r="3253" spans="1:19">
      <c r="A3253" s="184"/>
      <c r="B3253"/>
      <c r="C3253"/>
      <c r="D3253" s="158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 s="10"/>
    </row>
    <row r="3254" spans="1:19">
      <c r="A3254" s="184"/>
      <c r="B3254"/>
      <c r="C3254"/>
      <c r="D3254" s="158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 s="10"/>
    </row>
    <row r="3255" spans="1:19">
      <c r="A3255" s="184"/>
      <c r="B3255"/>
      <c r="C3255"/>
      <c r="D3255" s="158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 s="10"/>
    </row>
    <row r="3256" spans="1:19">
      <c r="A3256" s="184"/>
      <c r="B3256"/>
      <c r="C3256"/>
      <c r="D3256" s="158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 s="10"/>
    </row>
    <row r="3257" spans="1:19">
      <c r="A3257" s="184"/>
      <c r="B3257"/>
      <c r="C3257"/>
      <c r="D3257" s="158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 s="10"/>
    </row>
    <row r="3258" spans="1:19">
      <c r="A3258" s="184"/>
      <c r="B3258"/>
      <c r="C3258"/>
      <c r="D3258" s="1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 s="10"/>
    </row>
    <row r="3259" spans="1:19">
      <c r="A3259" s="184"/>
      <c r="B3259"/>
      <c r="C3259"/>
      <c r="D3259" s="158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 s="10"/>
    </row>
    <row r="3260" spans="1:19">
      <c r="A3260" s="184"/>
      <c r="B3260"/>
      <c r="C3260"/>
      <c r="D3260" s="158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 s="10"/>
    </row>
    <row r="3261" spans="1:19">
      <c r="A3261" s="184"/>
      <c r="B3261"/>
      <c r="C3261"/>
      <c r="D3261" s="158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 s="10"/>
    </row>
    <row r="3262" spans="1:19">
      <c r="A3262" s="184"/>
      <c r="B3262"/>
      <c r="C3262"/>
      <c r="D3262" s="158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 s="10"/>
    </row>
    <row r="3263" spans="1:19">
      <c r="A3263" s="184"/>
      <c r="B3263"/>
      <c r="C3263"/>
      <c r="D3263" s="158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 s="10"/>
    </row>
    <row r="3264" spans="1:19">
      <c r="A3264" s="184"/>
      <c r="B3264"/>
      <c r="C3264"/>
      <c r="D3264" s="158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 s="10"/>
    </row>
    <row r="3265" spans="1:19">
      <c r="A3265" s="184"/>
      <c r="B3265"/>
      <c r="C3265"/>
      <c r="D3265" s="158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 s="10"/>
    </row>
    <row r="3266" spans="1:19">
      <c r="A3266" s="184"/>
      <c r="B3266"/>
      <c r="C3266"/>
      <c r="D3266" s="158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 s="10"/>
    </row>
    <row r="3267" spans="1:19">
      <c r="A3267" s="184"/>
      <c r="B3267"/>
      <c r="C3267"/>
      <c r="D3267" s="158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 s="10"/>
    </row>
    <row r="3268" spans="1:19">
      <c r="A3268" s="184"/>
      <c r="B3268"/>
      <c r="C3268"/>
      <c r="D3268" s="15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 s="10"/>
    </row>
    <row r="3269" spans="1:19">
      <c r="A3269" s="184"/>
      <c r="B3269"/>
      <c r="C3269"/>
      <c r="D3269" s="158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 s="10"/>
    </row>
    <row r="3270" spans="1:19">
      <c r="A3270" s="184"/>
      <c r="B3270"/>
      <c r="C3270"/>
      <c r="D3270" s="158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 s="10"/>
    </row>
    <row r="3271" spans="1:19">
      <c r="A3271" s="184"/>
      <c r="B3271"/>
      <c r="C3271"/>
      <c r="D3271" s="158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 s="10"/>
    </row>
    <row r="3272" spans="1:19">
      <c r="A3272" s="184"/>
      <c r="B3272"/>
      <c r="C3272"/>
      <c r="D3272" s="158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 s="10"/>
    </row>
    <row r="3273" spans="1:19">
      <c r="A3273" s="184"/>
      <c r="B3273"/>
      <c r="C3273"/>
      <c r="D3273" s="158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 s="10"/>
    </row>
    <row r="3274" spans="1:19">
      <c r="A3274" s="184"/>
      <c r="B3274"/>
      <c r="C3274"/>
      <c r="D3274" s="158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 s="10"/>
    </row>
    <row r="3275" spans="1:19">
      <c r="A3275" s="184"/>
      <c r="B3275"/>
      <c r="C3275"/>
      <c r="D3275" s="158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 s="10"/>
    </row>
    <row r="3276" spans="1:19">
      <c r="A3276" s="184"/>
      <c r="B3276"/>
      <c r="C3276"/>
      <c r="D3276" s="158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 s="10"/>
    </row>
    <row r="3277" spans="1:19">
      <c r="A3277" s="184"/>
      <c r="B3277"/>
      <c r="C3277"/>
      <c r="D3277" s="158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 s="10"/>
    </row>
    <row r="3278" spans="1:19">
      <c r="A3278" s="184"/>
      <c r="B3278"/>
      <c r="C3278"/>
      <c r="D3278" s="15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 s="10"/>
    </row>
    <row r="3279" spans="1:19">
      <c r="A3279" s="184"/>
      <c r="B3279"/>
      <c r="C3279"/>
      <c r="D3279" s="158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 s="10"/>
    </row>
    <row r="3280" spans="1:19">
      <c r="A3280" s="184"/>
      <c r="B3280"/>
      <c r="C3280"/>
      <c r="D3280" s="158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 s="10"/>
    </row>
    <row r="3281" spans="1:19">
      <c r="A3281" s="184"/>
      <c r="B3281"/>
      <c r="C3281"/>
      <c r="D3281" s="158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 s="10"/>
    </row>
    <row r="3282" spans="1:19">
      <c r="A3282" s="184"/>
      <c r="B3282"/>
      <c r="C3282"/>
      <c r="D3282" s="158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 s="10"/>
    </row>
    <row r="3283" spans="1:19">
      <c r="A3283" s="184"/>
      <c r="B3283"/>
      <c r="C3283"/>
      <c r="D3283" s="158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 s="10"/>
    </row>
    <row r="3284" spans="1:19">
      <c r="A3284" s="184"/>
      <c r="B3284"/>
      <c r="C3284"/>
      <c r="D3284" s="158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 s="10"/>
    </row>
    <row r="3285" spans="1:19">
      <c r="A3285" s="184"/>
      <c r="B3285"/>
      <c r="C3285"/>
      <c r="D3285" s="158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 s="10"/>
    </row>
    <row r="3286" spans="1:19">
      <c r="A3286" s="184"/>
      <c r="B3286"/>
      <c r="C3286"/>
      <c r="D3286" s="158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 s="10"/>
    </row>
    <row r="3287" spans="1:19">
      <c r="A3287" s="184"/>
      <c r="B3287"/>
      <c r="C3287"/>
      <c r="D3287" s="158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 s="10"/>
    </row>
    <row r="3288" spans="1:19">
      <c r="A3288" s="184"/>
      <c r="B3288"/>
      <c r="C3288"/>
      <c r="D3288" s="15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 s="10"/>
    </row>
    <row r="3289" spans="1:19">
      <c r="A3289" s="184"/>
      <c r="B3289"/>
      <c r="C3289"/>
      <c r="D3289" s="158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 s="10"/>
    </row>
    <row r="3290" spans="1:19">
      <c r="A3290" s="184"/>
      <c r="B3290"/>
      <c r="C3290"/>
      <c r="D3290" s="158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 s="10"/>
    </row>
    <row r="3291" spans="1:19">
      <c r="A3291" s="184"/>
      <c r="B3291"/>
      <c r="C3291"/>
      <c r="D3291" s="158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 s="10"/>
    </row>
    <row r="3292" spans="1:19">
      <c r="A3292" s="184"/>
      <c r="B3292"/>
      <c r="C3292"/>
      <c r="D3292" s="158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 s="10"/>
    </row>
    <row r="3293" spans="1:19">
      <c r="A3293" s="184"/>
      <c r="B3293"/>
      <c r="C3293"/>
      <c r="D3293" s="158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 s="10"/>
    </row>
    <row r="3294" spans="1:19">
      <c r="A3294" s="184"/>
      <c r="B3294"/>
      <c r="C3294"/>
      <c r="D3294" s="158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 s="10"/>
    </row>
    <row r="3295" spans="1:19">
      <c r="A3295" s="184"/>
      <c r="B3295"/>
      <c r="C3295"/>
      <c r="D3295" s="158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 s="10"/>
    </row>
    <row r="3296" spans="1:19">
      <c r="A3296" s="184"/>
      <c r="B3296"/>
      <c r="C3296"/>
      <c r="D3296" s="158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 s="10"/>
    </row>
    <row r="3297" spans="1:19">
      <c r="A3297" s="184"/>
      <c r="B3297"/>
      <c r="C3297"/>
      <c r="D3297" s="158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 s="10"/>
    </row>
    <row r="3298" spans="1:19">
      <c r="A3298" s="184"/>
      <c r="B3298"/>
      <c r="C3298"/>
      <c r="D3298" s="15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 s="10"/>
    </row>
    <row r="3299" spans="1:19">
      <c r="A3299" s="184"/>
      <c r="B3299"/>
      <c r="C3299"/>
      <c r="D3299" s="158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 s="10"/>
    </row>
    <row r="3300" spans="1:19">
      <c r="A3300" s="184"/>
      <c r="B3300"/>
      <c r="C3300"/>
      <c r="D3300" s="158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 s="10"/>
    </row>
    <row r="3301" spans="1:19">
      <c r="A3301" s="184"/>
      <c r="B3301"/>
      <c r="C3301"/>
      <c r="D3301" s="158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 s="10"/>
    </row>
    <row r="3302" spans="1:19">
      <c r="A3302" s="184"/>
      <c r="B3302"/>
      <c r="C3302"/>
      <c r="D3302" s="158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 s="10"/>
    </row>
    <row r="3303" spans="1:19">
      <c r="A3303" s="184"/>
      <c r="B3303"/>
      <c r="C3303"/>
      <c r="D3303" s="158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 s="10"/>
    </row>
    <row r="3304" spans="1:19">
      <c r="A3304" s="184"/>
      <c r="B3304"/>
      <c r="C3304"/>
      <c r="D3304" s="158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 s="10"/>
    </row>
    <row r="3305" spans="1:19">
      <c r="A3305" s="184"/>
      <c r="B3305"/>
      <c r="C3305"/>
      <c r="D3305" s="158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 s="10"/>
    </row>
    <row r="3306" spans="1:19">
      <c r="A3306" s="184"/>
      <c r="B3306"/>
      <c r="C3306"/>
      <c r="D3306" s="158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 s="10"/>
    </row>
    <row r="3307" spans="1:19">
      <c r="A3307" s="184"/>
      <c r="B3307"/>
      <c r="C3307"/>
      <c r="D3307" s="158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 s="10"/>
    </row>
    <row r="3308" spans="1:19">
      <c r="A3308" s="184"/>
      <c r="B3308"/>
      <c r="C3308"/>
      <c r="D3308" s="15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 s="10"/>
    </row>
    <row r="3309" spans="1:19">
      <c r="A3309" s="184"/>
      <c r="B3309"/>
      <c r="C3309"/>
      <c r="D3309" s="158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 s="10"/>
    </row>
    <row r="3310" spans="1:19">
      <c r="A3310" s="184"/>
      <c r="B3310"/>
      <c r="C3310"/>
      <c r="D3310" s="158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 s="10"/>
    </row>
    <row r="3311" spans="1:19">
      <c r="A3311" s="184"/>
      <c r="B3311"/>
      <c r="C3311"/>
      <c r="D3311" s="158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 s="10"/>
    </row>
    <row r="3312" spans="1:19">
      <c r="A3312" s="184"/>
      <c r="B3312"/>
      <c r="C3312"/>
      <c r="D3312" s="158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 s="10"/>
    </row>
    <row r="3313" spans="1:19">
      <c r="A3313" s="184"/>
      <c r="B3313"/>
      <c r="C3313"/>
      <c r="D3313" s="158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 s="10"/>
    </row>
    <row r="3314" spans="1:19">
      <c r="A3314" s="184"/>
      <c r="B3314"/>
      <c r="C3314"/>
      <c r="D3314" s="158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 s="10"/>
    </row>
    <row r="3315" spans="1:19">
      <c r="A3315" s="184"/>
      <c r="B3315"/>
      <c r="C3315"/>
      <c r="D3315" s="158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 s="10"/>
    </row>
    <row r="3316" spans="1:19">
      <c r="A3316" s="184"/>
      <c r="B3316"/>
      <c r="C3316"/>
      <c r="D3316" s="158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 s="10"/>
    </row>
    <row r="3317" spans="1:19">
      <c r="A3317" s="184"/>
      <c r="B3317"/>
      <c r="C3317"/>
      <c r="D3317" s="158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 s="10"/>
    </row>
    <row r="3318" spans="1:19">
      <c r="A3318" s="184"/>
      <c r="B3318"/>
      <c r="C3318"/>
      <c r="D3318" s="15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 s="10"/>
    </row>
    <row r="3319" spans="1:19">
      <c r="A3319" s="184"/>
      <c r="B3319"/>
      <c r="C3319"/>
      <c r="D3319" s="158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 s="10"/>
    </row>
    <row r="3320" spans="1:19">
      <c r="A3320" s="184"/>
      <c r="B3320"/>
      <c r="C3320"/>
      <c r="D3320" s="158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 s="10"/>
    </row>
    <row r="3321" spans="1:19">
      <c r="A3321" s="184"/>
      <c r="B3321"/>
      <c r="C3321"/>
      <c r="D3321" s="158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 s="10"/>
    </row>
    <row r="3322" spans="1:19">
      <c r="A3322" s="184"/>
      <c r="B3322"/>
      <c r="C3322"/>
      <c r="D3322" s="158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 s="10"/>
    </row>
    <row r="3323" spans="1:19">
      <c r="A3323" s="184"/>
      <c r="B3323"/>
      <c r="C3323"/>
      <c r="D3323" s="158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 s="10"/>
    </row>
    <row r="3324" spans="1:19">
      <c r="A3324" s="184"/>
      <c r="B3324"/>
      <c r="C3324"/>
      <c r="D3324" s="158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 s="10"/>
    </row>
    <row r="3325" spans="1:19">
      <c r="A3325" s="184"/>
      <c r="B3325"/>
      <c r="C3325"/>
      <c r="D3325" s="158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 s="10"/>
    </row>
    <row r="3326" spans="1:19">
      <c r="A3326" s="184"/>
      <c r="B3326"/>
      <c r="C3326"/>
      <c r="D3326" s="158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 s="10"/>
    </row>
    <row r="3327" spans="1:19">
      <c r="A3327" s="184"/>
      <c r="B3327"/>
      <c r="C3327"/>
      <c r="D3327" s="158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 s="10"/>
    </row>
    <row r="3328" spans="1:19">
      <c r="A3328" s="184"/>
      <c r="B3328"/>
      <c r="C3328"/>
      <c r="D3328" s="15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 s="10"/>
    </row>
    <row r="3329" spans="1:19">
      <c r="A3329" s="184"/>
      <c r="B3329"/>
      <c r="C3329"/>
      <c r="D3329" s="158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 s="10"/>
    </row>
    <row r="3330" spans="1:19">
      <c r="A3330" s="184"/>
      <c r="B3330"/>
      <c r="C3330"/>
      <c r="D3330" s="158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 s="10"/>
    </row>
    <row r="3331" spans="1:19">
      <c r="A3331" s="184"/>
      <c r="B3331"/>
      <c r="C3331"/>
      <c r="D3331" s="158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 s="10"/>
    </row>
    <row r="3332" spans="1:19">
      <c r="A3332" s="184"/>
      <c r="B3332"/>
      <c r="C3332"/>
      <c r="D3332" s="158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 s="10"/>
    </row>
    <row r="3333" spans="1:19">
      <c r="A3333" s="184"/>
      <c r="B3333"/>
      <c r="C3333"/>
      <c r="D3333" s="158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 s="10"/>
    </row>
    <row r="3334" spans="1:19">
      <c r="A3334" s="184"/>
      <c r="B3334"/>
      <c r="C3334"/>
      <c r="D3334" s="158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 s="10"/>
    </row>
    <row r="3335" spans="1:19">
      <c r="A3335" s="184"/>
      <c r="B3335"/>
      <c r="C3335"/>
      <c r="D3335" s="158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 s="10"/>
    </row>
    <row r="3336" spans="1:19">
      <c r="A3336" s="184"/>
      <c r="B3336"/>
      <c r="C3336"/>
      <c r="D3336" s="158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 s="10"/>
    </row>
    <row r="3337" spans="1:19">
      <c r="A3337" s="184"/>
      <c r="B3337"/>
      <c r="C3337"/>
      <c r="D3337" s="158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 s="10"/>
    </row>
    <row r="3338" spans="1:19">
      <c r="A3338" s="184"/>
      <c r="B3338"/>
      <c r="C3338"/>
      <c r="D3338" s="15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 s="10"/>
    </row>
    <row r="3339" spans="1:19">
      <c r="A3339" s="184"/>
      <c r="B3339"/>
      <c r="C3339"/>
      <c r="D3339" s="158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 s="10"/>
    </row>
    <row r="3340" spans="1:19">
      <c r="A3340" s="184"/>
      <c r="B3340"/>
      <c r="C3340"/>
      <c r="D3340" s="158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 s="10"/>
    </row>
    <row r="3341" spans="1:19">
      <c r="A3341" s="184"/>
      <c r="B3341"/>
      <c r="C3341"/>
      <c r="D3341" s="158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 s="10"/>
    </row>
    <row r="3342" spans="1:19">
      <c r="A3342" s="184"/>
      <c r="B3342"/>
      <c r="C3342"/>
      <c r="D3342" s="158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 s="10"/>
    </row>
    <row r="3343" spans="1:19">
      <c r="A3343" s="184"/>
      <c r="B3343"/>
      <c r="C3343"/>
      <c r="D3343" s="158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 s="10"/>
    </row>
    <row r="3344" spans="1:19">
      <c r="A3344" s="184"/>
      <c r="B3344"/>
      <c r="C3344"/>
      <c r="D3344" s="158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 s="10"/>
    </row>
    <row r="3345" spans="1:19">
      <c r="A3345" s="184"/>
      <c r="B3345"/>
      <c r="C3345"/>
      <c r="D3345" s="158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 s="10"/>
    </row>
    <row r="3346" spans="1:19">
      <c r="A3346" s="184"/>
      <c r="B3346"/>
      <c r="C3346"/>
      <c r="D3346" s="158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 s="10"/>
    </row>
    <row r="3347" spans="1:19">
      <c r="A3347" s="184"/>
      <c r="B3347"/>
      <c r="C3347"/>
      <c r="D3347" s="158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 s="10"/>
    </row>
    <row r="3348" spans="1:19">
      <c r="A3348" s="184"/>
      <c r="B3348"/>
      <c r="C3348"/>
      <c r="D3348" s="15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 s="10"/>
    </row>
    <row r="3349" spans="1:19">
      <c r="A3349" s="184"/>
      <c r="B3349"/>
      <c r="C3349"/>
      <c r="D3349" s="158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 s="10"/>
    </row>
    <row r="3350" spans="1:19">
      <c r="A3350" s="184"/>
      <c r="B3350"/>
      <c r="C3350"/>
      <c r="D3350" s="158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 s="10"/>
    </row>
    <row r="3351" spans="1:19">
      <c r="A3351" s="184"/>
      <c r="B3351"/>
      <c r="C3351"/>
      <c r="D3351" s="158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 s="10"/>
    </row>
    <row r="3352" spans="1:19">
      <c r="A3352" s="184"/>
      <c r="B3352"/>
      <c r="C3352"/>
      <c r="D3352" s="158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 s="10"/>
    </row>
    <row r="3353" spans="1:19">
      <c r="A3353" s="184"/>
      <c r="B3353"/>
      <c r="C3353"/>
      <c r="D3353" s="158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 s="10"/>
    </row>
    <row r="3354" spans="1:19">
      <c r="A3354" s="184"/>
      <c r="B3354"/>
      <c r="C3354"/>
      <c r="D3354" s="158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 s="10"/>
    </row>
    <row r="3355" spans="1:19">
      <c r="A3355" s="184"/>
      <c r="B3355"/>
      <c r="C3355"/>
      <c r="D3355" s="158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 s="10"/>
    </row>
    <row r="3356" spans="1:19">
      <c r="A3356" s="184"/>
      <c r="B3356"/>
      <c r="C3356"/>
      <c r="D3356" s="158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 s="10"/>
    </row>
    <row r="3357" spans="1:19">
      <c r="A3357" s="184"/>
      <c r="B3357"/>
      <c r="C3357"/>
      <c r="D3357" s="158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 s="10"/>
    </row>
    <row r="3358" spans="1:19">
      <c r="A3358" s="184"/>
      <c r="B3358"/>
      <c r="C3358"/>
      <c r="D3358" s="1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 s="10"/>
    </row>
    <row r="3359" spans="1:19">
      <c r="A3359" s="184"/>
      <c r="B3359"/>
      <c r="C3359"/>
      <c r="D3359" s="158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 s="10"/>
    </row>
    <row r="3360" spans="1:19">
      <c r="A3360" s="184"/>
      <c r="B3360"/>
      <c r="C3360"/>
      <c r="D3360" s="158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 s="10"/>
    </row>
    <row r="3361" spans="1:19">
      <c r="A3361" s="184"/>
      <c r="B3361"/>
      <c r="C3361"/>
      <c r="D3361" s="158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 s="10"/>
    </row>
    <row r="3362" spans="1:19">
      <c r="A3362" s="184"/>
      <c r="B3362"/>
      <c r="C3362"/>
      <c r="D3362" s="158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 s="10"/>
    </row>
    <row r="3363" spans="1:19">
      <c r="A3363" s="184"/>
      <c r="B3363"/>
      <c r="C3363"/>
      <c r="D3363" s="158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 s="10"/>
    </row>
    <row r="3364" spans="1:19">
      <c r="A3364" s="184"/>
      <c r="B3364"/>
      <c r="C3364"/>
      <c r="D3364" s="158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 s="10"/>
    </row>
    <row r="3365" spans="1:19">
      <c r="A3365" s="184"/>
      <c r="B3365"/>
      <c r="C3365"/>
      <c r="D3365" s="158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 s="10"/>
    </row>
    <row r="3366" spans="1:19">
      <c r="A3366" s="184"/>
      <c r="B3366"/>
      <c r="C3366"/>
      <c r="D3366" s="158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 s="10"/>
    </row>
    <row r="3367" spans="1:19">
      <c r="A3367" s="184"/>
      <c r="B3367"/>
      <c r="C3367"/>
      <c r="D3367" s="158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 s="10"/>
    </row>
    <row r="3368" spans="1:19">
      <c r="A3368" s="184"/>
      <c r="B3368"/>
      <c r="C3368"/>
      <c r="D3368" s="15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 s="10"/>
    </row>
    <row r="3369" spans="1:19">
      <c r="A3369" s="184"/>
      <c r="B3369"/>
      <c r="C3369"/>
      <c r="D3369" s="158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 s="10"/>
    </row>
    <row r="3370" spans="1:19">
      <c r="A3370" s="184"/>
      <c r="B3370"/>
      <c r="C3370"/>
      <c r="D3370" s="158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 s="10"/>
    </row>
    <row r="3371" spans="1:19">
      <c r="A3371" s="184"/>
      <c r="B3371"/>
      <c r="C3371"/>
      <c r="D3371" s="158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 s="10"/>
    </row>
    <row r="3372" spans="1:19">
      <c r="A3372" s="184"/>
      <c r="B3372"/>
      <c r="C3372"/>
      <c r="D3372" s="158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 s="10"/>
    </row>
    <row r="3373" spans="1:19">
      <c r="A3373" s="184"/>
      <c r="B3373"/>
      <c r="C3373"/>
      <c r="D3373" s="158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 s="10"/>
    </row>
    <row r="3374" spans="1:19">
      <c r="A3374" s="184"/>
      <c r="B3374"/>
      <c r="C3374"/>
      <c r="D3374" s="158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 s="10"/>
    </row>
    <row r="3375" spans="1:19">
      <c r="A3375" s="184"/>
      <c r="B3375"/>
      <c r="C3375"/>
      <c r="D3375" s="158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 s="10"/>
    </row>
    <row r="3376" spans="1:19">
      <c r="A3376" s="184"/>
      <c r="B3376"/>
      <c r="C3376"/>
      <c r="D3376" s="158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 s="10"/>
    </row>
    <row r="3377" spans="1:19">
      <c r="A3377" s="184"/>
      <c r="B3377"/>
      <c r="C3377"/>
      <c r="D3377" s="158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 s="10"/>
    </row>
    <row r="3378" spans="1:19">
      <c r="A3378" s="184"/>
      <c r="B3378"/>
      <c r="C3378"/>
      <c r="D3378" s="15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 s="10"/>
    </row>
    <row r="3379" spans="1:19">
      <c r="A3379" s="184"/>
      <c r="B3379"/>
      <c r="C3379"/>
      <c r="D3379" s="158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 s="10"/>
    </row>
    <row r="3380" spans="1:19">
      <c r="A3380" s="184"/>
      <c r="B3380"/>
      <c r="C3380"/>
      <c r="D3380" s="158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 s="10"/>
    </row>
    <row r="3381" spans="1:19">
      <c r="A3381" s="184"/>
      <c r="B3381"/>
      <c r="C3381"/>
      <c r="D3381" s="158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 s="10"/>
    </row>
    <row r="3382" spans="1:19">
      <c r="A3382" s="184"/>
      <c r="B3382"/>
      <c r="C3382"/>
      <c r="D3382" s="158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 s="10"/>
    </row>
    <row r="3383" spans="1:19">
      <c r="A3383" s="184"/>
      <c r="B3383"/>
      <c r="C3383"/>
      <c r="D3383" s="158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 s="10"/>
    </row>
    <row r="3384" spans="1:19">
      <c r="A3384" s="184"/>
      <c r="B3384"/>
      <c r="C3384"/>
      <c r="D3384" s="158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 s="10"/>
    </row>
    <row r="3385" spans="1:19">
      <c r="A3385" s="184"/>
      <c r="B3385"/>
      <c r="C3385"/>
      <c r="D3385" s="158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 s="10"/>
    </row>
    <row r="3386" spans="1:19">
      <c r="A3386" s="184"/>
      <c r="B3386"/>
      <c r="C3386"/>
      <c r="D3386" s="158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 s="10"/>
    </row>
    <row r="3387" spans="1:19">
      <c r="A3387" s="184"/>
      <c r="B3387"/>
      <c r="C3387"/>
      <c r="D3387" s="158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 s="10"/>
    </row>
    <row r="3388" spans="1:19">
      <c r="A3388" s="184"/>
      <c r="B3388"/>
      <c r="C3388"/>
      <c r="D3388" s="15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 s="10"/>
    </row>
    <row r="3389" spans="1:19">
      <c r="A3389" s="184"/>
      <c r="B3389"/>
      <c r="C3389"/>
      <c r="D3389" s="158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 s="10"/>
    </row>
    <row r="3390" spans="1:19">
      <c r="A3390" s="184"/>
      <c r="B3390"/>
      <c r="C3390"/>
      <c r="D3390" s="158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 s="10"/>
    </row>
    <row r="3391" spans="1:19">
      <c r="A3391" s="184"/>
      <c r="B3391"/>
      <c r="C3391"/>
      <c r="D3391" s="158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 s="10"/>
    </row>
    <row r="3392" spans="1:19">
      <c r="A3392" s="184"/>
      <c r="B3392"/>
      <c r="C3392"/>
      <c r="D3392" s="158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 s="10"/>
    </row>
    <row r="3393" spans="1:19">
      <c r="A3393" s="184"/>
      <c r="B3393"/>
      <c r="C3393"/>
      <c r="D3393" s="158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 s="10"/>
    </row>
    <row r="3394" spans="1:19">
      <c r="A3394" s="184"/>
      <c r="B3394"/>
      <c r="C3394"/>
      <c r="D3394" s="158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 s="10"/>
    </row>
    <row r="3395" spans="1:19">
      <c r="A3395" s="184"/>
      <c r="B3395"/>
      <c r="C3395"/>
      <c r="D3395" s="158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 s="10"/>
    </row>
    <row r="3396" spans="1:19">
      <c r="A3396" s="184"/>
      <c r="B3396"/>
      <c r="C3396"/>
      <c r="D3396" s="158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 s="10"/>
    </row>
    <row r="3397" spans="1:19">
      <c r="A3397" s="184"/>
      <c r="B3397"/>
      <c r="C3397"/>
      <c r="D3397" s="158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 s="10"/>
    </row>
    <row r="3398" spans="1:19">
      <c r="A3398" s="184"/>
      <c r="B3398"/>
      <c r="C3398"/>
      <c r="D3398" s="15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 s="10"/>
    </row>
    <row r="3399" spans="1:19">
      <c r="A3399" s="184"/>
      <c r="B3399"/>
      <c r="C3399"/>
      <c r="D3399" s="158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 s="10"/>
    </row>
    <row r="3400" spans="1:19">
      <c r="A3400" s="184"/>
      <c r="B3400"/>
      <c r="C3400"/>
      <c r="D3400" s="158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 s="10"/>
    </row>
    <row r="3401" spans="1:19">
      <c r="A3401" s="184"/>
      <c r="B3401"/>
      <c r="C3401"/>
      <c r="D3401" s="158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 s="10"/>
    </row>
    <row r="3402" spans="1:19">
      <c r="A3402" s="184"/>
      <c r="B3402"/>
      <c r="C3402"/>
      <c r="D3402" s="158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 s="10"/>
    </row>
    <row r="3403" spans="1:19">
      <c r="A3403" s="184"/>
      <c r="B3403"/>
      <c r="C3403"/>
      <c r="D3403" s="158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 s="10"/>
    </row>
    <row r="3404" spans="1:19">
      <c r="A3404" s="184"/>
      <c r="B3404"/>
      <c r="C3404"/>
      <c r="D3404" s="158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 s="10"/>
    </row>
    <row r="3405" spans="1:19">
      <c r="A3405" s="184"/>
      <c r="B3405"/>
      <c r="C3405"/>
      <c r="D3405" s="158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 s="10"/>
    </row>
    <row r="3406" spans="1:19">
      <c r="A3406" s="184"/>
      <c r="B3406"/>
      <c r="C3406"/>
      <c r="D3406" s="158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 s="10"/>
    </row>
    <row r="3407" spans="1:19">
      <c r="A3407" s="184"/>
      <c r="B3407"/>
      <c r="C3407"/>
      <c r="D3407" s="158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 s="10"/>
    </row>
    <row r="3408" spans="1:19">
      <c r="A3408" s="184"/>
      <c r="B3408"/>
      <c r="C3408"/>
      <c r="D3408" s="15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 s="10"/>
    </row>
    <row r="3409" spans="1:19">
      <c r="A3409" s="184"/>
      <c r="B3409"/>
      <c r="C3409"/>
      <c r="D3409" s="158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 s="10"/>
    </row>
    <row r="3410" spans="1:19">
      <c r="A3410" s="184"/>
      <c r="B3410"/>
      <c r="C3410"/>
      <c r="D3410" s="158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 s="10"/>
    </row>
    <row r="3411" spans="1:19">
      <c r="A3411" s="184"/>
      <c r="B3411"/>
      <c r="C3411"/>
      <c r="D3411" s="158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 s="10"/>
    </row>
    <row r="3412" spans="1:19">
      <c r="A3412" s="184"/>
      <c r="B3412"/>
      <c r="C3412"/>
      <c r="D3412" s="158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 s="10"/>
    </row>
    <row r="3413" spans="1:19">
      <c r="A3413" s="184"/>
      <c r="B3413"/>
      <c r="C3413"/>
      <c r="D3413" s="158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 s="10"/>
    </row>
    <row r="3414" spans="1:19">
      <c r="A3414" s="184"/>
      <c r="B3414"/>
      <c r="C3414"/>
      <c r="D3414" s="158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 s="10"/>
    </row>
    <row r="3415" spans="1:19">
      <c r="A3415" s="184"/>
      <c r="B3415"/>
      <c r="C3415"/>
      <c r="D3415" s="158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 s="10"/>
    </row>
    <row r="3416" spans="1:19">
      <c r="A3416" s="184"/>
      <c r="B3416"/>
      <c r="C3416"/>
      <c r="D3416" s="158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 s="10"/>
    </row>
    <row r="3417" spans="1:19">
      <c r="A3417" s="184"/>
      <c r="B3417"/>
      <c r="C3417"/>
      <c r="D3417" s="158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 s="10"/>
    </row>
    <row r="3418" spans="1:19">
      <c r="A3418" s="184"/>
      <c r="B3418"/>
      <c r="C3418"/>
      <c r="D3418" s="15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 s="10"/>
    </row>
    <row r="3419" spans="1:19">
      <c r="A3419" s="184"/>
      <c r="B3419"/>
      <c r="C3419"/>
      <c r="D3419" s="158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 s="10"/>
    </row>
    <row r="3420" spans="1:19">
      <c r="A3420" s="184"/>
      <c r="B3420"/>
      <c r="C3420"/>
      <c r="D3420" s="158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 s="10"/>
    </row>
    <row r="3421" spans="1:19">
      <c r="A3421" s="184"/>
      <c r="B3421"/>
      <c r="C3421"/>
      <c r="D3421" s="158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 s="10"/>
    </row>
    <row r="3422" spans="1:19">
      <c r="A3422" s="184"/>
      <c r="B3422"/>
      <c r="C3422"/>
      <c r="D3422" s="158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 s="10"/>
    </row>
    <row r="3423" spans="1:19">
      <c r="A3423" s="184"/>
      <c r="B3423"/>
      <c r="C3423"/>
      <c r="D3423" s="158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 s="10"/>
    </row>
    <row r="3424" spans="1:19">
      <c r="A3424" s="184"/>
      <c r="B3424"/>
      <c r="C3424"/>
      <c r="D3424" s="158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 s="10"/>
    </row>
    <row r="3425" spans="1:19">
      <c r="A3425" s="184"/>
      <c r="B3425"/>
      <c r="C3425"/>
      <c r="D3425" s="158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 s="10"/>
    </row>
    <row r="3426" spans="1:19">
      <c r="A3426" s="184"/>
      <c r="B3426"/>
      <c r="C3426"/>
      <c r="D3426" s="158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 s="10"/>
    </row>
    <row r="3427" spans="1:19">
      <c r="A3427" s="184"/>
      <c r="B3427"/>
      <c r="C3427"/>
      <c r="D3427" s="158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 s="10"/>
    </row>
    <row r="3428" spans="1:19">
      <c r="A3428" s="184"/>
      <c r="B3428"/>
      <c r="C3428"/>
      <c r="D3428" s="15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 s="10"/>
    </row>
    <row r="3429" spans="1:19">
      <c r="A3429" s="184"/>
      <c r="B3429"/>
      <c r="C3429"/>
      <c r="D3429" s="158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 s="10"/>
    </row>
    <row r="3430" spans="1:19">
      <c r="A3430" s="184"/>
      <c r="B3430"/>
      <c r="C3430"/>
      <c r="D3430" s="158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 s="10"/>
    </row>
    <row r="3431" spans="1:19">
      <c r="A3431" s="184"/>
      <c r="B3431"/>
      <c r="C3431"/>
      <c r="D3431" s="158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 s="10"/>
    </row>
    <row r="3432" spans="1:19">
      <c r="A3432" s="184"/>
      <c r="B3432"/>
      <c r="C3432"/>
      <c r="D3432" s="158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 s="10"/>
    </row>
    <row r="3433" spans="1:19">
      <c r="A3433" s="184"/>
      <c r="B3433"/>
      <c r="C3433"/>
      <c r="D3433" s="158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 s="10"/>
    </row>
    <row r="3434" spans="1:19">
      <c r="A3434" s="184"/>
      <c r="B3434"/>
      <c r="C3434"/>
      <c r="D3434" s="158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 s="10"/>
    </row>
    <row r="3435" spans="1:19">
      <c r="A3435" s="184"/>
      <c r="B3435"/>
      <c r="C3435"/>
      <c r="D3435" s="158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 s="10"/>
    </row>
    <row r="3436" spans="1:19">
      <c r="A3436" s="184"/>
      <c r="B3436"/>
      <c r="C3436"/>
      <c r="D3436" s="158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 s="10"/>
    </row>
    <row r="3437" spans="1:19">
      <c r="A3437" s="184"/>
      <c r="B3437"/>
      <c r="C3437"/>
      <c r="D3437" s="158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 s="10"/>
    </row>
    <row r="3438" spans="1:19">
      <c r="A3438" s="184"/>
      <c r="B3438"/>
      <c r="C3438"/>
      <c r="D3438" s="15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 s="10"/>
    </row>
    <row r="3439" spans="1:19">
      <c r="A3439" s="184"/>
      <c r="B3439"/>
      <c r="C3439"/>
      <c r="D3439" s="158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 s="10"/>
    </row>
    <row r="3440" spans="1:19">
      <c r="A3440" s="184"/>
      <c r="B3440"/>
      <c r="C3440"/>
      <c r="D3440" s="158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 s="10"/>
    </row>
    <row r="3441" spans="1:19">
      <c r="A3441" s="184"/>
      <c r="B3441"/>
      <c r="C3441"/>
      <c r="D3441" s="158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 s="10"/>
    </row>
    <row r="3442" spans="1:19">
      <c r="A3442" s="184"/>
      <c r="B3442"/>
      <c r="C3442"/>
      <c r="D3442" s="158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 s="10"/>
    </row>
    <row r="3443" spans="1:19">
      <c r="A3443" s="184"/>
      <c r="B3443"/>
      <c r="C3443"/>
      <c r="D3443" s="158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 s="10"/>
    </row>
    <row r="3444" spans="1:19">
      <c r="A3444" s="184"/>
      <c r="B3444"/>
      <c r="C3444"/>
      <c r="D3444" s="158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 s="10"/>
    </row>
    <row r="3445" spans="1:19">
      <c r="A3445" s="184"/>
      <c r="B3445"/>
      <c r="C3445"/>
      <c r="D3445" s="158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 s="10"/>
    </row>
    <row r="3446" spans="1:19">
      <c r="A3446" s="184"/>
      <c r="B3446"/>
      <c r="C3446"/>
      <c r="D3446" s="158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 s="10"/>
    </row>
    <row r="3447" spans="1:19">
      <c r="A3447" s="184"/>
      <c r="B3447"/>
      <c r="C3447"/>
      <c r="D3447" s="158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 s="10"/>
    </row>
    <row r="3448" spans="1:19">
      <c r="A3448" s="184"/>
      <c r="B3448"/>
      <c r="C3448"/>
      <c r="D3448" s="15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 s="10"/>
    </row>
    <row r="3449" spans="1:19">
      <c r="A3449" s="184"/>
      <c r="B3449"/>
      <c r="C3449"/>
      <c r="D3449" s="158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 s="10"/>
    </row>
    <row r="3450" spans="1:19">
      <c r="A3450" s="184"/>
      <c r="B3450"/>
      <c r="C3450"/>
      <c r="D3450" s="158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 s="10"/>
    </row>
    <row r="3451" spans="1:19">
      <c r="A3451" s="184"/>
      <c r="B3451"/>
      <c r="C3451"/>
      <c r="D3451" s="158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 s="10"/>
    </row>
    <row r="3452" spans="1:19">
      <c r="A3452" s="184"/>
      <c r="B3452"/>
      <c r="C3452"/>
      <c r="D3452" s="158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 s="10"/>
    </row>
    <row r="3453" spans="1:19">
      <c r="A3453" s="184"/>
      <c r="B3453"/>
      <c r="C3453"/>
      <c r="D3453" s="158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 s="10"/>
    </row>
    <row r="3454" spans="1:19">
      <c r="A3454" s="184"/>
      <c r="B3454"/>
      <c r="C3454"/>
      <c r="D3454" s="158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 s="10"/>
    </row>
    <row r="3455" spans="1:19">
      <c r="A3455" s="184"/>
      <c r="B3455"/>
      <c r="C3455"/>
      <c r="D3455" s="158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 s="10"/>
    </row>
    <row r="3456" spans="1:19">
      <c r="A3456" s="184"/>
      <c r="B3456"/>
      <c r="C3456"/>
      <c r="D3456" s="158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 s="10"/>
    </row>
    <row r="3457" spans="1:19">
      <c r="A3457" s="184"/>
      <c r="B3457"/>
      <c r="C3457"/>
      <c r="D3457" s="158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 s="10"/>
    </row>
    <row r="3458" spans="1:19">
      <c r="A3458" s="184"/>
      <c r="B3458"/>
      <c r="C3458"/>
      <c r="D3458" s="1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 s="10"/>
    </row>
    <row r="3459" spans="1:19">
      <c r="A3459" s="184"/>
      <c r="B3459"/>
      <c r="C3459"/>
      <c r="D3459" s="158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 s="10"/>
    </row>
    <row r="3460" spans="1:19">
      <c r="A3460" s="184"/>
      <c r="B3460"/>
      <c r="C3460"/>
      <c r="D3460" s="158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 s="10"/>
    </row>
    <row r="3461" spans="1:19">
      <c r="A3461" s="184"/>
      <c r="B3461"/>
      <c r="C3461"/>
      <c r="D3461" s="158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 s="10"/>
    </row>
    <row r="3462" spans="1:19">
      <c r="A3462" s="184"/>
      <c r="B3462"/>
      <c r="C3462"/>
      <c r="D3462" s="158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 s="10"/>
    </row>
    <row r="3463" spans="1:19">
      <c r="A3463" s="184"/>
      <c r="B3463"/>
      <c r="C3463"/>
      <c r="D3463" s="158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 s="10"/>
    </row>
    <row r="3464" spans="1:19">
      <c r="A3464" s="184"/>
      <c r="B3464"/>
      <c r="C3464"/>
      <c r="D3464" s="158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 s="10"/>
    </row>
    <row r="3465" spans="1:19">
      <c r="A3465" s="184"/>
      <c r="B3465"/>
      <c r="C3465"/>
      <c r="D3465" s="158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 s="10"/>
    </row>
    <row r="3466" spans="1:19">
      <c r="A3466" s="184"/>
      <c r="B3466"/>
      <c r="C3466"/>
      <c r="D3466" s="158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 s="10"/>
    </row>
    <row r="3467" spans="1:19">
      <c r="A3467" s="184"/>
      <c r="B3467"/>
      <c r="C3467"/>
      <c r="D3467" s="158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 s="10"/>
    </row>
    <row r="3468" spans="1:19">
      <c r="A3468" s="184"/>
      <c r="B3468"/>
      <c r="C3468"/>
      <c r="D3468" s="15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 s="10"/>
    </row>
    <row r="3469" spans="1:19">
      <c r="A3469" s="184"/>
      <c r="B3469"/>
      <c r="C3469"/>
      <c r="D3469" s="158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 s="10"/>
    </row>
    <row r="3470" spans="1:19">
      <c r="A3470" s="184"/>
      <c r="B3470"/>
      <c r="C3470"/>
      <c r="D3470" s="158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 s="10"/>
    </row>
    <row r="3471" spans="1:19">
      <c r="A3471" s="184"/>
      <c r="B3471"/>
      <c r="C3471"/>
      <c r="D3471" s="158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 s="10"/>
    </row>
    <row r="3472" spans="1:19">
      <c r="A3472" s="184"/>
      <c r="B3472"/>
      <c r="C3472"/>
      <c r="D3472" s="158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 s="10"/>
    </row>
    <row r="3473" spans="1:19">
      <c r="A3473" s="184"/>
      <c r="B3473"/>
      <c r="C3473"/>
      <c r="D3473" s="158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 s="10"/>
    </row>
    <row r="3474" spans="1:19">
      <c r="A3474" s="184"/>
      <c r="B3474"/>
      <c r="C3474"/>
      <c r="D3474" s="158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 s="10"/>
    </row>
    <row r="3475" spans="1:19">
      <c r="A3475" s="184"/>
      <c r="B3475"/>
      <c r="C3475"/>
      <c r="D3475" s="158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 s="10"/>
    </row>
    <row r="3476" spans="1:19">
      <c r="A3476" s="184"/>
      <c r="B3476"/>
      <c r="C3476"/>
      <c r="D3476" s="158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 s="10"/>
    </row>
    <row r="3477" spans="1:19">
      <c r="A3477" s="184"/>
      <c r="B3477"/>
      <c r="C3477"/>
      <c r="D3477" s="158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 s="10"/>
    </row>
    <row r="3478" spans="1:19">
      <c r="A3478" s="184"/>
      <c r="B3478"/>
      <c r="C3478"/>
      <c r="D3478" s="15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 s="10"/>
    </row>
    <row r="3479" spans="1:19">
      <c r="A3479" s="184"/>
      <c r="B3479"/>
      <c r="C3479"/>
      <c r="D3479" s="158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 s="10"/>
    </row>
    <row r="3480" spans="1:19">
      <c r="A3480" s="184"/>
      <c r="B3480"/>
      <c r="C3480"/>
      <c r="D3480" s="158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 s="10"/>
    </row>
    <row r="3481" spans="1:19">
      <c r="A3481" s="184"/>
      <c r="B3481"/>
      <c r="C3481"/>
      <c r="D3481" s="158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 s="10"/>
    </row>
    <row r="3482" spans="1:19">
      <c r="A3482" s="184"/>
      <c r="B3482"/>
      <c r="C3482"/>
      <c r="D3482" s="158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 s="10"/>
    </row>
    <row r="3483" spans="1:19">
      <c r="A3483" s="184"/>
      <c r="B3483"/>
      <c r="C3483"/>
      <c r="D3483" s="158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 s="10"/>
    </row>
    <row r="3484" spans="1:19">
      <c r="A3484" s="184"/>
      <c r="B3484"/>
      <c r="C3484"/>
      <c r="D3484" s="158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 s="10"/>
    </row>
    <row r="3485" spans="1:19">
      <c r="A3485" s="184"/>
      <c r="B3485"/>
      <c r="C3485"/>
      <c r="D3485" s="158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 s="10"/>
    </row>
    <row r="3486" spans="1:19">
      <c r="A3486" s="184"/>
      <c r="B3486"/>
      <c r="C3486"/>
      <c r="D3486" s="158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 s="10"/>
    </row>
    <row r="3487" spans="1:19">
      <c r="A3487" s="184"/>
      <c r="B3487"/>
      <c r="C3487"/>
      <c r="D3487" s="158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 s="10"/>
    </row>
    <row r="3488" spans="1:19">
      <c r="A3488" s="184"/>
      <c r="B3488"/>
      <c r="C3488"/>
      <c r="D3488" s="15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 s="10"/>
    </row>
    <row r="3489" spans="1:19">
      <c r="A3489" s="184"/>
      <c r="B3489"/>
      <c r="C3489"/>
      <c r="D3489" s="158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 s="10"/>
    </row>
    <row r="3490" spans="1:19">
      <c r="A3490" s="184"/>
      <c r="B3490"/>
      <c r="C3490"/>
      <c r="D3490" s="158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 s="10"/>
    </row>
    <row r="3491" spans="1:19">
      <c r="A3491" s="184"/>
      <c r="B3491"/>
      <c r="C3491"/>
      <c r="D3491" s="158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 s="10"/>
    </row>
    <row r="3492" spans="1:19">
      <c r="A3492" s="184"/>
      <c r="B3492"/>
      <c r="C3492"/>
      <c r="D3492" s="158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 s="10"/>
    </row>
    <row r="3493" spans="1:19">
      <c r="A3493" s="184"/>
      <c r="B3493"/>
      <c r="C3493"/>
      <c r="D3493" s="158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 s="10"/>
    </row>
    <row r="3494" spans="1:19">
      <c r="A3494" s="184"/>
      <c r="B3494"/>
      <c r="C3494"/>
      <c r="D3494" s="158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 s="10"/>
    </row>
    <row r="3495" spans="1:19">
      <c r="A3495" s="184"/>
      <c r="B3495"/>
      <c r="C3495"/>
      <c r="D3495" s="158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 s="10"/>
    </row>
    <row r="3496" spans="1:19">
      <c r="A3496" s="184"/>
      <c r="B3496"/>
      <c r="C3496"/>
      <c r="D3496" s="158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 s="10"/>
    </row>
    <row r="3497" spans="1:19">
      <c r="A3497" s="184"/>
      <c r="B3497"/>
      <c r="C3497"/>
      <c r="D3497" s="158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 s="10"/>
    </row>
    <row r="3498" spans="1:19">
      <c r="A3498" s="184"/>
      <c r="B3498"/>
      <c r="C3498"/>
      <c r="D3498" s="15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 s="10"/>
    </row>
    <row r="3499" spans="1:19">
      <c r="A3499" s="184"/>
      <c r="B3499"/>
      <c r="C3499"/>
      <c r="D3499" s="158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 s="10"/>
    </row>
    <row r="3500" spans="1:19">
      <c r="A3500" s="184"/>
      <c r="B3500"/>
      <c r="C3500"/>
      <c r="D3500" s="158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 s="10"/>
    </row>
    <row r="3501" spans="1:19">
      <c r="A3501" s="184"/>
      <c r="B3501"/>
      <c r="C3501"/>
      <c r="D3501" s="158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 s="10"/>
    </row>
    <row r="3502" spans="1:19">
      <c r="A3502" s="184"/>
      <c r="B3502"/>
      <c r="C3502"/>
      <c r="D3502" s="158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 s="10"/>
    </row>
    <row r="3503" spans="1:19">
      <c r="A3503" s="184"/>
      <c r="B3503"/>
      <c r="C3503"/>
      <c r="D3503" s="158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 s="10"/>
    </row>
    <row r="3504" spans="1:19">
      <c r="A3504" s="184"/>
      <c r="B3504"/>
      <c r="C3504"/>
      <c r="D3504" s="158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 s="10"/>
    </row>
    <row r="3505" spans="1:19">
      <c r="A3505" s="184"/>
      <c r="B3505"/>
      <c r="C3505"/>
      <c r="D3505" s="158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 s="10"/>
    </row>
    <row r="3506" spans="1:19">
      <c r="A3506" s="184"/>
      <c r="B3506"/>
      <c r="C3506"/>
      <c r="D3506" s="158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 s="10"/>
    </row>
    <row r="3507" spans="1:19">
      <c r="A3507" s="184"/>
      <c r="B3507"/>
      <c r="C3507"/>
      <c r="D3507" s="158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 s="10"/>
    </row>
    <row r="3508" spans="1:19">
      <c r="A3508" s="184"/>
      <c r="B3508"/>
      <c r="C3508"/>
      <c r="D3508" s="15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 s="10"/>
    </row>
    <row r="3509" spans="1:19">
      <c r="A3509" s="184"/>
      <c r="B3509"/>
      <c r="C3509"/>
      <c r="D3509" s="158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 s="10"/>
    </row>
    <row r="3510" spans="1:19">
      <c r="A3510" s="184"/>
      <c r="B3510"/>
      <c r="C3510"/>
      <c r="D3510" s="158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 s="10"/>
    </row>
    <row r="3511" spans="1:19">
      <c r="A3511" s="184"/>
      <c r="B3511"/>
      <c r="C3511"/>
      <c r="D3511" s="158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 s="10"/>
    </row>
    <row r="3512" spans="1:19">
      <c r="A3512" s="184"/>
      <c r="B3512"/>
      <c r="C3512"/>
      <c r="D3512" s="158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 s="10"/>
    </row>
    <row r="3513" spans="1:19">
      <c r="A3513" s="184"/>
      <c r="B3513"/>
      <c r="C3513"/>
      <c r="D3513" s="158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 s="10"/>
    </row>
    <row r="3514" spans="1:19">
      <c r="A3514" s="184"/>
      <c r="B3514"/>
      <c r="C3514"/>
      <c r="D3514" s="158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 s="10"/>
    </row>
    <row r="3515" spans="1:19">
      <c r="A3515" s="184"/>
      <c r="B3515"/>
      <c r="C3515"/>
      <c r="D3515" s="158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 s="10"/>
    </row>
    <row r="3516" spans="1:19">
      <c r="A3516" s="184"/>
      <c r="B3516"/>
      <c r="C3516"/>
      <c r="D3516" s="158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 s="10"/>
    </row>
    <row r="3517" spans="1:19">
      <c r="A3517" s="184"/>
      <c r="B3517"/>
      <c r="C3517"/>
      <c r="D3517" s="158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 s="10"/>
    </row>
    <row r="3518" spans="1:19">
      <c r="A3518" s="184"/>
      <c r="B3518"/>
      <c r="C3518"/>
      <c r="D3518" s="15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 s="10"/>
    </row>
    <row r="3519" spans="1:19">
      <c r="A3519" s="184"/>
      <c r="B3519"/>
      <c r="C3519"/>
      <c r="D3519" s="158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 s="10"/>
    </row>
    <row r="3520" spans="1:19">
      <c r="A3520" s="184"/>
      <c r="B3520"/>
      <c r="C3520"/>
      <c r="D3520" s="158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 s="10"/>
    </row>
    <row r="3521" spans="1:19">
      <c r="A3521" s="184"/>
      <c r="B3521"/>
      <c r="C3521"/>
      <c r="D3521" s="158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 s="10"/>
    </row>
    <row r="3522" spans="1:19">
      <c r="A3522" s="184"/>
      <c r="B3522"/>
      <c r="C3522"/>
      <c r="D3522" s="158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 s="10"/>
    </row>
    <row r="3523" spans="1:19">
      <c r="A3523" s="184"/>
      <c r="B3523"/>
      <c r="C3523"/>
      <c r="D3523" s="158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 s="10"/>
    </row>
    <row r="3524" spans="1:19">
      <c r="A3524" s="184"/>
      <c r="B3524"/>
      <c r="C3524"/>
      <c r="D3524" s="158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 s="10"/>
    </row>
    <row r="3525" spans="1:19">
      <c r="A3525" s="184"/>
      <c r="B3525"/>
      <c r="C3525"/>
      <c r="D3525" s="158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 s="10"/>
    </row>
    <row r="3526" spans="1:19">
      <c r="A3526" s="184"/>
      <c r="B3526"/>
      <c r="C3526"/>
      <c r="D3526" s="158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 s="10"/>
    </row>
    <row r="3527" spans="1:19">
      <c r="A3527" s="184"/>
      <c r="B3527"/>
      <c r="C3527"/>
      <c r="D3527" s="158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 s="10"/>
    </row>
    <row r="3528" spans="1:19">
      <c r="A3528" s="184"/>
      <c r="B3528"/>
      <c r="C3528"/>
      <c r="D3528" s="15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 s="10"/>
    </row>
    <row r="3529" spans="1:19">
      <c r="A3529" s="184"/>
      <c r="B3529"/>
      <c r="C3529"/>
      <c r="D3529" s="158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 s="10"/>
    </row>
    <row r="3530" spans="1:19">
      <c r="A3530" s="184"/>
      <c r="B3530"/>
      <c r="C3530"/>
      <c r="D3530" s="158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 s="10"/>
    </row>
    <row r="3531" spans="1:19">
      <c r="A3531" s="184"/>
      <c r="B3531"/>
      <c r="C3531"/>
      <c r="D3531" s="158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 s="10"/>
    </row>
    <row r="3532" spans="1:19">
      <c r="A3532" s="184"/>
      <c r="B3532"/>
      <c r="C3532"/>
      <c r="D3532" s="158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 s="10"/>
    </row>
    <row r="3533" spans="1:19">
      <c r="A3533" s="184"/>
      <c r="B3533"/>
      <c r="C3533"/>
      <c r="D3533" s="158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 s="10"/>
    </row>
    <row r="3534" spans="1:19">
      <c r="A3534" s="184"/>
      <c r="B3534"/>
      <c r="C3534"/>
      <c r="D3534" s="158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 s="10"/>
    </row>
    <row r="3535" spans="1:19">
      <c r="A3535" s="184"/>
      <c r="B3535"/>
      <c r="C3535"/>
      <c r="D3535" s="158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 s="10"/>
    </row>
    <row r="3536" spans="1:19">
      <c r="A3536" s="184"/>
      <c r="B3536"/>
      <c r="C3536"/>
      <c r="D3536" s="158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 s="10"/>
    </row>
    <row r="3537" spans="1:19">
      <c r="A3537" s="184"/>
      <c r="B3537"/>
      <c r="C3537"/>
      <c r="D3537" s="158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 s="10"/>
    </row>
    <row r="3538" spans="1:19">
      <c r="A3538" s="184"/>
      <c r="B3538"/>
      <c r="C3538"/>
      <c r="D3538" s="15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 s="10"/>
    </row>
    <row r="3539" spans="1:19">
      <c r="A3539" s="184"/>
      <c r="B3539"/>
      <c r="C3539"/>
      <c r="D3539" s="158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 s="10"/>
    </row>
    <row r="3540" spans="1:19">
      <c r="A3540" s="184"/>
      <c r="B3540"/>
      <c r="C3540"/>
      <c r="D3540" s="158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 s="10"/>
    </row>
    <row r="3541" spans="1:19">
      <c r="A3541" s="184"/>
      <c r="B3541"/>
      <c r="C3541"/>
      <c r="D3541" s="158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 s="10"/>
    </row>
    <row r="3542" spans="1:19">
      <c r="A3542" s="184"/>
      <c r="B3542"/>
      <c r="C3542"/>
      <c r="D3542" s="158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 s="10"/>
    </row>
    <row r="3543" spans="1:19">
      <c r="A3543" s="184"/>
      <c r="B3543"/>
      <c r="C3543"/>
      <c r="D3543" s="158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 s="10"/>
    </row>
    <row r="3544" spans="1:19">
      <c r="A3544" s="184"/>
      <c r="B3544"/>
      <c r="C3544"/>
      <c r="D3544" s="158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 s="10"/>
    </row>
    <row r="3545" spans="1:19">
      <c r="A3545" s="184"/>
      <c r="B3545"/>
      <c r="C3545"/>
      <c r="D3545" s="158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 s="10"/>
    </row>
    <row r="3546" spans="1:19">
      <c r="A3546" s="184"/>
      <c r="B3546"/>
      <c r="C3546"/>
      <c r="D3546" s="158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 s="10"/>
    </row>
    <row r="3547" spans="1:19">
      <c r="A3547" s="184"/>
      <c r="B3547"/>
      <c r="C3547"/>
      <c r="D3547" s="158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 s="10"/>
    </row>
    <row r="3548" spans="1:19">
      <c r="A3548" s="184"/>
      <c r="B3548"/>
      <c r="C3548"/>
      <c r="D3548" s="15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 s="10"/>
    </row>
    <row r="3549" spans="1:19">
      <c r="A3549" s="184"/>
      <c r="B3549"/>
      <c r="C3549"/>
      <c r="D3549" s="158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 s="10"/>
    </row>
    <row r="3550" spans="1:19">
      <c r="A3550" s="184"/>
      <c r="B3550"/>
      <c r="C3550"/>
      <c r="D3550" s="158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 s="10"/>
    </row>
    <row r="3551" spans="1:19">
      <c r="A3551" s="184"/>
      <c r="B3551"/>
      <c r="C3551"/>
      <c r="D3551" s="158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 s="10"/>
    </row>
    <row r="3552" spans="1:19">
      <c r="A3552" s="184"/>
      <c r="B3552"/>
      <c r="C3552"/>
      <c r="D3552" s="158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 s="10"/>
    </row>
    <row r="3553" spans="1:19">
      <c r="A3553" s="184"/>
      <c r="B3553"/>
      <c r="C3553"/>
      <c r="D3553" s="158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 s="10"/>
    </row>
    <row r="3554" spans="1:19">
      <c r="A3554" s="184"/>
      <c r="B3554"/>
      <c r="C3554"/>
      <c r="D3554" s="158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 s="10"/>
    </row>
    <row r="3555" spans="1:19">
      <c r="A3555" s="184"/>
      <c r="B3555"/>
      <c r="C3555"/>
      <c r="D3555" s="158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 s="10"/>
    </row>
    <row r="3556" spans="1:19">
      <c r="A3556" s="184"/>
      <c r="B3556"/>
      <c r="C3556"/>
      <c r="D3556" s="158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 s="10"/>
    </row>
    <row r="3557" spans="1:19">
      <c r="A3557" s="184"/>
      <c r="B3557"/>
      <c r="C3557"/>
      <c r="D3557" s="158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 s="10"/>
    </row>
    <row r="3558" spans="1:19">
      <c r="A3558" s="184"/>
      <c r="B3558"/>
      <c r="C3558"/>
      <c r="D3558" s="1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 s="10"/>
    </row>
    <row r="3559" spans="1:19">
      <c r="A3559" s="184"/>
      <c r="B3559"/>
      <c r="C3559"/>
      <c r="D3559" s="158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 s="10"/>
    </row>
    <row r="3560" spans="1:19">
      <c r="A3560" s="184"/>
      <c r="B3560"/>
      <c r="C3560"/>
      <c r="D3560" s="158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 s="10"/>
    </row>
    <row r="3561" spans="1:19">
      <c r="A3561" s="184"/>
      <c r="B3561"/>
      <c r="C3561"/>
      <c r="D3561" s="158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 s="10"/>
    </row>
    <row r="3562" spans="1:19">
      <c r="A3562" s="184"/>
      <c r="B3562"/>
      <c r="C3562"/>
      <c r="D3562" s="158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 s="10"/>
    </row>
    <row r="3563" spans="1:19">
      <c r="A3563" s="184"/>
      <c r="B3563"/>
      <c r="C3563"/>
      <c r="D3563" s="158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 s="10"/>
    </row>
    <row r="3564" spans="1:19">
      <c r="A3564" s="184"/>
      <c r="B3564"/>
      <c r="C3564"/>
      <c r="D3564" s="158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 s="10"/>
    </row>
    <row r="3565" spans="1:19">
      <c r="A3565" s="184"/>
      <c r="B3565"/>
      <c r="C3565"/>
      <c r="D3565" s="158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 s="10"/>
    </row>
    <row r="3566" spans="1:19">
      <c r="A3566" s="184"/>
      <c r="B3566"/>
      <c r="C3566"/>
      <c r="D3566" s="158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 s="10"/>
    </row>
    <row r="3567" spans="1:19">
      <c r="A3567" s="184"/>
      <c r="B3567"/>
      <c r="C3567"/>
      <c r="D3567" s="158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 s="10"/>
    </row>
    <row r="3568" spans="1:19">
      <c r="A3568" s="184"/>
      <c r="B3568"/>
      <c r="C3568"/>
      <c r="D3568" s="15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 s="10"/>
    </row>
    <row r="3569" spans="1:19">
      <c r="A3569" s="184"/>
      <c r="B3569"/>
      <c r="C3569"/>
      <c r="D3569" s="158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 s="10"/>
    </row>
    <row r="3570" spans="1:19">
      <c r="A3570" s="184"/>
      <c r="B3570"/>
      <c r="C3570"/>
      <c r="D3570" s="158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 s="10"/>
    </row>
    <row r="3571" spans="1:19">
      <c r="A3571" s="184"/>
      <c r="B3571"/>
      <c r="C3571"/>
      <c r="D3571" s="158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 s="10"/>
    </row>
    <row r="3572" spans="1:19">
      <c r="A3572" s="184"/>
      <c r="B3572"/>
      <c r="C3572"/>
      <c r="D3572" s="158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 s="10"/>
    </row>
    <row r="3573" spans="1:19">
      <c r="A3573" s="184"/>
      <c r="B3573"/>
      <c r="C3573"/>
      <c r="D3573" s="158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 s="10"/>
    </row>
    <row r="3574" spans="1:19">
      <c r="A3574" s="184"/>
      <c r="B3574"/>
      <c r="C3574"/>
      <c r="D3574" s="158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 s="10"/>
    </row>
    <row r="3575" spans="1:19">
      <c r="A3575" s="184"/>
      <c r="B3575"/>
      <c r="C3575"/>
      <c r="D3575" s="158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 s="10"/>
    </row>
    <row r="3576" spans="1:19">
      <c r="A3576" s="184"/>
      <c r="B3576"/>
      <c r="C3576"/>
      <c r="D3576" s="158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 s="10"/>
    </row>
    <row r="3577" spans="1:19">
      <c r="A3577" s="184"/>
      <c r="B3577"/>
      <c r="C3577"/>
      <c r="D3577" s="158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 s="10"/>
    </row>
    <row r="3578" spans="1:19">
      <c r="A3578" s="184"/>
      <c r="B3578"/>
      <c r="C3578"/>
      <c r="D3578" s="15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 s="10"/>
    </row>
    <row r="3579" spans="1:19">
      <c r="A3579" s="184"/>
      <c r="B3579"/>
      <c r="C3579"/>
      <c r="D3579" s="158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 s="10"/>
    </row>
    <row r="3580" spans="1:19">
      <c r="A3580" s="184"/>
      <c r="B3580"/>
      <c r="C3580"/>
      <c r="D3580" s="158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 s="10"/>
    </row>
    <row r="3581" spans="1:19">
      <c r="A3581" s="184"/>
      <c r="B3581"/>
      <c r="C3581"/>
      <c r="D3581" s="158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 s="10"/>
    </row>
    <row r="3582" spans="1:19">
      <c r="A3582" s="184"/>
      <c r="B3582"/>
      <c r="C3582"/>
      <c r="D3582" s="158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 s="10"/>
    </row>
    <row r="3583" spans="1:19">
      <c r="A3583" s="184"/>
      <c r="B3583"/>
      <c r="C3583"/>
      <c r="D3583" s="158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 s="10"/>
    </row>
    <row r="3584" spans="1:19">
      <c r="A3584" s="184"/>
      <c r="B3584"/>
      <c r="C3584"/>
      <c r="D3584" s="158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 s="10"/>
    </row>
    <row r="3585" spans="1:19">
      <c r="A3585" s="184"/>
      <c r="B3585"/>
      <c r="C3585"/>
      <c r="D3585" s="158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 s="10"/>
    </row>
    <row r="3586" spans="1:19">
      <c r="A3586" s="184"/>
      <c r="B3586"/>
      <c r="C3586"/>
      <c r="D3586" s="158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 s="10"/>
    </row>
    <row r="3587" spans="1:19">
      <c r="A3587" s="184"/>
      <c r="B3587"/>
      <c r="C3587"/>
      <c r="D3587" s="158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 s="10"/>
    </row>
    <row r="3588" spans="1:19">
      <c r="A3588" s="184"/>
      <c r="B3588"/>
      <c r="C3588"/>
      <c r="D3588" s="15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 s="10"/>
    </row>
    <row r="3589" spans="1:19">
      <c r="A3589" s="184"/>
      <c r="B3589"/>
      <c r="C3589"/>
      <c r="D3589" s="158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 s="10"/>
    </row>
    <row r="3590" spans="1:19">
      <c r="A3590" s="184"/>
      <c r="B3590"/>
      <c r="C3590"/>
      <c r="D3590" s="158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 s="10"/>
    </row>
    <row r="3591" spans="1:19">
      <c r="A3591" s="184"/>
      <c r="B3591"/>
      <c r="C3591"/>
      <c r="D3591" s="158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 s="10"/>
    </row>
    <row r="3592" spans="1:19">
      <c r="A3592" s="184"/>
      <c r="B3592"/>
      <c r="C3592"/>
      <c r="D3592" s="158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 s="10"/>
    </row>
    <row r="3593" spans="1:19">
      <c r="A3593" s="184"/>
      <c r="B3593"/>
      <c r="C3593"/>
      <c r="D3593" s="158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 s="10"/>
    </row>
    <row r="3594" spans="1:19">
      <c r="A3594" s="184"/>
      <c r="B3594"/>
      <c r="C3594"/>
      <c r="D3594" s="158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 s="10"/>
    </row>
    <row r="3595" spans="1:19">
      <c r="A3595" s="184"/>
      <c r="B3595"/>
      <c r="C3595"/>
      <c r="D3595" s="158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 s="10"/>
    </row>
    <row r="3596" spans="1:19">
      <c r="A3596" s="184"/>
      <c r="B3596"/>
      <c r="C3596"/>
      <c r="D3596" s="158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 s="10"/>
    </row>
    <row r="3597" spans="1:19">
      <c r="A3597" s="184"/>
      <c r="B3597"/>
      <c r="C3597"/>
      <c r="D3597" s="158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 s="10"/>
    </row>
    <row r="3598" spans="1:19">
      <c r="A3598" s="184"/>
      <c r="B3598"/>
      <c r="C3598"/>
      <c r="D3598" s="15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 s="10"/>
    </row>
    <row r="3599" spans="1:19">
      <c r="A3599" s="184"/>
      <c r="B3599"/>
      <c r="C3599"/>
      <c r="D3599" s="158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 s="10"/>
    </row>
    <row r="3600" spans="1:19">
      <c r="A3600" s="184"/>
      <c r="B3600"/>
      <c r="C3600"/>
      <c r="D3600" s="158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 s="10"/>
    </row>
    <row r="3601" spans="1:19">
      <c r="A3601" s="184"/>
      <c r="B3601"/>
      <c r="C3601"/>
      <c r="D3601" s="158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 s="10"/>
    </row>
    <row r="3602" spans="1:19">
      <c r="A3602" s="184"/>
      <c r="B3602"/>
      <c r="C3602"/>
      <c r="D3602" s="158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 s="10"/>
    </row>
    <row r="3603" spans="1:19">
      <c r="A3603" s="184"/>
      <c r="B3603"/>
      <c r="C3603"/>
      <c r="D3603" s="158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 s="10"/>
    </row>
    <row r="3604" spans="1:19">
      <c r="A3604" s="184"/>
      <c r="B3604"/>
      <c r="C3604"/>
      <c r="D3604" s="158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 s="10"/>
    </row>
    <row r="3605" spans="1:19">
      <c r="A3605" s="184"/>
      <c r="B3605"/>
      <c r="C3605"/>
      <c r="D3605" s="158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 s="10"/>
    </row>
    <row r="3606" spans="1:19">
      <c r="A3606" s="184"/>
      <c r="B3606"/>
      <c r="C3606"/>
      <c r="D3606" s="158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 s="10"/>
    </row>
    <row r="3607" spans="1:19">
      <c r="A3607" s="184"/>
      <c r="B3607"/>
      <c r="C3607"/>
      <c r="D3607" s="158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 s="10"/>
    </row>
    <row r="3608" spans="1:19">
      <c r="A3608" s="184"/>
      <c r="B3608"/>
      <c r="C3608"/>
      <c r="D3608" s="15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 s="10"/>
    </row>
    <row r="3609" spans="1:19">
      <c r="A3609" s="184"/>
      <c r="B3609"/>
      <c r="C3609"/>
      <c r="D3609" s="158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 s="10"/>
    </row>
    <row r="3610" spans="1:19">
      <c r="A3610" s="184"/>
      <c r="B3610"/>
      <c r="C3610"/>
      <c r="D3610" s="158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 s="10"/>
    </row>
    <row r="3611" spans="1:19">
      <c r="A3611" s="184"/>
      <c r="B3611"/>
      <c r="C3611"/>
      <c r="D3611" s="158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 s="10"/>
    </row>
    <row r="3612" spans="1:19">
      <c r="A3612" s="184"/>
      <c r="B3612"/>
      <c r="C3612"/>
      <c r="D3612" s="158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 s="10"/>
    </row>
    <row r="3613" spans="1:19">
      <c r="A3613" s="184"/>
      <c r="B3613"/>
      <c r="C3613"/>
      <c r="D3613" s="158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 s="10"/>
    </row>
    <row r="3614" spans="1:19">
      <c r="A3614" s="184"/>
      <c r="B3614"/>
      <c r="C3614"/>
      <c r="D3614" s="158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 s="10"/>
    </row>
    <row r="3615" spans="1:19">
      <c r="A3615" s="184"/>
      <c r="B3615"/>
      <c r="C3615"/>
      <c r="D3615" s="158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 s="10"/>
    </row>
    <row r="3616" spans="1:19">
      <c r="A3616" s="184"/>
      <c r="B3616"/>
      <c r="C3616"/>
      <c r="D3616" s="158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 s="10"/>
    </row>
    <row r="3617" spans="1:19">
      <c r="A3617" s="184"/>
      <c r="B3617"/>
      <c r="C3617"/>
      <c r="D3617" s="158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 s="10"/>
    </row>
    <row r="3618" spans="1:19">
      <c r="A3618" s="184"/>
      <c r="B3618"/>
      <c r="C3618"/>
      <c r="D3618" s="15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 s="10"/>
    </row>
    <row r="3619" spans="1:19">
      <c r="A3619" s="184"/>
      <c r="B3619"/>
      <c r="C3619"/>
      <c r="D3619" s="158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 s="10"/>
    </row>
    <row r="3620" spans="1:19">
      <c r="A3620" s="184"/>
      <c r="B3620"/>
      <c r="C3620"/>
      <c r="D3620" s="158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 s="10"/>
    </row>
    <row r="3621" spans="1:19">
      <c r="A3621" s="184"/>
      <c r="B3621"/>
      <c r="C3621"/>
      <c r="D3621" s="158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 s="10"/>
    </row>
    <row r="3622" spans="1:19">
      <c r="A3622" s="184"/>
      <c r="B3622"/>
      <c r="C3622"/>
      <c r="D3622" s="158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 s="10"/>
    </row>
    <row r="3623" spans="1:19">
      <c r="A3623" s="184"/>
      <c r="B3623"/>
      <c r="C3623"/>
      <c r="D3623" s="158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 s="10"/>
    </row>
    <row r="3624" spans="1:19">
      <c r="A3624" s="184"/>
      <c r="B3624"/>
      <c r="C3624"/>
      <c r="D3624" s="158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 s="10"/>
    </row>
    <row r="3625" spans="1:19">
      <c r="A3625" s="184"/>
      <c r="B3625"/>
      <c r="C3625"/>
      <c r="D3625" s="158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 s="10"/>
    </row>
    <row r="3626" spans="1:19">
      <c r="A3626" s="184"/>
      <c r="B3626"/>
      <c r="C3626"/>
      <c r="D3626" s="158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 s="10"/>
    </row>
    <row r="3627" spans="1:19">
      <c r="A3627" s="184"/>
      <c r="B3627"/>
      <c r="C3627"/>
      <c r="D3627" s="158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 s="10"/>
    </row>
    <row r="3628" spans="1:19">
      <c r="A3628" s="184"/>
      <c r="B3628"/>
      <c r="C3628"/>
      <c r="D3628" s="15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 s="10"/>
    </row>
    <row r="3629" spans="1:19">
      <c r="A3629" s="184"/>
      <c r="B3629"/>
      <c r="C3629"/>
      <c r="D3629" s="158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 s="10"/>
    </row>
    <row r="3630" spans="1:19">
      <c r="A3630" s="184"/>
      <c r="B3630"/>
      <c r="C3630"/>
      <c r="D3630" s="158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 s="10"/>
    </row>
    <row r="3631" spans="1:19">
      <c r="A3631" s="184"/>
      <c r="B3631"/>
      <c r="C3631"/>
      <c r="D3631" s="158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 s="10"/>
    </row>
    <row r="3632" spans="1:19">
      <c r="A3632" s="184"/>
      <c r="B3632"/>
      <c r="C3632"/>
      <c r="D3632" s="158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 s="10"/>
    </row>
    <row r="3633" spans="1:19">
      <c r="A3633" s="184"/>
      <c r="B3633"/>
      <c r="C3633"/>
      <c r="D3633" s="158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 s="10"/>
    </row>
    <row r="3634" spans="1:19">
      <c r="A3634" s="184"/>
      <c r="B3634"/>
      <c r="C3634"/>
      <c r="D3634" s="158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 s="10"/>
    </row>
    <row r="3635" spans="1:19">
      <c r="A3635" s="184"/>
      <c r="B3635"/>
      <c r="C3635"/>
      <c r="D3635" s="158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 s="10"/>
    </row>
    <row r="3636" spans="1:19">
      <c r="A3636" s="184"/>
      <c r="B3636"/>
      <c r="C3636"/>
      <c r="D3636" s="158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 s="10"/>
    </row>
    <row r="3637" spans="1:19">
      <c r="A3637" s="184"/>
      <c r="B3637"/>
      <c r="C3637"/>
      <c r="D3637" s="158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 s="10"/>
    </row>
    <row r="3638" spans="1:19">
      <c r="A3638" s="184"/>
      <c r="B3638"/>
      <c r="C3638"/>
      <c r="D3638" s="15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 s="10"/>
    </row>
    <row r="3639" spans="1:19">
      <c r="A3639" s="184"/>
      <c r="B3639"/>
      <c r="C3639"/>
      <c r="D3639" s="158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 s="10"/>
    </row>
    <row r="3640" spans="1:19">
      <c r="A3640" s="184"/>
      <c r="B3640"/>
      <c r="C3640"/>
      <c r="D3640" s="158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 s="10"/>
    </row>
    <row r="3641" spans="1:19">
      <c r="A3641" s="184"/>
      <c r="B3641"/>
      <c r="C3641"/>
      <c r="D3641" s="158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 s="10"/>
    </row>
    <row r="3642" spans="1:19">
      <c r="A3642" s="184"/>
      <c r="B3642"/>
      <c r="C3642"/>
      <c r="D3642" s="158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 s="10"/>
    </row>
    <row r="3643" spans="1:19">
      <c r="A3643" s="184"/>
      <c r="B3643"/>
      <c r="C3643"/>
      <c r="D3643" s="158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 s="10"/>
    </row>
    <row r="3644" spans="1:19">
      <c r="A3644" s="184"/>
      <c r="B3644"/>
      <c r="C3644"/>
      <c r="D3644" s="158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 s="10"/>
    </row>
    <row r="3645" spans="1:19">
      <c r="A3645" s="184"/>
      <c r="B3645"/>
      <c r="C3645"/>
      <c r="D3645" s="158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 s="10"/>
    </row>
    <row r="3646" spans="1:19">
      <c r="A3646" s="184"/>
      <c r="B3646"/>
      <c r="C3646"/>
      <c r="D3646" s="158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 s="10"/>
    </row>
    <row r="3647" spans="1:19">
      <c r="A3647" s="184"/>
      <c r="B3647"/>
      <c r="C3647"/>
      <c r="D3647" s="158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 s="10"/>
    </row>
    <row r="3648" spans="1:19">
      <c r="A3648" s="184"/>
      <c r="B3648"/>
      <c r="C3648"/>
      <c r="D3648" s="15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 s="10"/>
    </row>
    <row r="3649" spans="1:19">
      <c r="A3649" s="184"/>
      <c r="B3649"/>
      <c r="C3649"/>
      <c r="D3649" s="158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 s="10"/>
    </row>
    <row r="3650" spans="1:19">
      <c r="A3650" s="184"/>
      <c r="B3650"/>
      <c r="C3650"/>
      <c r="D3650" s="158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 s="10"/>
    </row>
    <row r="3651" spans="1:19">
      <c r="A3651" s="184"/>
      <c r="B3651"/>
      <c r="C3651"/>
      <c r="D3651" s="158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 s="10"/>
    </row>
    <row r="3652" spans="1:19">
      <c r="A3652" s="184"/>
      <c r="B3652"/>
      <c r="C3652"/>
      <c r="D3652" s="158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 s="10"/>
    </row>
    <row r="3653" spans="1:19">
      <c r="A3653" s="184"/>
      <c r="B3653"/>
      <c r="C3653"/>
      <c r="D3653" s="158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 s="10"/>
    </row>
    <row r="3654" spans="1:19">
      <c r="A3654" s="184"/>
      <c r="B3654"/>
      <c r="C3654"/>
      <c r="D3654" s="158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 s="10"/>
    </row>
    <row r="3655" spans="1:19">
      <c r="A3655" s="184"/>
      <c r="B3655"/>
      <c r="C3655"/>
      <c r="D3655" s="158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 s="10"/>
    </row>
    <row r="3656" spans="1:19">
      <c r="A3656" s="184"/>
      <c r="B3656"/>
      <c r="C3656"/>
      <c r="D3656" s="158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 s="10"/>
    </row>
    <row r="3657" spans="1:19">
      <c r="A3657" s="184"/>
      <c r="B3657"/>
      <c r="C3657"/>
      <c r="D3657" s="158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 s="10"/>
    </row>
    <row r="3658" spans="1:19">
      <c r="A3658" s="184"/>
      <c r="B3658"/>
      <c r="C3658"/>
      <c r="D3658" s="1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 s="10"/>
    </row>
    <row r="3659" spans="1:19">
      <c r="A3659" s="184"/>
      <c r="B3659"/>
      <c r="C3659"/>
      <c r="D3659" s="158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 s="10"/>
    </row>
    <row r="3660" spans="1:19">
      <c r="A3660" s="184"/>
      <c r="B3660"/>
      <c r="C3660"/>
      <c r="D3660" s="158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 s="10"/>
    </row>
    <row r="3661" spans="1:19">
      <c r="A3661" s="184"/>
      <c r="B3661"/>
      <c r="C3661"/>
      <c r="D3661" s="158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 s="10"/>
    </row>
    <row r="3662" spans="1:19">
      <c r="A3662" s="184"/>
      <c r="B3662"/>
      <c r="C3662"/>
      <c r="D3662" s="158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 s="10"/>
    </row>
    <row r="3663" spans="1:19">
      <c r="A3663" s="184"/>
      <c r="B3663"/>
      <c r="C3663"/>
      <c r="D3663" s="158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 s="10"/>
    </row>
    <row r="3664" spans="1:19">
      <c r="A3664" s="184"/>
      <c r="B3664"/>
      <c r="C3664"/>
      <c r="D3664" s="158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 s="10"/>
    </row>
    <row r="3665" spans="1:19">
      <c r="A3665" s="184"/>
      <c r="B3665"/>
      <c r="C3665"/>
      <c r="D3665" s="158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 s="10"/>
    </row>
    <row r="3666" spans="1:19">
      <c r="A3666" s="184"/>
      <c r="B3666"/>
      <c r="C3666"/>
      <c r="D3666" s="158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 s="10"/>
    </row>
    <row r="3667" spans="1:19">
      <c r="A3667" s="184"/>
      <c r="B3667"/>
      <c r="C3667"/>
      <c r="D3667" s="158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 s="10"/>
    </row>
    <row r="3668" spans="1:19">
      <c r="A3668" s="184"/>
      <c r="B3668"/>
      <c r="C3668"/>
      <c r="D3668" s="15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 s="10"/>
    </row>
    <row r="3669" spans="1:19">
      <c r="A3669" s="184"/>
      <c r="B3669"/>
      <c r="C3669"/>
      <c r="D3669" s="158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 s="10"/>
    </row>
    <row r="3670" spans="1:19">
      <c r="A3670" s="184"/>
      <c r="B3670"/>
      <c r="C3670"/>
      <c r="D3670" s="158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 s="10"/>
    </row>
    <row r="3671" spans="1:19">
      <c r="A3671" s="184"/>
      <c r="B3671"/>
      <c r="C3671"/>
      <c r="D3671" s="158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 s="10"/>
    </row>
    <row r="3672" spans="1:19">
      <c r="A3672" s="184"/>
      <c r="B3672"/>
      <c r="C3672"/>
      <c r="D3672" s="158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 s="10"/>
    </row>
    <row r="3673" spans="1:19">
      <c r="A3673" s="184"/>
      <c r="B3673"/>
      <c r="C3673"/>
      <c r="D3673" s="158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 s="10"/>
    </row>
    <row r="3674" spans="1:19">
      <c r="A3674" s="184"/>
      <c r="B3674"/>
      <c r="C3674"/>
      <c r="D3674" s="158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 s="10"/>
    </row>
    <row r="3675" spans="1:19">
      <c r="A3675" s="184"/>
      <c r="B3675"/>
      <c r="C3675"/>
      <c r="D3675" s="158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 s="10"/>
    </row>
    <row r="3676" spans="1:19">
      <c r="A3676" s="184"/>
      <c r="B3676"/>
      <c r="C3676"/>
      <c r="D3676" s="158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 s="10"/>
    </row>
    <row r="3677" spans="1:19">
      <c r="A3677" s="184"/>
      <c r="B3677"/>
      <c r="C3677"/>
      <c r="D3677" s="158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 s="10"/>
    </row>
    <row r="3678" spans="1:19">
      <c r="A3678" s="184"/>
      <c r="B3678"/>
      <c r="C3678"/>
      <c r="D3678" s="15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 s="10"/>
    </row>
    <row r="3679" spans="1:19">
      <c r="A3679" s="184"/>
      <c r="B3679"/>
      <c r="C3679"/>
      <c r="D3679" s="158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 s="10"/>
    </row>
    <row r="3680" spans="1:19">
      <c r="A3680" s="184"/>
      <c r="B3680"/>
      <c r="C3680"/>
      <c r="D3680" s="158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 s="10"/>
    </row>
    <row r="3681" spans="1:19">
      <c r="A3681" s="184"/>
      <c r="B3681"/>
      <c r="C3681"/>
      <c r="D3681" s="158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 s="10"/>
    </row>
    <row r="3682" spans="1:19">
      <c r="A3682" s="184"/>
      <c r="B3682"/>
      <c r="C3682"/>
      <c r="D3682" s="158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 s="10"/>
    </row>
    <row r="3683" spans="1:19">
      <c r="A3683" s="184"/>
      <c r="B3683"/>
      <c r="C3683"/>
      <c r="D3683" s="158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 s="10"/>
    </row>
    <row r="3684" spans="1:19">
      <c r="A3684" s="184"/>
      <c r="B3684"/>
      <c r="C3684"/>
      <c r="D3684" s="158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 s="10"/>
    </row>
    <row r="3685" spans="1:19">
      <c r="A3685" s="184"/>
      <c r="B3685"/>
      <c r="C3685"/>
      <c r="D3685" s="158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 s="10"/>
    </row>
    <row r="3686" spans="1:19">
      <c r="A3686" s="184"/>
      <c r="B3686"/>
      <c r="C3686"/>
      <c r="D3686" s="158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 s="10"/>
    </row>
    <row r="3687" spans="1:19">
      <c r="A3687" s="184"/>
      <c r="B3687"/>
      <c r="C3687"/>
      <c r="D3687" s="158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 s="10"/>
    </row>
    <row r="3688" spans="1:19">
      <c r="A3688" s="184"/>
      <c r="B3688"/>
      <c r="C3688"/>
      <c r="D3688" s="15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 s="10"/>
    </row>
    <row r="3689" spans="1:19">
      <c r="A3689" s="184"/>
      <c r="B3689"/>
      <c r="C3689"/>
      <c r="D3689" s="158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 s="10"/>
    </row>
    <row r="3690" spans="1:19">
      <c r="A3690" s="184"/>
      <c r="B3690"/>
      <c r="C3690"/>
      <c r="D3690" s="158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 s="10"/>
    </row>
    <row r="3691" spans="1:19">
      <c r="A3691" s="184"/>
      <c r="B3691"/>
      <c r="C3691"/>
      <c r="D3691" s="158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 s="10"/>
    </row>
    <row r="3692" spans="1:19">
      <c r="A3692" s="184"/>
      <c r="B3692"/>
      <c r="C3692"/>
      <c r="D3692" s="158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 s="10"/>
    </row>
    <row r="3693" spans="1:19">
      <c r="A3693" s="184"/>
      <c r="B3693"/>
      <c r="C3693"/>
      <c r="D3693" s="158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 s="10"/>
    </row>
    <row r="3694" spans="1:19">
      <c r="A3694" s="184"/>
      <c r="B3694"/>
      <c r="C3694"/>
      <c r="D3694" s="158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 s="10"/>
    </row>
    <row r="3695" spans="1:19">
      <c r="A3695" s="184"/>
      <c r="B3695"/>
      <c r="C3695"/>
      <c r="D3695" s="158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 s="10"/>
    </row>
    <row r="3696" spans="1:19">
      <c r="A3696" s="184"/>
      <c r="B3696"/>
      <c r="C3696"/>
      <c r="D3696" s="158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 s="10"/>
    </row>
    <row r="3697" spans="1:19">
      <c r="A3697" s="184"/>
      <c r="B3697"/>
      <c r="C3697"/>
      <c r="D3697" s="158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 s="10"/>
    </row>
    <row r="3698" spans="1:19">
      <c r="A3698" s="184"/>
      <c r="B3698"/>
      <c r="C3698"/>
      <c r="D3698" s="15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 s="10"/>
    </row>
    <row r="3699" spans="1:19">
      <c r="A3699" s="184"/>
      <c r="B3699"/>
      <c r="C3699"/>
      <c r="D3699" s="158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 s="10"/>
    </row>
    <row r="3700" spans="1:19">
      <c r="A3700" s="184"/>
      <c r="B3700"/>
      <c r="C3700"/>
      <c r="D3700" s="158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 s="10"/>
    </row>
    <row r="3701" spans="1:19">
      <c r="A3701" s="184"/>
      <c r="B3701"/>
      <c r="C3701"/>
      <c r="D3701" s="158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 s="10"/>
    </row>
    <row r="3702" spans="1:19">
      <c r="A3702" s="184"/>
      <c r="B3702"/>
      <c r="C3702"/>
      <c r="D3702" s="158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 s="10"/>
    </row>
    <row r="3703" spans="1:19">
      <c r="A3703" s="184"/>
      <c r="B3703"/>
      <c r="C3703"/>
      <c r="D3703" s="158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 s="10"/>
    </row>
    <row r="3704" spans="1:19">
      <c r="A3704" s="184"/>
      <c r="B3704"/>
      <c r="C3704"/>
      <c r="D3704" s="158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 s="10"/>
    </row>
    <row r="3705" spans="1:19">
      <c r="A3705" s="184"/>
      <c r="B3705"/>
      <c r="C3705"/>
      <c r="D3705" s="158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 s="10"/>
    </row>
    <row r="3706" spans="1:19">
      <c r="A3706" s="184"/>
      <c r="B3706"/>
      <c r="C3706"/>
      <c r="D3706" s="158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 s="10"/>
    </row>
    <row r="3707" spans="1:19">
      <c r="A3707" s="184"/>
      <c r="B3707"/>
      <c r="C3707"/>
      <c r="D3707" s="158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 s="10"/>
    </row>
    <row r="3708" spans="1:19">
      <c r="A3708" s="184"/>
      <c r="B3708"/>
      <c r="C3708"/>
      <c r="D3708" s="15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 s="10"/>
    </row>
    <row r="3709" spans="1:19">
      <c r="A3709" s="184"/>
      <c r="B3709"/>
      <c r="C3709"/>
      <c r="D3709" s="158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 s="10"/>
    </row>
    <row r="3710" spans="1:19">
      <c r="A3710" s="184"/>
      <c r="B3710"/>
      <c r="C3710"/>
      <c r="D3710" s="158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 s="10"/>
    </row>
    <row r="3711" spans="1:19">
      <c r="A3711" s="184"/>
      <c r="B3711"/>
      <c r="C3711"/>
      <c r="D3711" s="158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 s="10"/>
    </row>
    <row r="3712" spans="1:19">
      <c r="A3712" s="184"/>
      <c r="B3712"/>
      <c r="C3712"/>
      <c r="D3712" s="158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 s="10"/>
    </row>
    <row r="3713" spans="1:19">
      <c r="A3713" s="184"/>
      <c r="B3713"/>
      <c r="C3713"/>
      <c r="D3713" s="158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 s="10"/>
    </row>
    <row r="3714" spans="1:19">
      <c r="A3714" s="184"/>
      <c r="B3714"/>
      <c r="C3714"/>
      <c r="D3714" s="158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 s="10"/>
    </row>
    <row r="3715" spans="1:19">
      <c r="A3715" s="184"/>
      <c r="B3715"/>
      <c r="C3715"/>
      <c r="D3715" s="158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 s="10"/>
    </row>
    <row r="3716" spans="1:19">
      <c r="A3716" s="184"/>
      <c r="B3716"/>
      <c r="C3716"/>
      <c r="D3716" s="158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 s="10"/>
    </row>
    <row r="3717" spans="1:19">
      <c r="A3717" s="184"/>
      <c r="B3717"/>
      <c r="C3717"/>
      <c r="D3717" s="158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 s="10"/>
    </row>
    <row r="3718" spans="1:19">
      <c r="A3718" s="184"/>
      <c r="B3718"/>
      <c r="C3718"/>
      <c r="D3718" s="15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 s="10"/>
    </row>
    <row r="3719" spans="1:19">
      <c r="A3719" s="184"/>
      <c r="B3719"/>
      <c r="C3719"/>
      <c r="D3719" s="158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 s="10"/>
    </row>
    <row r="3720" spans="1:19">
      <c r="A3720" s="184"/>
      <c r="B3720"/>
      <c r="C3720"/>
      <c r="D3720" s="158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 s="10"/>
    </row>
    <row r="3721" spans="1:19">
      <c r="A3721" s="184"/>
      <c r="B3721"/>
      <c r="C3721"/>
      <c r="D3721" s="158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 s="10"/>
    </row>
    <row r="3722" spans="1:19">
      <c r="A3722" s="184"/>
      <c r="B3722"/>
      <c r="C3722"/>
      <c r="D3722" s="158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 s="10"/>
    </row>
    <row r="3723" spans="1:19">
      <c r="A3723" s="184"/>
      <c r="B3723"/>
      <c r="C3723"/>
      <c r="D3723" s="158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 s="10"/>
    </row>
    <row r="3724" spans="1:19">
      <c r="A3724" s="184"/>
      <c r="B3724"/>
      <c r="C3724"/>
      <c r="D3724" s="158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 s="10"/>
    </row>
    <row r="3725" spans="1:19">
      <c r="A3725" s="184"/>
      <c r="B3725"/>
      <c r="C3725"/>
      <c r="D3725" s="158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 s="10"/>
    </row>
    <row r="3726" spans="1:19">
      <c r="A3726" s="184"/>
      <c r="B3726"/>
      <c r="C3726"/>
      <c r="D3726" s="158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 s="10"/>
    </row>
    <row r="3727" spans="1:19">
      <c r="A3727" s="184"/>
      <c r="B3727"/>
      <c r="C3727"/>
      <c r="D3727" s="158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 s="10"/>
    </row>
    <row r="3728" spans="1:19">
      <c r="A3728" s="184"/>
      <c r="B3728"/>
      <c r="C3728"/>
      <c r="D3728" s="15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 s="10"/>
    </row>
    <row r="3729" spans="1:19">
      <c r="A3729" s="184"/>
      <c r="B3729"/>
      <c r="C3729"/>
      <c r="D3729" s="158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 s="10"/>
    </row>
    <row r="3730" spans="1:19">
      <c r="A3730" s="184"/>
      <c r="B3730"/>
      <c r="C3730"/>
      <c r="D3730" s="158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 s="10"/>
    </row>
    <row r="3731" spans="1:19">
      <c r="A3731" s="184"/>
      <c r="B3731"/>
      <c r="C3731"/>
      <c r="D3731" s="158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 s="10"/>
    </row>
    <row r="3732" spans="1:19">
      <c r="A3732" s="184"/>
      <c r="B3732"/>
      <c r="C3732"/>
      <c r="D3732" s="158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 s="10"/>
    </row>
    <row r="3733" spans="1:19">
      <c r="A3733" s="184"/>
      <c r="B3733"/>
      <c r="C3733"/>
      <c r="D3733" s="158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 s="10"/>
    </row>
    <row r="3734" spans="1:19">
      <c r="A3734" s="184"/>
      <c r="B3734"/>
      <c r="C3734"/>
      <c r="D3734" s="158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 s="10"/>
    </row>
    <row r="3735" spans="1:19">
      <c r="A3735" s="184"/>
      <c r="B3735"/>
      <c r="C3735"/>
      <c r="D3735" s="158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 s="10"/>
    </row>
    <row r="3736" spans="1:19">
      <c r="A3736" s="184"/>
      <c r="B3736"/>
      <c r="C3736"/>
      <c r="D3736" s="158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 s="10"/>
    </row>
    <row r="3737" spans="1:19">
      <c r="A3737" s="184"/>
      <c r="B3737"/>
      <c r="C3737"/>
      <c r="D3737" s="158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 s="10"/>
    </row>
    <row r="3738" spans="1:19">
      <c r="A3738" s="184"/>
      <c r="B3738"/>
      <c r="C3738"/>
      <c r="D3738" s="15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 s="10"/>
    </row>
    <row r="3739" spans="1:19">
      <c r="A3739" s="184"/>
      <c r="B3739"/>
      <c r="C3739"/>
      <c r="D3739" s="158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 s="10"/>
    </row>
    <row r="3740" spans="1:19">
      <c r="A3740" s="184"/>
      <c r="B3740"/>
      <c r="C3740"/>
      <c r="D3740" s="158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 s="10"/>
    </row>
    <row r="3741" spans="1:19">
      <c r="A3741" s="184"/>
      <c r="B3741"/>
      <c r="C3741"/>
      <c r="D3741" s="158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 s="10"/>
    </row>
    <row r="3742" spans="1:19">
      <c r="A3742" s="184"/>
      <c r="B3742"/>
      <c r="C3742"/>
      <c r="D3742" s="158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 s="10"/>
    </row>
    <row r="3743" spans="1:19">
      <c r="A3743" s="184"/>
      <c r="B3743"/>
      <c r="C3743"/>
      <c r="D3743" s="158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 s="10"/>
    </row>
    <row r="3744" spans="1:19">
      <c r="A3744" s="184"/>
      <c r="B3744"/>
      <c r="C3744"/>
      <c r="D3744" s="158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 s="10"/>
    </row>
    <row r="3745" spans="1:19">
      <c r="A3745" s="184"/>
      <c r="B3745"/>
      <c r="C3745"/>
      <c r="D3745" s="158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 s="10"/>
    </row>
    <row r="3746" spans="1:19">
      <c r="A3746" s="184"/>
      <c r="B3746"/>
      <c r="C3746"/>
      <c r="D3746" s="158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 s="10"/>
    </row>
    <row r="3747" spans="1:19">
      <c r="A3747" s="184"/>
      <c r="B3747"/>
      <c r="C3747"/>
      <c r="D3747" s="158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 s="10"/>
    </row>
    <row r="3748" spans="1:19">
      <c r="A3748" s="184"/>
      <c r="B3748"/>
      <c r="C3748"/>
      <c r="D3748" s="15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 s="10"/>
    </row>
    <row r="3749" spans="1:19">
      <c r="A3749" s="184"/>
      <c r="B3749"/>
      <c r="C3749"/>
      <c r="D3749" s="158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 s="10"/>
    </row>
    <row r="3750" spans="1:19">
      <c r="A3750" s="184"/>
      <c r="B3750"/>
      <c r="C3750"/>
      <c r="D3750" s="158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 s="10"/>
    </row>
    <row r="3751" spans="1:19">
      <c r="A3751" s="184"/>
      <c r="B3751"/>
      <c r="C3751"/>
      <c r="D3751" s="158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 s="10"/>
    </row>
    <row r="3752" spans="1:19">
      <c r="A3752" s="184"/>
      <c r="B3752"/>
      <c r="C3752"/>
      <c r="D3752" s="158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 s="10"/>
    </row>
    <row r="3753" spans="1:19">
      <c r="A3753" s="184"/>
      <c r="B3753"/>
      <c r="C3753"/>
      <c r="D3753" s="158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 s="10"/>
    </row>
    <row r="3754" spans="1:19">
      <c r="A3754" s="184"/>
      <c r="B3754"/>
      <c r="C3754"/>
      <c r="D3754" s="158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 s="10"/>
    </row>
    <row r="3755" spans="1:19">
      <c r="A3755" s="184"/>
      <c r="B3755"/>
      <c r="C3755"/>
      <c r="D3755" s="158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 s="10"/>
    </row>
    <row r="3756" spans="1:19">
      <c r="A3756" s="184"/>
      <c r="B3756"/>
      <c r="C3756"/>
      <c r="D3756" s="158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 s="10"/>
    </row>
    <row r="3757" spans="1:19">
      <c r="A3757" s="184"/>
      <c r="B3757"/>
      <c r="C3757"/>
      <c r="D3757" s="158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 s="10"/>
    </row>
    <row r="3758" spans="1:19">
      <c r="A3758" s="184"/>
      <c r="B3758"/>
      <c r="C3758"/>
      <c r="D3758" s="1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 s="10"/>
    </row>
    <row r="3759" spans="1:19">
      <c r="A3759" s="184"/>
      <c r="B3759"/>
      <c r="C3759"/>
      <c r="D3759" s="158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 s="10"/>
    </row>
    <row r="3760" spans="1:19">
      <c r="A3760" s="184"/>
      <c r="B3760"/>
      <c r="C3760"/>
      <c r="D3760" s="158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 s="10"/>
    </row>
    <row r="3761" spans="1:19">
      <c r="A3761" s="184"/>
      <c r="B3761"/>
      <c r="C3761"/>
      <c r="D3761" s="158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 s="10"/>
    </row>
    <row r="3762" spans="1:19">
      <c r="A3762" s="184"/>
      <c r="B3762"/>
      <c r="C3762"/>
      <c r="D3762" s="158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 s="10"/>
    </row>
    <row r="3763" spans="1:19">
      <c r="A3763" s="184"/>
      <c r="B3763"/>
      <c r="C3763"/>
      <c r="D3763" s="158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 s="10"/>
    </row>
    <row r="3764" spans="1:19">
      <c r="A3764" s="184"/>
      <c r="B3764"/>
      <c r="C3764"/>
      <c r="D3764" s="158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 s="10"/>
    </row>
    <row r="3765" spans="1:19">
      <c r="A3765" s="184"/>
      <c r="B3765"/>
      <c r="C3765"/>
      <c r="D3765" s="158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 s="10"/>
    </row>
    <row r="3766" spans="1:19">
      <c r="A3766" s="184"/>
      <c r="B3766"/>
      <c r="C3766"/>
      <c r="D3766" s="158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 s="10"/>
    </row>
    <row r="3767" spans="1:19">
      <c r="A3767" s="184"/>
      <c r="B3767"/>
      <c r="C3767"/>
      <c r="D3767" s="158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 s="10"/>
    </row>
    <row r="3768" spans="1:19">
      <c r="A3768" s="184"/>
      <c r="B3768"/>
      <c r="C3768"/>
      <c r="D3768" s="15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 s="10"/>
    </row>
    <row r="3769" spans="1:19">
      <c r="A3769" s="184"/>
      <c r="B3769"/>
      <c r="C3769"/>
      <c r="D3769" s="158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 s="10"/>
    </row>
    <row r="3770" spans="1:19">
      <c r="A3770" s="184"/>
      <c r="B3770"/>
      <c r="C3770"/>
      <c r="D3770" s="158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 s="10"/>
    </row>
    <row r="3771" spans="1:19">
      <c r="A3771" s="184"/>
      <c r="B3771"/>
      <c r="C3771"/>
      <c r="D3771" s="158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 s="10"/>
    </row>
    <row r="3772" spans="1:19">
      <c r="A3772" s="184"/>
      <c r="B3772"/>
      <c r="C3772"/>
      <c r="D3772" s="158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 s="10"/>
    </row>
    <row r="3773" spans="1:19">
      <c r="A3773" s="184"/>
      <c r="B3773"/>
      <c r="C3773"/>
      <c r="D3773" s="158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 s="10"/>
    </row>
    <row r="3774" spans="1:19">
      <c r="A3774" s="184"/>
      <c r="B3774"/>
      <c r="C3774"/>
      <c r="D3774" s="158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 s="10"/>
    </row>
    <row r="3775" spans="1:19">
      <c r="A3775" s="184"/>
      <c r="B3775"/>
      <c r="C3775"/>
      <c r="D3775" s="158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 s="10"/>
    </row>
    <row r="3776" spans="1:19">
      <c r="A3776" s="184"/>
      <c r="B3776"/>
      <c r="C3776"/>
      <c r="D3776" s="158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 s="10"/>
    </row>
    <row r="3777" spans="1:19">
      <c r="A3777" s="184"/>
      <c r="B3777"/>
      <c r="C3777"/>
      <c r="D3777" s="158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 s="10"/>
    </row>
    <row r="3778" spans="1:19">
      <c r="A3778" s="184"/>
      <c r="B3778"/>
      <c r="C3778"/>
      <c r="D3778" s="15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 s="10"/>
    </row>
    <row r="3779" spans="1:19">
      <c r="A3779" s="184"/>
      <c r="B3779"/>
      <c r="C3779"/>
      <c r="D3779" s="158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 s="10"/>
    </row>
    <row r="3780" spans="1:19">
      <c r="A3780" s="184"/>
      <c r="B3780"/>
      <c r="C3780"/>
      <c r="D3780" s="158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 s="10"/>
    </row>
    <row r="3781" spans="1:19">
      <c r="A3781" s="184"/>
      <c r="B3781"/>
      <c r="C3781"/>
      <c r="D3781" s="158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 s="10"/>
    </row>
    <row r="3782" spans="1:19">
      <c r="A3782" s="184"/>
      <c r="B3782"/>
      <c r="C3782"/>
      <c r="D3782" s="158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 s="10"/>
    </row>
    <row r="3783" spans="1:19">
      <c r="A3783" s="184"/>
      <c r="B3783"/>
      <c r="C3783"/>
      <c r="D3783" s="158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 s="10"/>
    </row>
    <row r="3784" spans="1:19">
      <c r="A3784" s="184"/>
      <c r="B3784"/>
      <c r="C3784"/>
      <c r="D3784" s="158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 s="10"/>
    </row>
    <row r="3785" spans="1:19">
      <c r="A3785" s="184"/>
      <c r="B3785"/>
      <c r="C3785"/>
      <c r="D3785" s="158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 s="10"/>
    </row>
    <row r="3786" spans="1:19">
      <c r="A3786" s="184"/>
      <c r="B3786"/>
      <c r="C3786"/>
      <c r="D3786" s="158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 s="10"/>
    </row>
    <row r="3787" spans="1:19">
      <c r="A3787" s="184"/>
      <c r="B3787"/>
      <c r="C3787"/>
      <c r="D3787" s="158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 s="10"/>
    </row>
    <row r="3788" spans="1:19">
      <c r="A3788" s="184"/>
      <c r="B3788"/>
      <c r="C3788"/>
      <c r="D3788" s="15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 s="10"/>
    </row>
    <row r="3789" spans="1:19">
      <c r="A3789" s="184"/>
      <c r="B3789"/>
      <c r="C3789"/>
      <c r="D3789" s="158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 s="10"/>
    </row>
    <row r="3790" spans="1:19">
      <c r="A3790" s="184"/>
      <c r="B3790"/>
      <c r="C3790"/>
      <c r="D3790" s="158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 s="10"/>
    </row>
    <row r="3791" spans="1:19">
      <c r="A3791" s="184"/>
      <c r="B3791"/>
      <c r="C3791"/>
      <c r="D3791" s="158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 s="10"/>
    </row>
    <row r="3792" spans="1:19">
      <c r="A3792" s="184"/>
      <c r="B3792"/>
      <c r="C3792"/>
      <c r="D3792" s="158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 s="10"/>
    </row>
    <row r="3793" spans="1:19">
      <c r="A3793" s="184"/>
      <c r="B3793"/>
      <c r="C3793"/>
      <c r="D3793" s="158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 s="10"/>
    </row>
    <row r="3794" spans="1:19">
      <c r="A3794" s="184"/>
      <c r="B3794"/>
      <c r="C3794"/>
      <c r="D3794" s="158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 s="10"/>
    </row>
    <row r="3795" spans="1:19">
      <c r="A3795" s="184"/>
      <c r="B3795"/>
      <c r="C3795"/>
      <c r="D3795" s="158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 s="10"/>
    </row>
    <row r="3796" spans="1:19">
      <c r="A3796" s="184"/>
      <c r="B3796"/>
      <c r="C3796"/>
      <c r="D3796" s="158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 s="10"/>
    </row>
    <row r="3797" spans="1:19">
      <c r="A3797" s="184"/>
      <c r="B3797"/>
      <c r="C3797"/>
      <c r="D3797" s="158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 s="10"/>
    </row>
    <row r="3798" spans="1:19">
      <c r="A3798" s="184"/>
      <c r="B3798"/>
      <c r="C3798"/>
      <c r="D3798" s="15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 s="10"/>
    </row>
    <row r="3799" spans="1:19">
      <c r="A3799" s="184"/>
      <c r="B3799"/>
      <c r="C3799"/>
      <c r="D3799" s="158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 s="10"/>
    </row>
    <row r="3800" spans="1:19">
      <c r="A3800" s="184"/>
      <c r="B3800"/>
      <c r="C3800"/>
      <c r="D3800" s="158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 s="10"/>
    </row>
    <row r="3801" spans="1:19">
      <c r="A3801" s="184"/>
      <c r="B3801"/>
      <c r="C3801"/>
      <c r="D3801" s="158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 s="10"/>
    </row>
    <row r="3802" spans="1:19">
      <c r="A3802" s="184"/>
      <c r="B3802"/>
      <c r="C3802"/>
      <c r="D3802" s="158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 s="10"/>
    </row>
    <row r="3803" spans="1:19">
      <c r="A3803" s="184"/>
      <c r="B3803"/>
      <c r="C3803"/>
      <c r="D3803" s="158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 s="10"/>
    </row>
    <row r="3804" spans="1:19">
      <c r="A3804" s="184"/>
      <c r="B3804"/>
      <c r="C3804"/>
      <c r="D3804" s="158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 s="10"/>
    </row>
    <row r="3805" spans="1:19">
      <c r="A3805" s="184"/>
      <c r="B3805"/>
      <c r="C3805"/>
      <c r="D3805" s="158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 s="10"/>
    </row>
    <row r="3806" spans="1:19">
      <c r="A3806" s="184"/>
      <c r="B3806"/>
      <c r="C3806"/>
      <c r="D3806" s="158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 s="10"/>
    </row>
    <row r="3807" spans="1:19">
      <c r="A3807" s="184"/>
      <c r="B3807"/>
      <c r="C3807"/>
      <c r="D3807" s="158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 s="10"/>
    </row>
    <row r="3808" spans="1:19">
      <c r="A3808" s="184"/>
      <c r="B3808"/>
      <c r="C3808"/>
      <c r="D3808" s="15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 s="10"/>
    </row>
    <row r="3809" spans="1:19">
      <c r="A3809" s="184"/>
      <c r="B3809"/>
      <c r="C3809"/>
      <c r="D3809" s="158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 s="10"/>
    </row>
    <row r="3810" spans="1:19">
      <c r="A3810" s="184"/>
      <c r="B3810"/>
      <c r="C3810"/>
      <c r="D3810" s="158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 s="10"/>
    </row>
    <row r="3811" spans="1:19">
      <c r="A3811" s="184"/>
      <c r="B3811"/>
      <c r="C3811"/>
      <c r="D3811" s="158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 s="10"/>
    </row>
    <row r="3812" spans="1:19">
      <c r="A3812" s="184"/>
      <c r="B3812"/>
      <c r="C3812"/>
      <c r="D3812" s="158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 s="10"/>
    </row>
    <row r="3813" spans="1:19">
      <c r="A3813" s="184"/>
      <c r="B3813"/>
      <c r="C3813"/>
      <c r="D3813" s="158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 s="10"/>
    </row>
    <row r="3814" spans="1:19">
      <c r="A3814" s="184"/>
      <c r="B3814"/>
      <c r="C3814"/>
      <c r="D3814" s="158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 s="10"/>
    </row>
    <row r="3815" spans="1:19">
      <c r="A3815" s="184"/>
      <c r="B3815"/>
      <c r="C3815"/>
      <c r="D3815" s="158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 s="10"/>
    </row>
    <row r="3816" spans="1:19">
      <c r="A3816" s="184"/>
      <c r="B3816"/>
      <c r="C3816"/>
      <c r="D3816" s="158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 s="10"/>
    </row>
    <row r="3817" spans="1:19">
      <c r="A3817" s="184"/>
      <c r="B3817"/>
      <c r="C3817"/>
      <c r="D3817" s="158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 s="10"/>
    </row>
    <row r="3818" spans="1:19">
      <c r="A3818" s="184"/>
      <c r="B3818"/>
      <c r="C3818"/>
      <c r="D3818" s="15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 s="10"/>
    </row>
    <row r="3819" spans="1:19">
      <c r="A3819" s="184"/>
      <c r="B3819"/>
      <c r="C3819"/>
      <c r="D3819" s="158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 s="10"/>
    </row>
    <row r="3820" spans="1:19">
      <c r="A3820" s="184"/>
      <c r="B3820"/>
      <c r="C3820"/>
      <c r="D3820" s="158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 s="10"/>
    </row>
    <row r="3821" spans="1:19">
      <c r="A3821" s="184"/>
      <c r="B3821"/>
      <c r="C3821"/>
      <c r="D3821" s="158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 s="10"/>
    </row>
    <row r="3822" spans="1:19">
      <c r="A3822" s="184"/>
      <c r="B3822"/>
      <c r="C3822"/>
      <c r="D3822" s="158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 s="10"/>
    </row>
    <row r="3823" spans="1:19">
      <c r="A3823" s="184"/>
      <c r="B3823"/>
      <c r="C3823"/>
      <c r="D3823" s="158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 s="10"/>
    </row>
    <row r="3824" spans="1:19">
      <c r="A3824" s="184"/>
      <c r="B3824"/>
      <c r="C3824"/>
      <c r="D3824" s="158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 s="10"/>
    </row>
    <row r="3825" spans="1:19">
      <c r="A3825" s="184"/>
      <c r="B3825"/>
      <c r="C3825"/>
      <c r="D3825" s="158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 s="10"/>
    </row>
    <row r="3826" spans="1:19">
      <c r="A3826" s="184"/>
      <c r="B3826"/>
      <c r="C3826"/>
      <c r="D3826" s="158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 s="10"/>
    </row>
    <row r="3827" spans="1:19">
      <c r="A3827" s="184"/>
      <c r="B3827"/>
      <c r="C3827"/>
      <c r="D3827" s="158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 s="10"/>
    </row>
    <row r="3828" spans="1:19">
      <c r="A3828" s="184"/>
      <c r="B3828"/>
      <c r="C3828"/>
      <c r="D3828" s="15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 s="10"/>
    </row>
    <row r="3829" spans="1:19">
      <c r="A3829" s="184"/>
      <c r="B3829"/>
      <c r="C3829"/>
      <c r="D3829" s="158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 s="10"/>
    </row>
    <row r="3830" spans="1:19">
      <c r="A3830" s="184"/>
      <c r="B3830"/>
      <c r="C3830"/>
      <c r="D3830" s="158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 s="10"/>
    </row>
    <row r="3831" spans="1:19">
      <c r="A3831" s="184"/>
      <c r="B3831"/>
      <c r="C3831"/>
      <c r="D3831" s="158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 s="10"/>
    </row>
    <row r="3832" spans="1:19">
      <c r="A3832" s="184"/>
      <c r="B3832"/>
      <c r="C3832"/>
      <c r="D3832" s="158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 s="10"/>
    </row>
    <row r="3833" spans="1:19">
      <c r="A3833" s="184"/>
      <c r="B3833"/>
      <c r="C3833"/>
      <c r="D3833" s="158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 s="10"/>
    </row>
    <row r="3834" spans="1:19">
      <c r="A3834" s="184"/>
      <c r="B3834"/>
      <c r="C3834"/>
      <c r="D3834" s="158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 s="10"/>
    </row>
    <row r="3835" spans="1:19">
      <c r="A3835" s="184"/>
      <c r="B3835"/>
      <c r="C3835"/>
      <c r="D3835" s="158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 s="10"/>
    </row>
    <row r="3836" spans="1:19">
      <c r="A3836" s="184"/>
      <c r="B3836"/>
      <c r="C3836"/>
      <c r="D3836" s="158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 s="10"/>
    </row>
    <row r="3837" spans="1:19">
      <c r="A3837" s="184"/>
      <c r="B3837"/>
      <c r="C3837"/>
      <c r="D3837" s="158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 s="10"/>
    </row>
    <row r="3838" spans="1:19">
      <c r="A3838" s="184"/>
      <c r="B3838"/>
      <c r="C3838"/>
      <c r="D3838" s="15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 s="10"/>
    </row>
    <row r="3839" spans="1:19">
      <c r="A3839" s="184"/>
      <c r="B3839"/>
      <c r="C3839"/>
      <c r="D3839" s="158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 s="10"/>
    </row>
    <row r="3840" spans="1:19">
      <c r="A3840" s="184"/>
      <c r="B3840"/>
      <c r="C3840"/>
      <c r="D3840" s="158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 s="10"/>
    </row>
    <row r="3841" spans="1:19">
      <c r="A3841" s="184"/>
      <c r="B3841"/>
      <c r="C3841"/>
      <c r="D3841" s="158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 s="10"/>
    </row>
    <row r="3842" spans="1:19">
      <c r="A3842" s="184"/>
      <c r="B3842"/>
      <c r="C3842"/>
      <c r="D3842" s="158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 s="10"/>
    </row>
    <row r="3843" spans="1:19">
      <c r="A3843" s="184"/>
      <c r="B3843"/>
      <c r="C3843"/>
      <c r="D3843" s="158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 s="10"/>
    </row>
    <row r="3844" spans="1:19">
      <c r="A3844" s="184"/>
      <c r="B3844"/>
      <c r="C3844"/>
      <c r="D3844" s="158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 s="10"/>
    </row>
    <row r="3845" spans="1:19">
      <c r="A3845" s="184"/>
      <c r="B3845"/>
      <c r="C3845"/>
      <c r="D3845" s="158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 s="10"/>
    </row>
    <row r="3846" spans="1:19">
      <c r="A3846" s="184"/>
      <c r="B3846"/>
      <c r="C3846"/>
      <c r="D3846" s="158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 s="10"/>
    </row>
    <row r="3847" spans="1:19">
      <c r="A3847" s="184"/>
      <c r="B3847"/>
      <c r="C3847"/>
      <c r="D3847" s="158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 s="10"/>
    </row>
    <row r="3848" spans="1:19">
      <c r="A3848" s="184"/>
      <c r="B3848"/>
      <c r="C3848"/>
      <c r="D3848" s="15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 s="10"/>
    </row>
    <row r="3849" spans="1:19">
      <c r="A3849" s="184"/>
      <c r="B3849"/>
      <c r="C3849"/>
      <c r="D3849" s="158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 s="10"/>
    </row>
    <row r="3850" spans="1:19">
      <c r="A3850" s="184"/>
      <c r="B3850"/>
      <c r="C3850"/>
      <c r="D3850" s="158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 s="10"/>
    </row>
    <row r="3851" spans="1:19">
      <c r="A3851" s="184"/>
      <c r="B3851"/>
      <c r="C3851"/>
      <c r="D3851" s="158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 s="10"/>
    </row>
    <row r="3852" spans="1:19">
      <c r="A3852" s="184"/>
      <c r="B3852"/>
      <c r="C3852"/>
      <c r="D3852" s="158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 s="10"/>
    </row>
    <row r="3853" spans="1:19">
      <c r="A3853" s="184"/>
      <c r="B3853"/>
      <c r="C3853"/>
      <c r="D3853" s="158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 s="10"/>
    </row>
    <row r="3854" spans="1:19">
      <c r="A3854" s="184"/>
      <c r="B3854"/>
      <c r="C3854"/>
      <c r="D3854" s="158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 s="10"/>
    </row>
    <row r="3855" spans="1:19">
      <c r="A3855" s="184"/>
      <c r="B3855"/>
      <c r="C3855"/>
      <c r="D3855" s="158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 s="10"/>
    </row>
    <row r="3856" spans="1:19">
      <c r="A3856" s="184"/>
      <c r="B3856"/>
      <c r="C3856"/>
      <c r="D3856" s="158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 s="10"/>
    </row>
    <row r="3857" spans="1:19">
      <c r="A3857" s="184"/>
      <c r="B3857"/>
      <c r="C3857"/>
      <c r="D3857" s="158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 s="10"/>
    </row>
    <row r="3858" spans="1:19">
      <c r="A3858" s="184"/>
      <c r="B3858"/>
      <c r="C3858"/>
      <c r="D3858" s="1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 s="10"/>
    </row>
    <row r="3859" spans="1:19">
      <c r="A3859" s="184"/>
      <c r="B3859"/>
      <c r="C3859"/>
      <c r="D3859" s="158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 s="10"/>
    </row>
    <row r="3860" spans="1:19">
      <c r="A3860" s="184"/>
      <c r="B3860"/>
      <c r="C3860"/>
      <c r="D3860" s="158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 s="10"/>
    </row>
    <row r="3861" spans="1:19">
      <c r="A3861" s="184"/>
      <c r="B3861"/>
      <c r="C3861"/>
      <c r="D3861" s="158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 s="10"/>
    </row>
    <row r="3862" spans="1:19">
      <c r="A3862" s="184"/>
      <c r="B3862"/>
      <c r="C3862"/>
      <c r="D3862" s="158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 s="10"/>
    </row>
    <row r="3863" spans="1:19">
      <c r="A3863" s="184"/>
      <c r="B3863"/>
      <c r="C3863"/>
      <c r="D3863" s="158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 s="10"/>
    </row>
    <row r="3864" spans="1:19">
      <c r="A3864" s="184"/>
      <c r="B3864"/>
      <c r="C3864"/>
      <c r="D3864" s="158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 s="10"/>
    </row>
    <row r="3865" spans="1:19">
      <c r="A3865" s="184"/>
      <c r="B3865"/>
      <c r="C3865"/>
      <c r="D3865" s="158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 s="10"/>
    </row>
    <row r="3866" spans="1:19">
      <c r="A3866" s="184"/>
      <c r="B3866"/>
      <c r="C3866"/>
      <c r="D3866" s="158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 s="10"/>
    </row>
    <row r="3867" spans="1:19">
      <c r="A3867" s="184"/>
      <c r="B3867"/>
      <c r="C3867"/>
      <c r="D3867" s="158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 s="10"/>
    </row>
    <row r="3868" spans="1:19">
      <c r="A3868" s="184"/>
      <c r="B3868"/>
      <c r="C3868"/>
      <c r="D3868" s="15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 s="10"/>
    </row>
    <row r="3869" spans="1:19">
      <c r="A3869" s="184"/>
      <c r="B3869"/>
      <c r="C3869"/>
      <c r="D3869" s="158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 s="10"/>
    </row>
    <row r="3870" spans="1:19">
      <c r="A3870" s="184"/>
      <c r="B3870"/>
      <c r="C3870"/>
      <c r="D3870" s="158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 s="10"/>
    </row>
    <row r="3871" spans="1:19">
      <c r="A3871" s="184"/>
      <c r="B3871"/>
      <c r="C3871"/>
      <c r="D3871" s="158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 s="10"/>
    </row>
    <row r="3872" spans="1:19">
      <c r="A3872" s="184"/>
      <c r="B3872"/>
      <c r="C3872"/>
      <c r="D3872" s="158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 s="10"/>
    </row>
    <row r="3873" spans="1:19">
      <c r="A3873" s="184"/>
      <c r="B3873"/>
      <c r="C3873"/>
      <c r="D3873" s="158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 s="10"/>
    </row>
    <row r="3874" spans="1:19">
      <c r="A3874" s="184"/>
      <c r="B3874"/>
      <c r="C3874"/>
      <c r="D3874" s="158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 s="10"/>
    </row>
    <row r="3875" spans="1:19">
      <c r="A3875" s="184"/>
      <c r="B3875"/>
      <c r="C3875"/>
      <c r="D3875" s="158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 s="10"/>
    </row>
    <row r="3876" spans="1:19">
      <c r="A3876" s="184"/>
      <c r="B3876"/>
      <c r="C3876"/>
      <c r="D3876" s="158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 s="10"/>
    </row>
    <row r="3877" spans="1:19">
      <c r="A3877" s="184"/>
      <c r="B3877"/>
      <c r="C3877"/>
      <c r="D3877" s="158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 s="10"/>
    </row>
    <row r="3878" spans="1:19">
      <c r="A3878" s="184"/>
      <c r="B3878"/>
      <c r="C3878"/>
      <c r="D3878" s="15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 s="10"/>
    </row>
    <row r="3879" spans="1:19">
      <c r="A3879" s="184"/>
      <c r="B3879"/>
      <c r="C3879"/>
      <c r="D3879" s="158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 s="10"/>
    </row>
    <row r="3880" spans="1:19">
      <c r="A3880" s="184"/>
      <c r="B3880"/>
      <c r="C3880"/>
      <c r="D3880" s="158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 s="10"/>
    </row>
    <row r="3881" spans="1:19">
      <c r="A3881" s="184"/>
      <c r="B3881"/>
      <c r="C3881"/>
      <c r="D3881" s="158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 s="10"/>
    </row>
    <row r="3882" spans="1:19">
      <c r="A3882" s="184"/>
      <c r="B3882"/>
      <c r="C3882"/>
      <c r="D3882" s="158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 s="10"/>
    </row>
    <row r="3883" spans="1:19">
      <c r="A3883" s="184"/>
      <c r="B3883"/>
      <c r="C3883"/>
      <c r="D3883" s="158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 s="10"/>
    </row>
    <row r="3884" spans="1:19">
      <c r="A3884" s="184"/>
      <c r="B3884"/>
      <c r="C3884"/>
      <c r="D3884" s="158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 s="10"/>
    </row>
    <row r="3885" spans="1:19">
      <c r="A3885" s="184"/>
      <c r="B3885"/>
      <c r="C3885"/>
      <c r="D3885" s="158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 s="10"/>
    </row>
    <row r="3886" spans="1:19">
      <c r="A3886" s="184"/>
      <c r="B3886"/>
      <c r="C3886"/>
      <c r="D3886" s="158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 s="10"/>
    </row>
    <row r="3887" spans="1:19">
      <c r="A3887" s="184"/>
      <c r="B3887"/>
      <c r="C3887"/>
      <c r="D3887" s="158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 s="10"/>
    </row>
    <row r="3888" spans="1:19">
      <c r="A3888" s="184"/>
      <c r="B3888"/>
      <c r="C3888"/>
      <c r="D3888" s="15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 s="10"/>
    </row>
    <row r="3889" spans="1:19">
      <c r="A3889" s="184"/>
      <c r="B3889"/>
      <c r="C3889"/>
      <c r="D3889" s="158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 s="10"/>
    </row>
    <row r="3890" spans="1:19">
      <c r="A3890" s="184"/>
      <c r="B3890"/>
      <c r="C3890"/>
      <c r="D3890" s="158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 s="10"/>
    </row>
    <row r="3891" spans="1:19">
      <c r="A3891" s="184"/>
      <c r="B3891"/>
      <c r="C3891"/>
      <c r="D3891" s="158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 s="10"/>
    </row>
    <row r="3892" spans="1:19">
      <c r="A3892" s="184"/>
      <c r="B3892"/>
      <c r="C3892"/>
      <c r="D3892" s="158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 s="10"/>
    </row>
    <row r="3893" spans="1:19">
      <c r="A3893" s="184"/>
      <c r="B3893"/>
      <c r="C3893"/>
      <c r="D3893" s="158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 s="10"/>
    </row>
    <row r="3894" spans="1:19">
      <c r="A3894" s="184"/>
      <c r="B3894"/>
      <c r="C3894"/>
      <c r="D3894" s="158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 s="10"/>
    </row>
    <row r="3895" spans="1:19">
      <c r="A3895" s="184"/>
      <c r="B3895"/>
      <c r="C3895"/>
      <c r="D3895" s="158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 s="10"/>
    </row>
    <row r="3896" spans="1:19">
      <c r="A3896" s="184"/>
      <c r="B3896"/>
      <c r="C3896"/>
      <c r="D3896" s="158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 s="10"/>
    </row>
    <row r="3897" spans="1:19">
      <c r="A3897" s="184"/>
      <c r="B3897"/>
      <c r="C3897"/>
      <c r="D3897" s="158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 s="10"/>
    </row>
    <row r="3898" spans="1:19">
      <c r="A3898" s="184"/>
      <c r="B3898"/>
      <c r="C3898"/>
      <c r="D3898" s="15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 s="10"/>
    </row>
    <row r="3899" spans="1:19">
      <c r="A3899" s="184"/>
      <c r="B3899"/>
      <c r="C3899"/>
      <c r="D3899" s="158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 s="10"/>
    </row>
    <row r="3900" spans="1:19">
      <c r="A3900" s="184"/>
      <c r="B3900"/>
      <c r="C3900"/>
      <c r="D3900" s="158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 s="10"/>
    </row>
    <row r="3901" spans="1:19">
      <c r="A3901" s="184"/>
      <c r="B3901"/>
      <c r="C3901"/>
      <c r="D3901" s="158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 s="10"/>
    </row>
    <row r="3902" spans="1:19">
      <c r="A3902" s="184"/>
      <c r="B3902"/>
      <c r="C3902"/>
      <c r="D3902" s="158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 s="10"/>
    </row>
    <row r="3903" spans="1:19">
      <c r="A3903" s="184"/>
      <c r="B3903"/>
      <c r="C3903"/>
      <c r="D3903" s="158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 s="10"/>
    </row>
    <row r="3904" spans="1:19">
      <c r="A3904" s="184"/>
      <c r="B3904"/>
      <c r="C3904"/>
      <c r="D3904" s="158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 s="10"/>
    </row>
    <row r="3905" spans="1:19">
      <c r="A3905" s="184"/>
      <c r="B3905"/>
      <c r="C3905"/>
      <c r="D3905" s="158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 s="10"/>
    </row>
    <row r="3906" spans="1:19">
      <c r="A3906" s="184"/>
      <c r="B3906"/>
      <c r="C3906"/>
      <c r="D3906" s="158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 s="10"/>
    </row>
    <row r="3907" spans="1:19">
      <c r="A3907" s="184"/>
      <c r="B3907"/>
      <c r="C3907"/>
      <c r="D3907" s="158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 s="10"/>
    </row>
    <row r="3908" spans="1:19">
      <c r="A3908" s="184"/>
      <c r="B3908"/>
      <c r="C3908"/>
      <c r="D3908" s="15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 s="10"/>
    </row>
    <row r="3909" spans="1:19">
      <c r="A3909" s="184"/>
      <c r="B3909"/>
      <c r="C3909"/>
      <c r="D3909" s="158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 s="10"/>
    </row>
    <row r="3910" spans="1:19">
      <c r="A3910" s="184"/>
      <c r="B3910"/>
      <c r="C3910"/>
      <c r="D3910" s="158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 s="10"/>
    </row>
    <row r="3911" spans="1:19">
      <c r="A3911" s="184"/>
      <c r="B3911"/>
      <c r="C3911"/>
      <c r="D3911" s="158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 s="10"/>
    </row>
    <row r="3912" spans="1:19">
      <c r="A3912" s="184"/>
      <c r="B3912"/>
      <c r="C3912"/>
      <c r="D3912" s="158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 s="10"/>
    </row>
    <row r="3913" spans="1:19">
      <c r="A3913" s="184"/>
      <c r="B3913"/>
      <c r="C3913"/>
      <c r="D3913" s="158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 s="10"/>
    </row>
    <row r="3914" spans="1:19">
      <c r="A3914" s="184"/>
      <c r="B3914"/>
      <c r="C3914"/>
      <c r="D3914" s="158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 s="10"/>
    </row>
    <row r="3915" spans="1:19">
      <c r="A3915" s="184"/>
      <c r="B3915"/>
      <c r="C3915"/>
      <c r="D3915" s="158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 s="10"/>
    </row>
    <row r="3916" spans="1:19">
      <c r="A3916" s="184"/>
      <c r="B3916"/>
      <c r="C3916"/>
      <c r="D3916" s="158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 s="10"/>
    </row>
    <row r="3917" spans="1:19">
      <c r="A3917" s="184"/>
      <c r="B3917"/>
      <c r="C3917"/>
      <c r="D3917" s="158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 s="10"/>
    </row>
    <row r="3918" spans="1:19">
      <c r="A3918" s="184"/>
      <c r="B3918"/>
      <c r="C3918"/>
      <c r="D3918" s="15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 s="10"/>
    </row>
    <row r="3919" spans="1:19">
      <c r="A3919" s="184"/>
      <c r="B3919"/>
      <c r="C3919"/>
      <c r="D3919" s="158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 s="10"/>
    </row>
    <row r="3920" spans="1:19">
      <c r="A3920" s="184"/>
      <c r="B3920"/>
      <c r="C3920"/>
      <c r="D3920" s="158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 s="10"/>
    </row>
    <row r="3921" spans="1:19">
      <c r="A3921" s="184"/>
      <c r="B3921"/>
      <c r="C3921"/>
      <c r="D3921" s="158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 s="10"/>
    </row>
    <row r="3922" spans="1:19">
      <c r="A3922" s="184"/>
      <c r="B3922"/>
      <c r="C3922"/>
      <c r="D3922" s="158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 s="10"/>
    </row>
    <row r="3923" spans="1:19">
      <c r="A3923" s="184"/>
      <c r="B3923"/>
      <c r="C3923"/>
      <c r="D3923" s="158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 s="10"/>
    </row>
    <row r="3924" spans="1:19">
      <c r="A3924" s="184"/>
      <c r="B3924"/>
      <c r="C3924"/>
      <c r="D3924" s="158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 s="10"/>
    </row>
    <row r="3925" spans="1:19">
      <c r="A3925" s="184"/>
      <c r="B3925"/>
      <c r="C3925"/>
      <c r="D3925" s="158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 s="10"/>
    </row>
    <row r="3926" spans="1:19">
      <c r="A3926" s="184"/>
      <c r="B3926"/>
      <c r="C3926"/>
      <c r="D3926" s="158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 s="10"/>
    </row>
    <row r="3927" spans="1:19">
      <c r="A3927" s="184"/>
      <c r="B3927"/>
      <c r="C3927"/>
      <c r="D3927" s="158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 s="10"/>
    </row>
    <row r="3928" spans="1:19">
      <c r="A3928" s="184"/>
      <c r="B3928"/>
      <c r="C3928"/>
      <c r="D3928" s="15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 s="10"/>
    </row>
    <row r="3929" spans="1:19">
      <c r="A3929" s="184"/>
      <c r="B3929"/>
      <c r="C3929"/>
      <c r="D3929" s="158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 s="10"/>
    </row>
    <row r="3930" spans="1:19">
      <c r="A3930" s="184"/>
      <c r="B3930"/>
      <c r="C3930"/>
      <c r="D3930" s="158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 s="10"/>
    </row>
    <row r="3931" spans="1:19">
      <c r="A3931" s="184"/>
      <c r="B3931"/>
      <c r="C3931"/>
      <c r="D3931" s="158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 s="10"/>
    </row>
    <row r="3932" spans="1:19">
      <c r="A3932" s="184"/>
      <c r="B3932"/>
      <c r="C3932"/>
      <c r="D3932" s="158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 s="10"/>
    </row>
    <row r="3933" spans="1:19">
      <c r="A3933" s="184"/>
      <c r="B3933"/>
      <c r="C3933"/>
      <c r="D3933" s="158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 s="10"/>
    </row>
    <row r="3934" spans="1:19">
      <c r="A3934" s="184"/>
      <c r="B3934"/>
      <c r="C3934"/>
      <c r="D3934" s="158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 s="10"/>
    </row>
    <row r="3935" spans="1:19">
      <c r="A3935" s="184"/>
      <c r="B3935"/>
      <c r="C3935"/>
      <c r="D3935" s="158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 s="10"/>
    </row>
    <row r="3936" spans="1:19">
      <c r="A3936" s="184"/>
      <c r="B3936"/>
      <c r="C3936"/>
      <c r="D3936" s="158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 s="10"/>
    </row>
    <row r="3937" spans="1:19">
      <c r="A3937" s="184"/>
      <c r="B3937"/>
      <c r="C3937"/>
      <c r="D3937" s="158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 s="10"/>
    </row>
    <row r="3938" spans="1:19">
      <c r="A3938" s="184"/>
      <c r="B3938"/>
      <c r="C3938"/>
      <c r="D3938" s="15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 s="10"/>
    </row>
    <row r="3939" spans="1:19">
      <c r="A3939" s="184"/>
      <c r="B3939"/>
      <c r="C3939"/>
      <c r="D3939" s="158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 s="10"/>
    </row>
    <row r="3940" spans="1:19">
      <c r="A3940" s="184"/>
      <c r="B3940"/>
      <c r="C3940"/>
      <c r="D3940" s="158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 s="10"/>
    </row>
    <row r="3941" spans="1:19">
      <c r="A3941" s="184"/>
      <c r="B3941"/>
      <c r="C3941"/>
      <c r="D3941" s="158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 s="10"/>
    </row>
    <row r="3942" spans="1:19">
      <c r="A3942" s="184"/>
      <c r="B3942"/>
      <c r="C3942"/>
      <c r="D3942" s="158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 s="10"/>
    </row>
    <row r="3943" spans="1:19">
      <c r="A3943" s="184"/>
      <c r="B3943"/>
      <c r="C3943"/>
      <c r="D3943" s="158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 s="10"/>
    </row>
    <row r="3944" spans="1:19">
      <c r="A3944" s="184"/>
      <c r="B3944"/>
      <c r="C3944"/>
      <c r="D3944" s="158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 s="10"/>
    </row>
    <row r="3945" spans="1:19">
      <c r="A3945" s="184"/>
      <c r="B3945"/>
      <c r="C3945"/>
      <c r="D3945" s="158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 s="10"/>
    </row>
    <row r="3946" spans="1:19">
      <c r="A3946" s="184"/>
      <c r="B3946"/>
      <c r="C3946"/>
      <c r="D3946" s="158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 s="10"/>
    </row>
    <row r="3947" spans="1:19">
      <c r="A3947" s="184"/>
      <c r="B3947"/>
      <c r="C3947"/>
      <c r="D3947" s="158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 s="10"/>
    </row>
    <row r="3948" spans="1:19">
      <c r="A3948" s="184"/>
      <c r="B3948"/>
      <c r="C3948"/>
      <c r="D3948" s="15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 s="10"/>
    </row>
    <row r="3949" spans="1:19">
      <c r="A3949" s="184"/>
      <c r="B3949"/>
      <c r="C3949"/>
      <c r="D3949" s="158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 s="10"/>
    </row>
    <row r="3950" spans="1:19">
      <c r="A3950" s="184"/>
      <c r="B3950"/>
      <c r="C3950"/>
      <c r="D3950" s="158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 s="10"/>
    </row>
    <row r="3951" spans="1:19">
      <c r="A3951" s="184"/>
      <c r="B3951"/>
      <c r="C3951"/>
      <c r="D3951" s="158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 s="10"/>
    </row>
    <row r="3952" spans="1:19">
      <c r="A3952" s="184"/>
      <c r="B3952"/>
      <c r="C3952"/>
      <c r="D3952" s="158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 s="10"/>
    </row>
    <row r="3953" spans="1:19">
      <c r="A3953" s="184"/>
      <c r="B3953"/>
      <c r="C3953"/>
      <c r="D3953" s="158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 s="10"/>
    </row>
    <row r="3954" spans="1:19">
      <c r="A3954" s="184"/>
      <c r="B3954"/>
      <c r="C3954"/>
      <c r="D3954" s="158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 s="10"/>
    </row>
    <row r="3955" spans="1:19">
      <c r="A3955" s="184"/>
      <c r="B3955"/>
      <c r="C3955"/>
      <c r="D3955" s="158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 s="10"/>
    </row>
    <row r="3956" spans="1:19">
      <c r="A3956" s="184"/>
      <c r="B3956"/>
      <c r="C3956"/>
      <c r="D3956" s="158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 s="10"/>
    </row>
    <row r="3957" spans="1:19">
      <c r="A3957" s="184"/>
      <c r="B3957"/>
      <c r="C3957"/>
      <c r="D3957" s="158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 s="10"/>
    </row>
    <row r="3958" spans="1:19">
      <c r="A3958" s="184"/>
      <c r="B3958"/>
      <c r="C3958"/>
      <c r="D3958" s="1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 s="10"/>
    </row>
    <row r="3959" spans="1:19">
      <c r="A3959" s="184"/>
      <c r="B3959"/>
      <c r="C3959"/>
      <c r="D3959" s="158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 s="10"/>
    </row>
    <row r="3960" spans="1:19">
      <c r="A3960" s="184"/>
      <c r="B3960"/>
      <c r="C3960"/>
      <c r="D3960" s="158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 s="10"/>
    </row>
    <row r="3961" spans="1:19">
      <c r="A3961" s="184"/>
      <c r="B3961"/>
      <c r="C3961"/>
      <c r="D3961" s="158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 s="10"/>
    </row>
    <row r="3962" spans="1:19">
      <c r="A3962" s="184"/>
      <c r="B3962"/>
      <c r="C3962"/>
      <c r="D3962" s="158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 s="10"/>
    </row>
    <row r="3963" spans="1:19">
      <c r="A3963" s="184"/>
      <c r="B3963"/>
      <c r="C3963"/>
      <c r="D3963" s="158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 s="10"/>
    </row>
    <row r="3964" spans="1:19">
      <c r="A3964" s="184"/>
      <c r="B3964"/>
      <c r="C3964"/>
      <c r="D3964" s="158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 s="10"/>
    </row>
    <row r="3965" spans="1:19">
      <c r="A3965" s="184"/>
      <c r="B3965"/>
      <c r="C3965"/>
      <c r="D3965" s="158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 s="10"/>
    </row>
    <row r="3966" spans="1:19">
      <c r="A3966" s="184"/>
      <c r="B3966"/>
      <c r="C3966"/>
      <c r="D3966" s="158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 s="10"/>
    </row>
    <row r="3967" spans="1:19">
      <c r="A3967" s="184"/>
      <c r="B3967"/>
      <c r="C3967"/>
      <c r="D3967" s="158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 s="10"/>
    </row>
    <row r="3968" spans="1:19">
      <c r="A3968" s="184"/>
      <c r="B3968"/>
      <c r="C3968"/>
      <c r="D3968" s="15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 s="10"/>
    </row>
    <row r="3969" spans="1:19">
      <c r="A3969" s="184"/>
      <c r="B3969"/>
      <c r="C3969"/>
      <c r="D3969" s="158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 s="10"/>
    </row>
    <row r="3970" spans="1:19">
      <c r="A3970" s="184"/>
      <c r="B3970"/>
      <c r="C3970"/>
      <c r="D3970" s="158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 s="10"/>
    </row>
    <row r="3971" spans="1:19">
      <c r="A3971" s="184"/>
      <c r="B3971"/>
      <c r="C3971"/>
      <c r="D3971" s="158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 s="10"/>
    </row>
    <row r="3972" spans="1:19">
      <c r="A3972" s="184"/>
      <c r="B3972"/>
      <c r="C3972"/>
      <c r="D3972" s="158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 s="10"/>
    </row>
    <row r="3973" spans="1:19">
      <c r="A3973" s="184"/>
      <c r="B3973"/>
      <c r="C3973"/>
      <c r="D3973" s="158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 s="10"/>
    </row>
    <row r="3974" spans="1:19">
      <c r="A3974" s="184"/>
      <c r="B3974"/>
      <c r="C3974"/>
      <c r="D3974" s="158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 s="10"/>
    </row>
    <row r="3975" spans="1:19">
      <c r="A3975" s="184"/>
      <c r="B3975"/>
      <c r="C3975"/>
      <c r="D3975" s="158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 s="10"/>
    </row>
    <row r="3976" spans="1:19">
      <c r="A3976" s="184"/>
      <c r="B3976"/>
      <c r="C3976"/>
      <c r="D3976" s="158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 s="10"/>
    </row>
    <row r="3977" spans="1:19">
      <c r="A3977" s="184"/>
      <c r="B3977"/>
      <c r="C3977"/>
      <c r="D3977" s="158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 s="10"/>
    </row>
    <row r="3978" spans="1:19">
      <c r="A3978" s="184"/>
      <c r="B3978"/>
      <c r="C3978"/>
      <c r="D3978" s="15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 s="10"/>
    </row>
    <row r="3979" spans="1:19">
      <c r="A3979" s="184"/>
      <c r="B3979"/>
      <c r="C3979"/>
      <c r="D3979" s="158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 s="10"/>
    </row>
    <row r="3980" spans="1:19">
      <c r="A3980" s="184"/>
      <c r="B3980"/>
      <c r="C3980"/>
      <c r="D3980" s="158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 s="10"/>
    </row>
    <row r="3981" spans="1:19">
      <c r="A3981" s="184"/>
      <c r="B3981"/>
      <c r="C3981"/>
      <c r="D3981" s="158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 s="10"/>
    </row>
    <row r="3982" spans="1:19">
      <c r="A3982" s="184"/>
      <c r="B3982"/>
      <c r="C3982"/>
      <c r="D3982" s="158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 s="10"/>
    </row>
    <row r="3983" spans="1:19">
      <c r="A3983" s="184"/>
      <c r="B3983"/>
      <c r="C3983"/>
      <c r="D3983" s="158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 s="10"/>
    </row>
    <row r="3984" spans="1:19">
      <c r="A3984" s="184"/>
      <c r="B3984"/>
      <c r="C3984"/>
      <c r="D3984" s="158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 s="10"/>
    </row>
    <row r="3985" spans="1:19">
      <c r="A3985" s="184"/>
      <c r="B3985"/>
      <c r="C3985"/>
      <c r="D3985" s="158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 s="10"/>
    </row>
    <row r="3986" spans="1:19">
      <c r="A3986" s="184"/>
      <c r="B3986"/>
      <c r="C3986"/>
      <c r="D3986" s="158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 s="10"/>
    </row>
    <row r="3987" spans="1:19">
      <c r="A3987" s="184"/>
      <c r="B3987"/>
      <c r="C3987"/>
      <c r="D3987" s="158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 s="10"/>
    </row>
    <row r="3988" spans="1:19">
      <c r="A3988" s="184"/>
      <c r="B3988"/>
      <c r="C3988"/>
      <c r="D3988" s="15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 s="10"/>
    </row>
    <row r="3989" spans="1:19">
      <c r="A3989" s="184"/>
      <c r="B3989"/>
      <c r="C3989"/>
      <c r="D3989" s="158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 s="10"/>
    </row>
    <row r="3990" spans="1:19">
      <c r="A3990" s="184"/>
      <c r="B3990"/>
      <c r="C3990"/>
      <c r="D3990" s="158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 s="10"/>
    </row>
    <row r="3991" spans="1:19">
      <c r="A3991" s="184"/>
      <c r="B3991"/>
      <c r="C3991"/>
      <c r="D3991" s="158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 s="10"/>
    </row>
    <row r="3992" spans="1:19">
      <c r="A3992" s="184"/>
      <c r="B3992"/>
      <c r="C3992"/>
      <c r="D3992" s="158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 s="10"/>
    </row>
    <row r="3993" spans="1:19">
      <c r="A3993" s="184"/>
      <c r="B3993"/>
      <c r="C3993"/>
      <c r="D3993" s="158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 s="10"/>
    </row>
    <row r="3994" spans="1:19">
      <c r="A3994" s="184"/>
      <c r="B3994"/>
      <c r="C3994"/>
      <c r="D3994" s="158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 s="10"/>
    </row>
    <row r="3995" spans="1:19">
      <c r="A3995" s="184"/>
      <c r="B3995"/>
      <c r="C3995"/>
      <c r="D3995" s="158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 s="10"/>
    </row>
    <row r="3996" spans="1:19">
      <c r="A3996" s="184"/>
      <c r="B3996"/>
      <c r="C3996"/>
      <c r="D3996" s="158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 s="10"/>
    </row>
    <row r="3997" spans="1:19">
      <c r="A3997" s="184"/>
      <c r="B3997"/>
      <c r="C3997"/>
      <c r="D3997" s="158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 s="10"/>
    </row>
    <row r="3998" spans="1:19">
      <c r="A3998" s="184"/>
      <c r="B3998"/>
      <c r="C3998"/>
      <c r="D3998" s="15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 s="10"/>
    </row>
    <row r="3999" spans="1:19">
      <c r="A3999" s="184"/>
      <c r="B3999"/>
      <c r="C3999"/>
      <c r="D3999" s="158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 s="10"/>
    </row>
    <row r="4000" spans="1:19">
      <c r="A4000" s="184"/>
      <c r="B4000"/>
      <c r="C4000"/>
      <c r="D4000" s="158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 s="10"/>
    </row>
    <row r="4001" spans="1:19">
      <c r="A4001" s="184"/>
      <c r="B4001"/>
      <c r="C4001"/>
      <c r="D4001" s="158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 s="10"/>
    </row>
    <row r="4002" spans="1:19">
      <c r="A4002" s="184"/>
      <c r="B4002"/>
      <c r="C4002"/>
      <c r="D4002" s="158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 s="10"/>
    </row>
    <row r="4003" spans="1:19">
      <c r="A4003" s="184"/>
      <c r="B4003"/>
      <c r="C4003"/>
      <c r="D4003" s="158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 s="10"/>
    </row>
    <row r="4004" spans="1:19">
      <c r="A4004" s="184"/>
      <c r="B4004"/>
      <c r="C4004"/>
      <c r="D4004" s="158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 s="10"/>
    </row>
    <row r="4005" spans="1:19">
      <c r="A4005" s="184"/>
      <c r="B4005"/>
      <c r="C4005"/>
      <c r="D4005" s="158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 s="10"/>
    </row>
    <row r="4006" spans="1:19">
      <c r="A4006" s="184"/>
      <c r="B4006"/>
      <c r="C4006"/>
      <c r="D4006" s="158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 s="10"/>
    </row>
    <row r="4007" spans="1:19">
      <c r="A4007" s="184"/>
      <c r="B4007"/>
      <c r="C4007"/>
      <c r="D4007" s="158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 s="10"/>
    </row>
    <row r="4008" spans="1:19">
      <c r="A4008" s="184"/>
      <c r="B4008"/>
      <c r="C4008"/>
      <c r="D4008" s="15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 s="10"/>
    </row>
    <row r="4009" spans="1:19">
      <c r="A4009" s="184"/>
      <c r="B4009"/>
      <c r="C4009"/>
      <c r="D4009" s="158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 s="10"/>
    </row>
    <row r="4010" spans="1:19">
      <c r="A4010" s="184"/>
      <c r="B4010"/>
      <c r="C4010"/>
      <c r="D4010" s="158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 s="10"/>
    </row>
    <row r="4011" spans="1:19">
      <c r="A4011" s="184"/>
      <c r="B4011"/>
      <c r="C4011"/>
      <c r="D4011" s="158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 s="10"/>
    </row>
    <row r="4012" spans="1:19">
      <c r="A4012" s="184"/>
      <c r="B4012"/>
      <c r="C4012"/>
      <c r="D4012" s="158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 s="10"/>
    </row>
    <row r="4013" spans="1:19">
      <c r="A4013" s="184"/>
      <c r="B4013"/>
      <c r="C4013"/>
      <c r="D4013" s="158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 s="10"/>
    </row>
    <row r="4014" spans="1:19">
      <c r="A4014" s="184"/>
      <c r="B4014"/>
      <c r="C4014"/>
      <c r="D4014" s="158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 s="10"/>
    </row>
    <row r="4015" spans="1:19">
      <c r="A4015" s="184"/>
      <c r="B4015"/>
      <c r="C4015"/>
      <c r="D4015" s="158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 s="10"/>
    </row>
    <row r="4016" spans="1:19">
      <c r="A4016" s="184"/>
      <c r="B4016"/>
      <c r="C4016"/>
      <c r="D4016" s="158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 s="10"/>
    </row>
    <row r="4017" spans="1:19">
      <c r="A4017" s="184"/>
      <c r="B4017"/>
      <c r="C4017"/>
      <c r="D4017" s="158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 s="10"/>
    </row>
    <row r="4018" spans="1:19">
      <c r="A4018" s="184"/>
      <c r="B4018"/>
      <c r="C4018"/>
      <c r="D4018" s="15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 s="10"/>
    </row>
    <row r="4019" spans="1:19">
      <c r="A4019" s="184"/>
      <c r="B4019"/>
      <c r="C4019"/>
      <c r="D4019" s="158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 s="10"/>
    </row>
    <row r="4020" spans="1:19">
      <c r="A4020" s="184"/>
      <c r="B4020"/>
      <c r="C4020"/>
      <c r="D4020" s="158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 s="10"/>
    </row>
    <row r="4021" spans="1:19">
      <c r="A4021" s="184"/>
      <c r="B4021"/>
      <c r="C4021"/>
      <c r="D4021" s="158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 s="10"/>
    </row>
    <row r="4022" spans="1:19">
      <c r="A4022" s="184"/>
      <c r="B4022"/>
      <c r="C4022"/>
      <c r="D4022" s="158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 s="10"/>
    </row>
    <row r="4023" spans="1:19">
      <c r="A4023" s="184"/>
      <c r="B4023"/>
      <c r="C4023"/>
      <c r="D4023" s="158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 s="10"/>
    </row>
    <row r="4024" spans="1:19">
      <c r="A4024" s="184"/>
      <c r="B4024"/>
      <c r="C4024"/>
      <c r="D4024" s="158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 s="10"/>
    </row>
    <row r="4025" spans="1:19">
      <c r="A4025" s="184"/>
      <c r="B4025"/>
      <c r="C4025"/>
      <c r="D4025" s="158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 s="10"/>
    </row>
    <row r="4026" spans="1:19">
      <c r="A4026" s="184"/>
      <c r="B4026"/>
      <c r="C4026"/>
      <c r="D4026" s="158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 s="10"/>
    </row>
    <row r="4027" spans="1:19">
      <c r="A4027" s="184"/>
      <c r="B4027"/>
      <c r="C4027"/>
      <c r="D4027" s="158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 s="10"/>
    </row>
    <row r="4028" spans="1:19">
      <c r="A4028" s="184"/>
      <c r="B4028"/>
      <c r="C4028"/>
      <c r="D4028" s="15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 s="10"/>
    </row>
    <row r="4029" spans="1:19">
      <c r="A4029" s="184"/>
      <c r="B4029"/>
      <c r="C4029"/>
      <c r="D4029" s="158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 s="10"/>
    </row>
    <row r="4030" spans="1:19">
      <c r="A4030" s="184"/>
      <c r="B4030"/>
      <c r="C4030"/>
      <c r="D4030" s="158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 s="10"/>
    </row>
    <row r="4031" spans="1:19">
      <c r="A4031" s="184"/>
      <c r="B4031"/>
      <c r="C4031"/>
      <c r="D4031" s="158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 s="10"/>
    </row>
    <row r="4032" spans="1:19">
      <c r="A4032" s="184"/>
      <c r="B4032"/>
      <c r="C4032"/>
      <c r="D4032" s="158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 s="10"/>
    </row>
    <row r="4033" spans="1:19">
      <c r="A4033" s="184"/>
      <c r="B4033"/>
      <c r="C4033"/>
      <c r="D4033" s="158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 s="10"/>
    </row>
    <row r="4034" spans="1:19">
      <c r="A4034" s="184"/>
      <c r="B4034"/>
      <c r="C4034"/>
      <c r="D4034" s="158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 s="10"/>
    </row>
    <row r="4035" spans="1:19">
      <c r="A4035" s="184"/>
      <c r="B4035"/>
      <c r="C4035"/>
      <c r="D4035" s="158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 s="10"/>
    </row>
    <row r="4036" spans="1:19">
      <c r="A4036" s="184"/>
      <c r="B4036"/>
      <c r="C4036"/>
      <c r="D4036" s="158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 s="10"/>
    </row>
    <row r="4037" spans="1:19">
      <c r="A4037" s="184"/>
      <c r="B4037"/>
      <c r="C4037"/>
      <c r="D4037" s="158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 s="10"/>
    </row>
    <row r="4038" spans="1:19">
      <c r="A4038" s="184"/>
      <c r="B4038"/>
      <c r="C4038"/>
      <c r="D4038" s="15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 s="10"/>
    </row>
    <row r="4039" spans="1:19">
      <c r="A4039" s="184"/>
      <c r="B4039"/>
      <c r="C4039"/>
      <c r="D4039" s="158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 s="10"/>
    </row>
    <row r="4040" spans="1:19">
      <c r="A4040" s="184"/>
      <c r="B4040"/>
      <c r="C4040"/>
      <c r="D4040" s="158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 s="10"/>
    </row>
    <row r="4041" spans="1:19">
      <c r="A4041" s="184"/>
      <c r="B4041"/>
      <c r="C4041"/>
      <c r="D4041" s="158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 s="10"/>
    </row>
    <row r="4042" spans="1:19">
      <c r="A4042" s="184"/>
      <c r="B4042"/>
      <c r="C4042"/>
      <c r="D4042" s="158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 s="10"/>
    </row>
    <row r="4043" spans="1:19">
      <c r="A4043" s="184"/>
      <c r="B4043"/>
      <c r="C4043"/>
      <c r="D4043" s="158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 s="10"/>
    </row>
    <row r="4044" spans="1:19">
      <c r="A4044" s="184"/>
      <c r="B4044"/>
      <c r="C4044"/>
      <c r="D4044" s="158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 s="10"/>
    </row>
    <row r="4045" spans="1:19">
      <c r="A4045" s="184"/>
      <c r="B4045"/>
      <c r="C4045"/>
      <c r="D4045" s="158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 s="10"/>
    </row>
    <row r="4046" spans="1:19">
      <c r="A4046" s="184"/>
      <c r="B4046"/>
      <c r="C4046"/>
      <c r="D4046" s="158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 s="10"/>
    </row>
    <row r="4047" spans="1:19">
      <c r="A4047" s="184"/>
      <c r="B4047"/>
      <c r="C4047"/>
      <c r="D4047" s="158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 s="10"/>
    </row>
    <row r="4048" spans="1:19">
      <c r="A4048" s="184"/>
      <c r="B4048"/>
      <c r="C4048"/>
      <c r="D4048" s="15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 s="10"/>
    </row>
    <row r="4049" spans="1:19">
      <c r="A4049" s="184"/>
      <c r="B4049"/>
      <c r="C4049"/>
      <c r="D4049" s="158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 s="10"/>
    </row>
    <row r="4050" spans="1:19">
      <c r="A4050" s="184"/>
      <c r="B4050"/>
      <c r="C4050"/>
      <c r="D4050" s="158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 s="10"/>
    </row>
    <row r="4051" spans="1:19">
      <c r="A4051" s="184"/>
      <c r="B4051"/>
      <c r="C4051"/>
      <c r="D4051" s="158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 s="10"/>
    </row>
    <row r="4052" spans="1:19">
      <c r="A4052" s="184"/>
      <c r="B4052"/>
      <c r="C4052"/>
      <c r="D4052" s="158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 s="10"/>
    </row>
    <row r="4053" spans="1:19">
      <c r="A4053" s="184"/>
      <c r="B4053"/>
      <c r="C4053"/>
      <c r="D4053" s="158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 s="10"/>
    </row>
    <row r="4054" spans="1:19">
      <c r="A4054" s="184"/>
      <c r="B4054"/>
      <c r="C4054"/>
      <c r="D4054" s="158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 s="10"/>
    </row>
    <row r="4055" spans="1:19">
      <c r="A4055" s="184"/>
      <c r="B4055"/>
      <c r="C4055"/>
      <c r="D4055" s="158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 s="10"/>
    </row>
    <row r="4056" spans="1:19">
      <c r="A4056" s="184"/>
      <c r="B4056"/>
      <c r="C4056"/>
      <c r="D4056" s="158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 s="10"/>
    </row>
    <row r="4057" spans="1:19">
      <c r="A4057" s="184"/>
      <c r="B4057"/>
      <c r="C4057"/>
      <c r="D4057" s="158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 s="10"/>
    </row>
    <row r="4058" spans="1:19">
      <c r="A4058" s="184"/>
      <c r="B4058"/>
      <c r="C4058"/>
      <c r="D4058" s="1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 s="10"/>
    </row>
    <row r="4059" spans="1:19">
      <c r="A4059" s="184"/>
      <c r="B4059"/>
      <c r="C4059"/>
      <c r="D4059" s="158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 s="10"/>
    </row>
    <row r="4060" spans="1:19">
      <c r="A4060" s="184"/>
      <c r="B4060"/>
      <c r="C4060"/>
      <c r="D4060" s="158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 s="10"/>
    </row>
    <row r="4061" spans="1:19">
      <c r="A4061" s="184"/>
      <c r="B4061"/>
      <c r="C4061"/>
      <c r="D4061" s="158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 s="10"/>
    </row>
    <row r="4062" spans="1:19">
      <c r="A4062" s="184"/>
      <c r="B4062"/>
      <c r="C4062"/>
      <c r="D4062" s="158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 s="10"/>
    </row>
    <row r="4063" spans="1:19">
      <c r="A4063" s="184"/>
      <c r="B4063"/>
      <c r="C4063"/>
      <c r="D4063" s="158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 s="10"/>
    </row>
    <row r="4064" spans="1:19">
      <c r="A4064" s="184"/>
      <c r="B4064"/>
      <c r="C4064"/>
      <c r="D4064" s="158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 s="10"/>
    </row>
    <row r="4065" spans="1:19">
      <c r="A4065" s="184"/>
      <c r="B4065"/>
      <c r="C4065"/>
      <c r="D4065" s="158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 s="10"/>
    </row>
    <row r="4066" spans="1:19">
      <c r="A4066" s="184"/>
      <c r="B4066"/>
      <c r="C4066"/>
      <c r="D4066" s="158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 s="10"/>
    </row>
    <row r="4067" spans="1:19">
      <c r="A4067" s="184"/>
      <c r="B4067"/>
      <c r="C4067"/>
      <c r="D4067" s="158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 s="10"/>
    </row>
    <row r="4068" spans="1:19">
      <c r="A4068" s="184"/>
      <c r="B4068"/>
      <c r="C4068"/>
      <c r="D4068" s="15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 s="10"/>
    </row>
    <row r="4069" spans="1:19">
      <c r="A4069" s="184"/>
      <c r="B4069"/>
      <c r="C4069"/>
      <c r="D4069" s="158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 s="10"/>
    </row>
    <row r="4070" spans="1:19">
      <c r="A4070" s="184"/>
      <c r="B4070"/>
      <c r="C4070"/>
      <c r="D4070" s="158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 s="10"/>
    </row>
    <row r="4071" spans="1:19">
      <c r="A4071" s="184"/>
      <c r="B4071"/>
      <c r="C4071"/>
      <c r="D4071" s="158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 s="10"/>
    </row>
    <row r="4072" spans="1:19">
      <c r="A4072" s="184"/>
      <c r="B4072"/>
      <c r="C4072"/>
      <c r="D4072" s="158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 s="10"/>
    </row>
    <row r="4073" spans="1:19">
      <c r="A4073" s="184"/>
      <c r="B4073"/>
      <c r="C4073"/>
      <c r="D4073" s="158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 s="10"/>
    </row>
    <row r="4074" spans="1:19">
      <c r="A4074" s="184"/>
      <c r="B4074"/>
      <c r="C4074"/>
      <c r="D4074" s="158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 s="10"/>
    </row>
    <row r="4075" spans="1:19">
      <c r="A4075" s="184"/>
      <c r="B4075"/>
      <c r="C4075"/>
      <c r="D4075" s="158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 s="10"/>
    </row>
    <row r="4076" spans="1:19">
      <c r="A4076" s="184"/>
      <c r="B4076"/>
      <c r="C4076"/>
      <c r="D4076" s="158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 s="10"/>
    </row>
    <row r="4077" spans="1:19">
      <c r="A4077" s="184"/>
      <c r="B4077"/>
      <c r="C4077"/>
      <c r="D4077" s="158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 s="10"/>
    </row>
    <row r="4078" spans="1:19">
      <c r="A4078" s="184"/>
      <c r="B4078"/>
      <c r="C4078"/>
      <c r="D4078" s="15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 s="10"/>
    </row>
    <row r="4079" spans="1:19">
      <c r="A4079" s="184"/>
      <c r="B4079"/>
      <c r="C4079"/>
      <c r="D4079" s="158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 s="10"/>
    </row>
    <row r="4080" spans="1:19">
      <c r="A4080" s="184"/>
      <c r="B4080"/>
      <c r="C4080"/>
      <c r="D4080" s="158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 s="10"/>
    </row>
    <row r="4081" spans="1:19">
      <c r="A4081" s="184"/>
      <c r="B4081"/>
      <c r="C4081"/>
      <c r="D4081" s="158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 s="10"/>
    </row>
    <row r="4082" spans="1:19">
      <c r="A4082" s="184"/>
      <c r="B4082"/>
      <c r="C4082"/>
      <c r="D4082" s="158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 s="10"/>
    </row>
    <row r="4083" spans="1:19">
      <c r="A4083" s="184"/>
      <c r="B4083"/>
      <c r="C4083"/>
      <c r="D4083" s="158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 s="10"/>
    </row>
    <row r="4084" spans="1:19">
      <c r="A4084" s="184"/>
      <c r="B4084"/>
      <c r="C4084"/>
      <c r="D4084" s="158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 s="10"/>
    </row>
    <row r="4085" spans="1:19">
      <c r="A4085" s="184"/>
      <c r="B4085"/>
      <c r="C4085"/>
      <c r="D4085" s="158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 s="10"/>
    </row>
    <row r="4086" spans="1:19">
      <c r="A4086" s="184"/>
      <c r="B4086"/>
      <c r="C4086"/>
      <c r="D4086" s="158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 s="10"/>
    </row>
    <row r="4087" spans="1:19">
      <c r="A4087" s="184"/>
      <c r="B4087"/>
      <c r="C4087"/>
      <c r="D4087" s="158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 s="10"/>
    </row>
    <row r="4088" spans="1:19">
      <c r="A4088" s="184"/>
      <c r="B4088"/>
      <c r="C4088"/>
      <c r="D4088" s="15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 s="10"/>
    </row>
    <row r="4089" spans="1:19">
      <c r="A4089" s="184"/>
      <c r="B4089"/>
      <c r="C4089"/>
      <c r="D4089" s="158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 s="10"/>
    </row>
    <row r="4090" spans="1:19">
      <c r="A4090" s="184"/>
      <c r="B4090"/>
      <c r="C4090"/>
      <c r="D4090" s="158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 s="10"/>
    </row>
    <row r="4091" spans="1:19">
      <c r="A4091" s="184"/>
      <c r="B4091"/>
      <c r="C4091"/>
      <c r="D4091" s="158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 s="10"/>
    </row>
    <row r="4092" spans="1:19">
      <c r="A4092" s="184"/>
      <c r="B4092"/>
      <c r="C4092"/>
      <c r="D4092" s="158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 s="10"/>
    </row>
    <row r="4093" spans="1:19">
      <c r="A4093" s="184"/>
      <c r="B4093"/>
      <c r="C4093"/>
      <c r="D4093" s="158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 s="10"/>
    </row>
    <row r="4094" spans="1:19">
      <c r="A4094" s="184"/>
      <c r="B4094"/>
      <c r="C4094"/>
      <c r="D4094" s="158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 s="10"/>
    </row>
    <row r="4095" spans="1:19">
      <c r="A4095" s="184"/>
      <c r="B4095"/>
      <c r="C4095"/>
      <c r="D4095" s="158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 s="10"/>
    </row>
    <row r="4096" spans="1:19">
      <c r="A4096" s="184"/>
      <c r="B4096"/>
      <c r="C4096"/>
      <c r="D4096" s="158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 s="10"/>
    </row>
    <row r="4097" spans="1:19">
      <c r="A4097" s="184"/>
      <c r="B4097"/>
      <c r="C4097"/>
      <c r="D4097" s="158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 s="10"/>
    </row>
    <row r="4098" spans="1:19">
      <c r="A4098" s="184"/>
      <c r="B4098"/>
      <c r="C4098"/>
      <c r="D4098" s="15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 s="10"/>
    </row>
    <row r="4099" spans="1:19">
      <c r="A4099" s="184"/>
      <c r="B4099"/>
      <c r="C4099"/>
      <c r="D4099" s="158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 s="10"/>
    </row>
    <row r="4100" spans="1:19">
      <c r="A4100" s="184"/>
      <c r="B4100"/>
      <c r="C4100"/>
      <c r="D4100" s="158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 s="10"/>
    </row>
    <row r="4101" spans="1:19">
      <c r="A4101" s="184"/>
      <c r="B4101"/>
      <c r="C4101"/>
      <c r="D4101" s="158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 s="10"/>
    </row>
    <row r="4102" spans="1:19">
      <c r="A4102" s="184"/>
      <c r="B4102"/>
      <c r="C4102"/>
      <c r="D4102" s="158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 s="10"/>
    </row>
    <row r="4103" spans="1:19">
      <c r="A4103" s="184"/>
      <c r="B4103"/>
      <c r="C4103"/>
      <c r="D4103" s="158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 s="10"/>
    </row>
    <row r="4104" spans="1:19">
      <c r="A4104" s="184"/>
      <c r="B4104"/>
      <c r="C4104"/>
      <c r="D4104" s="158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 s="10"/>
    </row>
    <row r="4105" spans="1:19">
      <c r="A4105" s="184"/>
      <c r="B4105"/>
      <c r="C4105"/>
      <c r="D4105" s="158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 s="10"/>
    </row>
    <row r="4106" spans="1:19">
      <c r="A4106" s="184"/>
      <c r="B4106"/>
      <c r="C4106"/>
      <c r="D4106" s="158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 s="10"/>
    </row>
    <row r="4107" spans="1:19">
      <c r="A4107" s="184"/>
      <c r="B4107"/>
      <c r="C4107"/>
      <c r="D4107" s="158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 s="10"/>
    </row>
    <row r="4108" spans="1:19">
      <c r="A4108" s="184"/>
      <c r="B4108"/>
      <c r="C4108"/>
      <c r="D4108" s="15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 s="10"/>
    </row>
    <row r="4109" spans="1:19">
      <c r="A4109" s="184"/>
      <c r="B4109"/>
      <c r="C4109"/>
      <c r="D4109" s="158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 s="10"/>
    </row>
    <row r="4110" spans="1:19">
      <c r="A4110" s="184"/>
      <c r="B4110"/>
      <c r="C4110"/>
      <c r="D4110" s="158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 s="10"/>
    </row>
    <row r="4111" spans="1:19">
      <c r="A4111" s="184"/>
      <c r="B4111"/>
      <c r="C4111"/>
      <c r="D4111" s="158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 s="10"/>
    </row>
    <row r="4112" spans="1:19">
      <c r="A4112" s="184"/>
      <c r="B4112"/>
      <c r="C4112"/>
      <c r="D4112" s="158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 s="10"/>
    </row>
    <row r="4113" spans="1:19">
      <c r="A4113" s="184"/>
      <c r="B4113"/>
      <c r="C4113"/>
      <c r="D4113" s="158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 s="10"/>
    </row>
    <row r="4114" spans="1:19">
      <c r="A4114" s="184"/>
      <c r="B4114"/>
      <c r="C4114"/>
      <c r="D4114" s="158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 s="10"/>
    </row>
    <row r="4115" spans="1:19">
      <c r="A4115" s="184"/>
      <c r="B4115"/>
      <c r="C4115"/>
      <c r="D4115" s="158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 s="10"/>
    </row>
    <row r="4116" spans="1:19">
      <c r="A4116" s="184"/>
      <c r="B4116"/>
      <c r="C4116"/>
      <c r="D4116" s="158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 s="10"/>
    </row>
    <row r="4117" spans="1:19">
      <c r="A4117" s="184"/>
      <c r="B4117"/>
      <c r="C4117"/>
      <c r="D4117" s="158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 s="10"/>
    </row>
    <row r="4118" spans="1:19">
      <c r="A4118" s="184"/>
      <c r="B4118"/>
      <c r="C4118"/>
      <c r="D4118" s="15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 s="10"/>
    </row>
    <row r="4119" spans="1:19">
      <c r="A4119" s="184"/>
      <c r="B4119"/>
      <c r="C4119"/>
      <c r="D4119" s="158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 s="10"/>
    </row>
    <row r="4120" spans="1:19">
      <c r="A4120" s="184"/>
      <c r="B4120"/>
      <c r="C4120"/>
      <c r="D4120" s="158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 s="10"/>
    </row>
    <row r="4121" spans="1:19">
      <c r="A4121" s="184"/>
      <c r="B4121"/>
      <c r="C4121"/>
      <c r="D4121" s="158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 s="10"/>
    </row>
    <row r="4122" spans="1:19">
      <c r="A4122" s="184"/>
      <c r="B4122"/>
      <c r="C4122"/>
      <c r="D4122" s="158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 s="10"/>
    </row>
    <row r="4123" spans="1:19">
      <c r="A4123" s="184"/>
      <c r="B4123"/>
      <c r="C4123"/>
      <c r="D4123" s="158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 s="10"/>
    </row>
    <row r="4124" spans="1:19">
      <c r="A4124" s="184"/>
      <c r="B4124"/>
      <c r="C4124"/>
      <c r="D4124" s="158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 s="10"/>
    </row>
    <row r="4125" spans="1:19">
      <c r="A4125" s="184"/>
      <c r="B4125"/>
      <c r="C4125"/>
      <c r="D4125" s="158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 s="10"/>
    </row>
    <row r="4126" spans="1:19">
      <c r="A4126" s="184"/>
      <c r="B4126"/>
      <c r="C4126"/>
      <c r="D4126" s="158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 s="10"/>
    </row>
    <row r="4127" spans="1:19">
      <c r="A4127" s="184"/>
      <c r="B4127"/>
      <c r="C4127"/>
      <c r="D4127" s="158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 s="10"/>
    </row>
    <row r="4128" spans="1:19">
      <c r="A4128" s="184"/>
      <c r="B4128"/>
      <c r="C4128"/>
      <c r="D4128" s="15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 s="10"/>
    </row>
    <row r="4129" spans="1:19">
      <c r="A4129" s="184"/>
      <c r="B4129"/>
      <c r="C4129"/>
      <c r="D4129" s="158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 s="10"/>
    </row>
    <row r="4130" spans="1:19">
      <c r="A4130" s="184"/>
      <c r="B4130"/>
      <c r="C4130"/>
      <c r="D4130" s="158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 s="10"/>
    </row>
    <row r="4131" spans="1:19">
      <c r="A4131" s="184"/>
      <c r="B4131"/>
      <c r="C4131"/>
      <c r="D4131" s="158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 s="10"/>
    </row>
    <row r="4132" spans="1:19">
      <c r="A4132" s="184"/>
      <c r="B4132"/>
      <c r="C4132"/>
      <c r="D4132" s="158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 s="10"/>
    </row>
    <row r="4133" spans="1:19">
      <c r="A4133" s="184"/>
      <c r="B4133"/>
      <c r="C4133"/>
      <c r="D4133" s="158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 s="10"/>
    </row>
    <row r="4134" spans="1:19">
      <c r="A4134" s="184"/>
      <c r="B4134"/>
      <c r="C4134"/>
      <c r="D4134" s="158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 s="10"/>
    </row>
    <row r="4135" spans="1:19">
      <c r="A4135" s="184"/>
      <c r="B4135"/>
      <c r="C4135"/>
      <c r="D4135" s="158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 s="10"/>
    </row>
    <row r="4136" spans="1:19">
      <c r="A4136" s="184"/>
      <c r="B4136"/>
      <c r="C4136"/>
      <c r="D4136" s="158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 s="10"/>
    </row>
    <row r="4137" spans="1:19">
      <c r="A4137" s="184"/>
      <c r="B4137"/>
      <c r="C4137"/>
      <c r="D4137" s="158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 s="10"/>
    </row>
    <row r="4138" spans="1:19">
      <c r="A4138" s="184"/>
      <c r="B4138"/>
      <c r="C4138"/>
      <c r="D4138" s="15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 s="10"/>
    </row>
    <row r="4139" spans="1:19">
      <c r="A4139" s="184"/>
      <c r="B4139"/>
      <c r="C4139"/>
      <c r="D4139" s="158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 s="10"/>
    </row>
    <row r="4140" spans="1:19">
      <c r="A4140" s="184"/>
      <c r="B4140"/>
      <c r="C4140"/>
      <c r="D4140" s="158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 s="10"/>
    </row>
    <row r="4141" spans="1:19">
      <c r="A4141" s="184"/>
      <c r="B4141"/>
      <c r="C4141"/>
      <c r="D4141" s="158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 s="10"/>
    </row>
    <row r="4142" spans="1:19">
      <c r="A4142" s="184"/>
      <c r="B4142"/>
      <c r="C4142"/>
      <c r="D4142" s="158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 s="10"/>
    </row>
    <row r="4143" spans="1:19">
      <c r="A4143" s="184"/>
      <c r="B4143"/>
      <c r="C4143"/>
      <c r="D4143" s="158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 s="10"/>
    </row>
    <row r="4144" spans="1:19">
      <c r="A4144" s="184"/>
      <c r="B4144"/>
      <c r="C4144"/>
      <c r="D4144" s="158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 s="10"/>
    </row>
    <row r="4145" spans="1:19">
      <c r="A4145" s="184"/>
      <c r="B4145"/>
      <c r="C4145"/>
      <c r="D4145" s="158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 s="10"/>
    </row>
    <row r="4146" spans="1:19">
      <c r="A4146" s="184"/>
      <c r="B4146"/>
      <c r="C4146"/>
      <c r="D4146" s="158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 s="10"/>
    </row>
    <row r="4147" spans="1:19">
      <c r="A4147" s="184"/>
      <c r="B4147"/>
      <c r="C4147"/>
      <c r="D4147" s="158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 s="10"/>
    </row>
    <row r="4148" spans="1:19">
      <c r="A4148" s="184"/>
      <c r="B4148"/>
      <c r="C4148"/>
      <c r="D4148" s="15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 s="10"/>
    </row>
    <row r="4149" spans="1:19">
      <c r="A4149" s="184"/>
      <c r="B4149"/>
      <c r="C4149"/>
      <c r="D4149" s="158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 s="10"/>
    </row>
    <row r="4150" spans="1:19">
      <c r="A4150" s="184"/>
      <c r="B4150"/>
      <c r="C4150"/>
      <c r="D4150" s="158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 s="10"/>
    </row>
    <row r="4151" spans="1:19">
      <c r="A4151" s="184"/>
      <c r="B4151"/>
      <c r="C4151"/>
      <c r="D4151" s="158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 s="10"/>
    </row>
    <row r="4152" spans="1:19">
      <c r="A4152" s="184"/>
      <c r="B4152"/>
      <c r="C4152"/>
      <c r="D4152" s="158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 s="10"/>
    </row>
    <row r="4153" spans="1:19">
      <c r="A4153" s="184"/>
      <c r="B4153"/>
      <c r="C4153"/>
      <c r="D4153" s="158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 s="10"/>
    </row>
    <row r="4154" spans="1:19">
      <c r="A4154" s="184"/>
      <c r="B4154"/>
      <c r="C4154"/>
      <c r="D4154" s="158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 s="10"/>
    </row>
    <row r="4155" spans="1:19">
      <c r="A4155" s="184"/>
      <c r="B4155"/>
      <c r="C4155"/>
      <c r="D4155" s="158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 s="10"/>
    </row>
    <row r="4156" spans="1:19">
      <c r="A4156" s="184"/>
      <c r="B4156"/>
      <c r="C4156"/>
      <c r="D4156" s="158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 s="10"/>
    </row>
    <row r="4157" spans="1:19">
      <c r="A4157" s="184"/>
      <c r="B4157"/>
      <c r="C4157"/>
      <c r="D4157" s="158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 s="10"/>
    </row>
    <row r="4158" spans="1:19">
      <c r="A4158" s="184"/>
      <c r="B4158"/>
      <c r="C4158"/>
      <c r="D4158" s="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 s="10"/>
    </row>
    <row r="4159" spans="1:19">
      <c r="A4159" s="184"/>
      <c r="B4159"/>
      <c r="C4159"/>
      <c r="D4159" s="158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 s="10"/>
    </row>
    <row r="4160" spans="1:19">
      <c r="A4160" s="184"/>
      <c r="B4160"/>
      <c r="C4160"/>
      <c r="D4160" s="158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 s="10"/>
    </row>
    <row r="4161" spans="1:19">
      <c r="A4161" s="184"/>
      <c r="B4161"/>
      <c r="C4161"/>
      <c r="D4161" s="158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 s="10"/>
    </row>
    <row r="4162" spans="1:19">
      <c r="A4162" s="184"/>
      <c r="B4162"/>
      <c r="C4162"/>
      <c r="D4162" s="158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 s="10"/>
    </row>
    <row r="4163" spans="1:19">
      <c r="A4163" s="184"/>
      <c r="B4163"/>
      <c r="C4163"/>
      <c r="D4163" s="158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 s="10"/>
    </row>
    <row r="4164" spans="1:19">
      <c r="A4164" s="184"/>
      <c r="B4164"/>
      <c r="C4164"/>
      <c r="D4164" s="158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 s="10"/>
    </row>
    <row r="4165" spans="1:19">
      <c r="A4165" s="184"/>
      <c r="B4165"/>
      <c r="C4165"/>
      <c r="D4165" s="158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 s="10"/>
    </row>
    <row r="4166" spans="1:19">
      <c r="A4166" s="184"/>
      <c r="B4166"/>
      <c r="C4166"/>
      <c r="D4166" s="158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 s="10"/>
    </row>
    <row r="4167" spans="1:19">
      <c r="A4167" s="184"/>
      <c r="B4167"/>
      <c r="C4167"/>
      <c r="D4167" s="158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 s="10"/>
    </row>
    <row r="4168" spans="1:19">
      <c r="A4168" s="184"/>
      <c r="B4168"/>
      <c r="C4168"/>
      <c r="D4168" s="15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 s="10"/>
    </row>
    <row r="4169" spans="1:19">
      <c r="A4169" s="184"/>
      <c r="B4169"/>
      <c r="C4169"/>
      <c r="D4169" s="158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 s="10"/>
    </row>
    <row r="4170" spans="1:19">
      <c r="A4170" s="184"/>
      <c r="B4170"/>
      <c r="C4170"/>
      <c r="D4170" s="158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 s="10"/>
    </row>
    <row r="4171" spans="1:19">
      <c r="A4171" s="184"/>
      <c r="B4171"/>
      <c r="C4171"/>
      <c r="D4171" s="158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 s="10"/>
    </row>
    <row r="4172" spans="1:19">
      <c r="A4172" s="184"/>
      <c r="B4172"/>
      <c r="C4172"/>
      <c r="D4172" s="158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 s="10"/>
    </row>
    <row r="4173" spans="1:19">
      <c r="A4173" s="184"/>
      <c r="B4173"/>
      <c r="C4173"/>
      <c r="D4173" s="158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 s="10"/>
    </row>
    <row r="4174" spans="1:19">
      <c r="A4174" s="184"/>
      <c r="B4174"/>
      <c r="C4174"/>
      <c r="D4174" s="158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 s="10"/>
    </row>
    <row r="4175" spans="1:19">
      <c r="A4175" s="184"/>
      <c r="B4175"/>
      <c r="C4175"/>
      <c r="D4175" s="158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 s="10"/>
    </row>
    <row r="4176" spans="1:19">
      <c r="A4176" s="184"/>
      <c r="B4176"/>
      <c r="C4176"/>
      <c r="D4176" s="158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 s="10"/>
    </row>
    <row r="4177" spans="1:19">
      <c r="A4177" s="184"/>
      <c r="B4177"/>
      <c r="C4177"/>
      <c r="D4177" s="158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 s="10"/>
    </row>
    <row r="4178" spans="1:19">
      <c r="A4178" s="184"/>
      <c r="B4178"/>
      <c r="C4178"/>
      <c r="D4178" s="15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 s="10"/>
    </row>
    <row r="4179" spans="1:19">
      <c r="A4179" s="184"/>
      <c r="B4179"/>
      <c r="C4179"/>
      <c r="D4179" s="158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 s="10"/>
    </row>
    <row r="4180" spans="1:19">
      <c r="A4180" s="184"/>
      <c r="B4180"/>
      <c r="C4180"/>
      <c r="D4180" s="158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 s="10"/>
    </row>
    <row r="4181" spans="1:19">
      <c r="A4181" s="184"/>
      <c r="B4181"/>
      <c r="C4181"/>
      <c r="D4181" s="158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 s="10"/>
    </row>
    <row r="4182" spans="1:19">
      <c r="A4182" s="184"/>
      <c r="B4182"/>
      <c r="C4182"/>
      <c r="D4182" s="158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 s="10"/>
    </row>
    <row r="4183" spans="1:19">
      <c r="A4183" s="184"/>
      <c r="B4183"/>
      <c r="C4183"/>
      <c r="D4183" s="158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 s="10"/>
    </row>
    <row r="4184" spans="1:19">
      <c r="A4184" s="184"/>
      <c r="B4184"/>
      <c r="C4184"/>
      <c r="D4184" s="158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 s="10"/>
    </row>
    <row r="4185" spans="1:19">
      <c r="A4185" s="184"/>
      <c r="B4185"/>
      <c r="C4185"/>
      <c r="D4185" s="158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 s="10"/>
    </row>
    <row r="4186" spans="1:19">
      <c r="A4186" s="184"/>
      <c r="B4186"/>
      <c r="C4186"/>
      <c r="D4186" s="158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 s="10"/>
    </row>
    <row r="4187" spans="1:19">
      <c r="A4187" s="184"/>
      <c r="B4187"/>
      <c r="C4187"/>
      <c r="D4187" s="158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 s="10"/>
    </row>
    <row r="4188" spans="1:19">
      <c r="A4188" s="184"/>
      <c r="B4188"/>
      <c r="C4188"/>
      <c r="D4188" s="15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 s="10"/>
    </row>
    <row r="4189" spans="1:19">
      <c r="A4189" s="184"/>
      <c r="B4189"/>
      <c r="C4189"/>
      <c r="D4189" s="158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 s="10"/>
    </row>
    <row r="4190" spans="1:19">
      <c r="A4190" s="184"/>
      <c r="B4190"/>
      <c r="C4190"/>
      <c r="D4190" s="158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 s="10"/>
    </row>
    <row r="4191" spans="1:19">
      <c r="A4191" s="184"/>
      <c r="B4191"/>
      <c r="C4191"/>
      <c r="D4191" s="158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 s="10"/>
    </row>
    <row r="4192" spans="1:19">
      <c r="A4192" s="184"/>
      <c r="B4192"/>
      <c r="C4192"/>
      <c r="D4192" s="158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 s="10"/>
    </row>
    <row r="4193" spans="1:19">
      <c r="A4193" s="184"/>
      <c r="B4193"/>
      <c r="C4193"/>
      <c r="D4193" s="158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 s="10"/>
    </row>
    <row r="4194" spans="1:19">
      <c r="A4194" s="184"/>
      <c r="B4194"/>
      <c r="C4194"/>
      <c r="D4194" s="158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 s="10"/>
    </row>
    <row r="4195" spans="1:19">
      <c r="A4195" s="184"/>
      <c r="B4195"/>
      <c r="C4195"/>
      <c r="D4195" s="158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 s="10"/>
    </row>
    <row r="4196" spans="1:19">
      <c r="A4196" s="184"/>
      <c r="B4196"/>
      <c r="C4196"/>
      <c r="D4196" s="158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 s="10"/>
    </row>
    <row r="4197" spans="1:19">
      <c r="A4197" s="184"/>
      <c r="B4197"/>
      <c r="C4197"/>
      <c r="D4197" s="158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 s="10"/>
    </row>
    <row r="4198" spans="1:19">
      <c r="A4198" s="184"/>
      <c r="B4198"/>
      <c r="C4198"/>
      <c r="D4198" s="15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 s="10"/>
    </row>
    <row r="4199" spans="1:19">
      <c r="A4199" s="184"/>
      <c r="B4199"/>
      <c r="C4199"/>
      <c r="D4199" s="158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 s="10"/>
    </row>
    <row r="4200" spans="1:19">
      <c r="A4200" s="184"/>
      <c r="B4200"/>
      <c r="C4200"/>
      <c r="D4200" s="158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 s="10"/>
    </row>
    <row r="4201" spans="1:19">
      <c r="A4201" s="184"/>
      <c r="B4201"/>
      <c r="C4201"/>
      <c r="D4201" s="158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 s="10"/>
    </row>
    <row r="4202" spans="1:19">
      <c r="A4202" s="184"/>
      <c r="B4202"/>
      <c r="C4202"/>
      <c r="D4202" s="158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 s="10"/>
    </row>
    <row r="4203" spans="1:19">
      <c r="A4203" s="184"/>
      <c r="B4203"/>
      <c r="C4203"/>
      <c r="D4203" s="158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 s="10"/>
    </row>
    <row r="4204" spans="1:19">
      <c r="A4204" s="184"/>
      <c r="B4204"/>
      <c r="C4204"/>
      <c r="D4204" s="158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 s="10"/>
    </row>
    <row r="4205" spans="1:19">
      <c r="A4205" s="184"/>
      <c r="B4205"/>
      <c r="C4205"/>
      <c r="D4205" s="158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 s="10"/>
    </row>
    <row r="4206" spans="1:19">
      <c r="A4206" s="184"/>
      <c r="B4206"/>
      <c r="C4206"/>
      <c r="D4206" s="158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 s="10"/>
    </row>
    <row r="4207" spans="1:19">
      <c r="A4207" s="184"/>
      <c r="B4207"/>
      <c r="C4207"/>
      <c r="D4207" s="158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 s="10"/>
    </row>
    <row r="4208" spans="1:19">
      <c r="A4208" s="184"/>
      <c r="B4208"/>
      <c r="C4208"/>
      <c r="D4208" s="15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 s="10"/>
    </row>
    <row r="4209" spans="1:19">
      <c r="A4209" s="184"/>
      <c r="B4209"/>
      <c r="C4209"/>
      <c r="D4209" s="158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 s="10"/>
    </row>
    <row r="4210" spans="1:19">
      <c r="A4210" s="184"/>
      <c r="B4210"/>
      <c r="C4210"/>
      <c r="D4210" s="158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 s="10"/>
    </row>
    <row r="4211" spans="1:19">
      <c r="A4211" s="184"/>
      <c r="B4211"/>
      <c r="C4211"/>
      <c r="D4211" s="158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 s="10"/>
    </row>
    <row r="4212" spans="1:19">
      <c r="A4212" s="184"/>
      <c r="B4212"/>
      <c r="C4212"/>
      <c r="D4212" s="158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 s="10"/>
    </row>
    <row r="4213" spans="1:19">
      <c r="A4213" s="184"/>
      <c r="B4213"/>
      <c r="C4213"/>
      <c r="D4213" s="158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 s="10"/>
    </row>
    <row r="4214" spans="1:19">
      <c r="A4214" s="184"/>
      <c r="B4214"/>
      <c r="C4214"/>
      <c r="D4214" s="158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 s="10"/>
    </row>
    <row r="4215" spans="1:19">
      <c r="A4215" s="184"/>
      <c r="B4215"/>
      <c r="C4215"/>
      <c r="D4215" s="158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 s="10"/>
    </row>
    <row r="4216" spans="1:19">
      <c r="A4216" s="184"/>
      <c r="B4216"/>
      <c r="C4216"/>
      <c r="D4216" s="158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 s="10"/>
    </row>
    <row r="4217" spans="1:19">
      <c r="A4217" s="184"/>
      <c r="B4217"/>
      <c r="C4217"/>
      <c r="D4217" s="158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 s="10"/>
    </row>
    <row r="4218" spans="1:19">
      <c r="A4218" s="184"/>
      <c r="B4218"/>
      <c r="C4218"/>
      <c r="D4218" s="15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 s="10"/>
    </row>
    <row r="4219" spans="1:19">
      <c r="A4219" s="184"/>
      <c r="B4219"/>
      <c r="C4219"/>
      <c r="D4219" s="158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 s="10"/>
    </row>
    <row r="4220" spans="1:19">
      <c r="A4220" s="184"/>
      <c r="B4220"/>
      <c r="C4220"/>
      <c r="D4220" s="158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 s="10"/>
    </row>
    <row r="4221" spans="1:19">
      <c r="A4221" s="184"/>
      <c r="B4221"/>
      <c r="C4221"/>
      <c r="D4221" s="158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 s="10"/>
    </row>
    <row r="4222" spans="1:19">
      <c r="A4222" s="184"/>
      <c r="B4222"/>
      <c r="C4222"/>
      <c r="D4222" s="158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 s="10"/>
    </row>
    <row r="4223" spans="1:19">
      <c r="A4223" s="184"/>
      <c r="B4223"/>
      <c r="C4223"/>
      <c r="D4223" s="158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 s="10"/>
    </row>
    <row r="4224" spans="1:19">
      <c r="A4224" s="184"/>
      <c r="B4224"/>
      <c r="C4224"/>
      <c r="D4224" s="158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 s="10"/>
    </row>
    <row r="4225" spans="1:19">
      <c r="A4225" s="184"/>
      <c r="B4225"/>
      <c r="C4225"/>
      <c r="D4225" s="158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 s="10"/>
    </row>
    <row r="4226" spans="1:19">
      <c r="A4226" s="184"/>
      <c r="B4226"/>
      <c r="C4226"/>
      <c r="D4226" s="158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 s="10"/>
    </row>
    <row r="4227" spans="1:19">
      <c r="A4227" s="184"/>
      <c r="B4227"/>
      <c r="C4227"/>
      <c r="D4227" s="158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 s="10"/>
    </row>
    <row r="4228" spans="1:19">
      <c r="A4228" s="184"/>
      <c r="B4228"/>
      <c r="C4228"/>
      <c r="D4228" s="15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 s="10"/>
    </row>
    <row r="4229" spans="1:19">
      <c r="A4229" s="184"/>
      <c r="B4229"/>
      <c r="C4229"/>
      <c r="D4229" s="158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 s="10"/>
    </row>
    <row r="4230" spans="1:19">
      <c r="A4230" s="184"/>
      <c r="B4230"/>
      <c r="C4230"/>
      <c r="D4230" s="158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 s="10"/>
    </row>
    <row r="4231" spans="1:19">
      <c r="A4231" s="184"/>
      <c r="B4231"/>
      <c r="C4231"/>
      <c r="D4231" s="158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 s="10"/>
    </row>
    <row r="4232" spans="1:19">
      <c r="A4232" s="184"/>
      <c r="B4232"/>
      <c r="C4232"/>
      <c r="D4232" s="158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 s="10"/>
    </row>
    <row r="4233" spans="1:19">
      <c r="A4233" s="184"/>
      <c r="B4233"/>
      <c r="C4233"/>
      <c r="D4233" s="158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 s="10"/>
    </row>
    <row r="4234" spans="1:19">
      <c r="A4234" s="184"/>
      <c r="B4234"/>
      <c r="C4234"/>
      <c r="D4234" s="158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 s="10"/>
    </row>
    <row r="4235" spans="1:19">
      <c r="A4235" s="184"/>
      <c r="B4235"/>
      <c r="C4235"/>
      <c r="D4235" s="158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 s="10"/>
    </row>
    <row r="4236" spans="1:19">
      <c r="A4236" s="184"/>
      <c r="B4236"/>
      <c r="C4236"/>
      <c r="D4236" s="158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 s="10"/>
    </row>
    <row r="4237" spans="1:19">
      <c r="A4237" s="184"/>
      <c r="B4237"/>
      <c r="C4237"/>
      <c r="D4237" s="158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 s="10"/>
    </row>
    <row r="4238" spans="1:19">
      <c r="A4238" s="184"/>
      <c r="B4238"/>
      <c r="C4238"/>
      <c r="D4238" s="15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 s="10"/>
    </row>
    <row r="4239" spans="1:19">
      <c r="A4239" s="184"/>
      <c r="B4239"/>
      <c r="C4239"/>
      <c r="D4239" s="158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 s="10"/>
    </row>
    <row r="4240" spans="1:19">
      <c r="A4240" s="184"/>
      <c r="B4240"/>
      <c r="C4240"/>
      <c r="D4240" s="158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 s="10"/>
    </row>
    <row r="4241" spans="1:19">
      <c r="A4241" s="184"/>
      <c r="B4241"/>
      <c r="C4241"/>
      <c r="D4241" s="158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 s="10"/>
    </row>
    <row r="4242" spans="1:19">
      <c r="A4242" s="184"/>
      <c r="B4242"/>
      <c r="C4242"/>
      <c r="D4242" s="158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 s="10"/>
    </row>
    <row r="4243" spans="1:19">
      <c r="A4243" s="184"/>
      <c r="B4243"/>
      <c r="C4243"/>
      <c r="D4243" s="158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 s="10"/>
    </row>
    <row r="4244" spans="1:19">
      <c r="A4244" s="184"/>
      <c r="B4244"/>
      <c r="C4244"/>
      <c r="D4244" s="158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 s="10"/>
    </row>
    <row r="4245" spans="1:19">
      <c r="A4245" s="184"/>
      <c r="B4245"/>
      <c r="C4245"/>
      <c r="D4245" s="158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 s="10"/>
    </row>
    <row r="4246" spans="1:19">
      <c r="A4246" s="184"/>
      <c r="B4246"/>
      <c r="C4246"/>
      <c r="D4246" s="158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 s="10"/>
    </row>
    <row r="4247" spans="1:19">
      <c r="A4247" s="184"/>
      <c r="B4247"/>
      <c r="C4247"/>
      <c r="D4247" s="158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 s="10"/>
    </row>
    <row r="4248" spans="1:19">
      <c r="A4248" s="184"/>
      <c r="B4248"/>
      <c r="C4248"/>
      <c r="D4248" s="15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 s="10"/>
    </row>
    <row r="4249" spans="1:19">
      <c r="A4249" s="184"/>
      <c r="B4249"/>
      <c r="C4249"/>
      <c r="D4249" s="158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 s="10"/>
    </row>
    <row r="4250" spans="1:19">
      <c r="A4250" s="184"/>
      <c r="B4250"/>
      <c r="C4250"/>
      <c r="D4250" s="158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 s="10"/>
    </row>
    <row r="4251" spans="1:19">
      <c r="A4251" s="184"/>
      <c r="B4251"/>
      <c r="C4251"/>
      <c r="D4251" s="158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 s="10"/>
    </row>
    <row r="4252" spans="1:19">
      <c r="A4252" s="184"/>
      <c r="B4252"/>
      <c r="C4252"/>
      <c r="D4252" s="158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 s="10"/>
    </row>
    <row r="4253" spans="1:19">
      <c r="A4253" s="184"/>
      <c r="B4253"/>
      <c r="C4253"/>
      <c r="D4253" s="158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 s="10"/>
    </row>
    <row r="4254" spans="1:19">
      <c r="A4254" s="184"/>
      <c r="B4254"/>
      <c r="C4254"/>
      <c r="D4254" s="158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 s="10"/>
    </row>
    <row r="4255" spans="1:19">
      <c r="A4255" s="184"/>
      <c r="B4255"/>
      <c r="C4255"/>
      <c r="D4255" s="158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 s="10"/>
    </row>
    <row r="4256" spans="1:19">
      <c r="A4256" s="184"/>
      <c r="B4256"/>
      <c r="C4256"/>
      <c r="D4256" s="158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 s="10"/>
    </row>
    <row r="4257" spans="1:19">
      <c r="A4257" s="184"/>
      <c r="B4257"/>
      <c r="C4257"/>
      <c r="D4257" s="158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 s="10"/>
    </row>
    <row r="4258" spans="1:19">
      <c r="A4258" s="184"/>
      <c r="B4258"/>
      <c r="C4258"/>
      <c r="D4258" s="1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 s="10"/>
    </row>
    <row r="4259" spans="1:19">
      <c r="A4259" s="184"/>
      <c r="B4259"/>
      <c r="C4259"/>
      <c r="D4259" s="158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 s="10"/>
    </row>
    <row r="4260" spans="1:19">
      <c r="A4260" s="184"/>
      <c r="B4260"/>
      <c r="C4260"/>
      <c r="D4260" s="158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 s="10"/>
    </row>
    <row r="4261" spans="1:19">
      <c r="A4261" s="184"/>
      <c r="B4261"/>
      <c r="C4261"/>
      <c r="D4261" s="158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 s="10"/>
    </row>
    <row r="4262" spans="1:19">
      <c r="A4262" s="184"/>
      <c r="B4262"/>
      <c r="C4262"/>
      <c r="D4262" s="158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 s="10"/>
    </row>
    <row r="4263" spans="1:19">
      <c r="A4263" s="184"/>
      <c r="B4263"/>
      <c r="C4263"/>
      <c r="D4263" s="158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 s="10"/>
    </row>
    <row r="4264" spans="1:19">
      <c r="A4264" s="184"/>
      <c r="B4264"/>
      <c r="C4264"/>
      <c r="D4264" s="158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 s="10"/>
    </row>
    <row r="4265" spans="1:19">
      <c r="A4265" s="184"/>
      <c r="B4265"/>
      <c r="C4265"/>
      <c r="D4265" s="158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 s="10"/>
    </row>
    <row r="4266" spans="1:19">
      <c r="A4266" s="184"/>
      <c r="B4266"/>
      <c r="C4266"/>
      <c r="D4266" s="158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 s="10"/>
    </row>
    <row r="4267" spans="1:19">
      <c r="A4267" s="184"/>
      <c r="B4267"/>
      <c r="C4267"/>
      <c r="D4267" s="158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 s="10"/>
    </row>
    <row r="4268" spans="1:19">
      <c r="A4268" s="184"/>
      <c r="B4268"/>
      <c r="C4268"/>
      <c r="D4268" s="15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 s="10"/>
    </row>
    <row r="4269" spans="1:19">
      <c r="A4269" s="184"/>
      <c r="B4269"/>
      <c r="C4269"/>
      <c r="D4269" s="158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 s="10"/>
    </row>
    <row r="4270" spans="1:19">
      <c r="A4270" s="184"/>
      <c r="B4270"/>
      <c r="C4270"/>
      <c r="D4270" s="158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 s="10"/>
    </row>
    <row r="4271" spans="1:19">
      <c r="A4271" s="184"/>
      <c r="B4271"/>
      <c r="C4271"/>
      <c r="D4271" s="158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 s="10"/>
    </row>
    <row r="4272" spans="1:19">
      <c r="A4272" s="184"/>
      <c r="B4272"/>
      <c r="C4272"/>
      <c r="D4272" s="158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 s="10"/>
    </row>
    <row r="4273" spans="1:19">
      <c r="A4273" s="184"/>
      <c r="B4273"/>
      <c r="C4273"/>
      <c r="D4273" s="158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 s="10"/>
    </row>
    <row r="4274" spans="1:19">
      <c r="A4274" s="184"/>
      <c r="B4274"/>
      <c r="C4274"/>
      <c r="D4274" s="158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 s="10"/>
    </row>
    <row r="4275" spans="1:19">
      <c r="A4275" s="184"/>
      <c r="B4275"/>
      <c r="C4275"/>
      <c r="D4275" s="158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 s="10"/>
    </row>
    <row r="4276" spans="1:19">
      <c r="A4276" s="184"/>
      <c r="B4276"/>
      <c r="C4276"/>
      <c r="D4276" s="158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 s="10"/>
    </row>
    <row r="4277" spans="1:19">
      <c r="A4277" s="184"/>
      <c r="B4277"/>
      <c r="C4277"/>
      <c r="D4277" s="158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 s="10"/>
    </row>
    <row r="4278" spans="1:19">
      <c r="A4278" s="184"/>
      <c r="B4278"/>
      <c r="C4278"/>
      <c r="D4278" s="15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 s="10"/>
    </row>
    <row r="4279" spans="1:19">
      <c r="A4279" s="184"/>
      <c r="B4279"/>
      <c r="C4279"/>
      <c r="D4279" s="158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 s="10"/>
    </row>
    <row r="4280" spans="1:19">
      <c r="A4280" s="184"/>
      <c r="B4280"/>
      <c r="C4280"/>
      <c r="D4280" s="158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 s="10"/>
    </row>
    <row r="4281" spans="1:19">
      <c r="A4281" s="184"/>
      <c r="B4281"/>
      <c r="C4281"/>
      <c r="D4281" s="158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 s="10"/>
    </row>
    <row r="4282" spans="1:19">
      <c r="A4282" s="184"/>
      <c r="B4282"/>
      <c r="C4282"/>
      <c r="D4282" s="158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</row>
    <row r="4283" spans="1:19">
      <c r="A4283" s="184"/>
      <c r="B4283"/>
      <c r="C4283"/>
      <c r="D4283" s="158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</row>
    <row r="4284" spans="1:19">
      <c r="A4284" s="184"/>
      <c r="B4284"/>
      <c r="C4284"/>
      <c r="D4284" s="158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</row>
    <row r="4285" spans="1:19">
      <c r="A4285" s="184"/>
      <c r="B4285"/>
      <c r="C4285"/>
      <c r="D4285" s="158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</row>
    <row r="4286" spans="1:19">
      <c r="A4286" s="184"/>
      <c r="B4286"/>
      <c r="C4286"/>
      <c r="D4286" s="158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</row>
    <row r="4287" spans="1:19">
      <c r="A4287" s="184"/>
      <c r="B4287"/>
      <c r="C4287"/>
      <c r="D4287" s="158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</row>
    <row r="4288" spans="1:19">
      <c r="A4288" s="184"/>
      <c r="B4288"/>
      <c r="C4288"/>
      <c r="D4288" s="15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</row>
    <row r="4289" spans="1:18">
      <c r="A4289" s="184"/>
      <c r="B4289"/>
      <c r="C4289"/>
      <c r="D4289" s="158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</row>
    <row r="4290" spans="1:18">
      <c r="A4290" s="184"/>
      <c r="B4290"/>
      <c r="C4290"/>
      <c r="D4290" s="158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</row>
    <row r="4291" spans="1:18">
      <c r="A4291" s="184"/>
      <c r="B4291"/>
      <c r="C4291"/>
      <c r="D4291" s="158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</row>
    <row r="4292" spans="1:18">
      <c r="A4292" s="184"/>
      <c r="B4292"/>
      <c r="C4292"/>
      <c r="D4292" s="158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</row>
    <row r="4293" spans="1:18">
      <c r="A4293" s="184"/>
      <c r="B4293"/>
      <c r="C4293"/>
      <c r="D4293" s="158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</row>
    <row r="4294" spans="1:18">
      <c r="A4294" s="184"/>
      <c r="B4294"/>
      <c r="C4294"/>
      <c r="D4294" s="158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</row>
    <row r="4295" spans="1:18">
      <c r="A4295" s="184"/>
      <c r="B4295"/>
      <c r="C4295"/>
      <c r="D4295" s="158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</row>
    <row r="4296" spans="1:18">
      <c r="A4296" s="184"/>
      <c r="B4296"/>
      <c r="C4296"/>
      <c r="D4296" s="158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</row>
    <row r="4297" spans="1:18">
      <c r="A4297" s="184"/>
      <c r="B4297"/>
      <c r="C4297"/>
      <c r="D4297" s="158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</row>
    <row r="4298" spans="1:18">
      <c r="A4298" s="184"/>
      <c r="B4298"/>
      <c r="C4298"/>
      <c r="D4298" s="15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</row>
    <row r="4299" spans="1:18">
      <c r="A4299" s="184"/>
      <c r="B4299"/>
      <c r="C4299"/>
      <c r="D4299" s="158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</row>
    <row r="4300" spans="1:18">
      <c r="A4300" s="184"/>
      <c r="B4300"/>
      <c r="C4300"/>
      <c r="D4300" s="158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</row>
    <row r="4301" spans="1:18">
      <c r="A4301" s="184"/>
      <c r="B4301"/>
      <c r="C4301"/>
      <c r="D4301" s="158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</row>
    <row r="4302" spans="1:18">
      <c r="A4302" s="184"/>
      <c r="B4302"/>
      <c r="C4302"/>
      <c r="D4302" s="158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</row>
    <row r="4303" spans="1:18">
      <c r="A4303" s="184"/>
      <c r="B4303"/>
      <c r="C4303"/>
      <c r="D4303" s="158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</row>
    <row r="4304" spans="1:18">
      <c r="A4304" s="184"/>
      <c r="B4304"/>
      <c r="C4304"/>
      <c r="D4304" s="158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</row>
    <row r="4305" spans="1:18">
      <c r="A4305" s="184"/>
      <c r="B4305"/>
      <c r="C4305"/>
      <c r="D4305" s="158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</row>
    <row r="4306" spans="1:18">
      <c r="A4306" s="184"/>
      <c r="B4306"/>
      <c r="C4306"/>
      <c r="D4306" s="158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</row>
    <row r="4307" spans="1:18">
      <c r="A4307" s="184"/>
      <c r="B4307"/>
      <c r="C4307"/>
      <c r="D4307" s="158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</row>
    <row r="4308" spans="1:18">
      <c r="A4308" s="184"/>
      <c r="B4308"/>
      <c r="C4308"/>
      <c r="D4308" s="15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</row>
    <row r="4309" spans="1:18">
      <c r="A4309" s="184"/>
      <c r="B4309"/>
      <c r="C4309"/>
      <c r="D4309" s="158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</row>
    <row r="4310" spans="1:18">
      <c r="A4310" s="184"/>
      <c r="B4310"/>
      <c r="C4310"/>
      <c r="D4310" s="158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</row>
    <row r="4311" spans="1:18">
      <c r="A4311" s="184"/>
      <c r="B4311"/>
      <c r="C4311"/>
      <c r="D4311" s="158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</row>
    <row r="4312" spans="1:18">
      <c r="A4312" s="184"/>
      <c r="B4312"/>
      <c r="C4312"/>
      <c r="D4312" s="158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</row>
    <row r="4313" spans="1:18">
      <c r="A4313" s="184"/>
      <c r="B4313"/>
      <c r="C4313"/>
      <c r="D4313" s="158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</row>
    <row r="4314" spans="1:18">
      <c r="A4314" s="184"/>
      <c r="B4314"/>
      <c r="C4314"/>
      <c r="D4314" s="158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</row>
    <row r="4315" spans="1:18">
      <c r="A4315" s="184"/>
      <c r="B4315"/>
      <c r="C4315"/>
      <c r="D4315" s="158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</row>
    <row r="4316" spans="1:18">
      <c r="A4316" s="184"/>
      <c r="B4316"/>
      <c r="C4316"/>
      <c r="D4316" s="158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</row>
    <row r="4317" spans="1:18">
      <c r="A4317" s="184"/>
      <c r="B4317"/>
      <c r="C4317"/>
      <c r="D4317" s="158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</row>
    <row r="4318" spans="1:18">
      <c r="A4318" s="184"/>
      <c r="B4318"/>
      <c r="C4318"/>
      <c r="D4318" s="15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</row>
    <row r="4319" spans="1:18">
      <c r="A4319" s="184"/>
      <c r="B4319"/>
      <c r="C4319"/>
      <c r="D4319" s="158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</row>
    <row r="4320" spans="1:18">
      <c r="A4320" s="184"/>
      <c r="B4320"/>
      <c r="C4320"/>
      <c r="D4320" s="158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</row>
    <row r="4321" spans="1:18">
      <c r="A4321" s="184"/>
      <c r="B4321"/>
      <c r="C4321"/>
      <c r="D4321" s="158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</row>
    <row r="4322" spans="1:18">
      <c r="A4322" s="184"/>
      <c r="B4322"/>
      <c r="C4322"/>
      <c r="D4322" s="158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</row>
    <row r="4323" spans="1:18">
      <c r="A4323" s="184"/>
      <c r="B4323"/>
      <c r="C4323"/>
      <c r="D4323" s="158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</row>
    <row r="4324" spans="1:18">
      <c r="A4324" s="184"/>
      <c r="B4324"/>
      <c r="C4324"/>
      <c r="D4324" s="158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</row>
    <row r="4325" spans="1:18">
      <c r="A4325" s="184"/>
      <c r="B4325"/>
      <c r="C4325"/>
      <c r="D4325" s="158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</row>
    <row r="4326" spans="1:18">
      <c r="A4326" s="184"/>
      <c r="B4326"/>
      <c r="C4326"/>
      <c r="D4326" s="158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</row>
    <row r="4327" spans="1:18">
      <c r="A4327" s="184"/>
      <c r="B4327"/>
      <c r="C4327"/>
      <c r="D4327" s="158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</row>
    <row r="4328" spans="1:18">
      <c r="A4328" s="184"/>
      <c r="B4328"/>
      <c r="C4328"/>
      <c r="D4328" s="15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</row>
    <row r="4329" spans="1:18">
      <c r="A4329" s="184"/>
      <c r="B4329"/>
      <c r="C4329"/>
      <c r="D4329" s="158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</row>
    <row r="4330" spans="1:18">
      <c r="A4330" s="184"/>
      <c r="B4330"/>
      <c r="C4330"/>
      <c r="D4330" s="158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</row>
    <row r="4331" spans="1:18">
      <c r="A4331" s="184"/>
      <c r="B4331"/>
      <c r="C4331"/>
      <c r="D4331" s="158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</row>
    <row r="4332" spans="1:18">
      <c r="A4332" s="184"/>
      <c r="B4332"/>
      <c r="C4332"/>
      <c r="D4332" s="158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</row>
    <row r="4333" spans="1:18">
      <c r="A4333" s="184"/>
      <c r="B4333"/>
      <c r="C4333"/>
      <c r="D4333" s="158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</row>
    <row r="4334" spans="1:18">
      <c r="A4334" s="184"/>
      <c r="B4334"/>
      <c r="C4334"/>
      <c r="D4334" s="158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</row>
    <row r="4335" spans="1:18">
      <c r="A4335" s="184"/>
      <c r="B4335"/>
      <c r="C4335"/>
      <c r="D4335" s="158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</row>
    <row r="4336" spans="1:18">
      <c r="A4336" s="184"/>
      <c r="B4336"/>
      <c r="C4336"/>
      <c r="D4336" s="158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</row>
    <row r="4337" spans="1:18">
      <c r="A4337" s="184"/>
      <c r="B4337"/>
      <c r="C4337"/>
      <c r="D4337" s="158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</row>
    <row r="4338" spans="1:18">
      <c r="A4338" s="184"/>
      <c r="B4338"/>
      <c r="C4338"/>
      <c r="D4338" s="15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</row>
    <row r="4339" spans="1:18">
      <c r="A4339" s="184"/>
      <c r="B4339"/>
      <c r="C4339"/>
      <c r="D4339" s="158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</row>
    <row r="4340" spans="1:18">
      <c r="A4340" s="184"/>
      <c r="B4340"/>
      <c r="C4340"/>
      <c r="D4340" s="158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</row>
    <row r="4341" spans="1:18">
      <c r="A4341" s="184"/>
      <c r="B4341"/>
      <c r="C4341"/>
      <c r="D4341" s="158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</row>
    <row r="4342" spans="1:18">
      <c r="A4342" s="184"/>
      <c r="B4342"/>
      <c r="C4342"/>
      <c r="D4342" s="158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</row>
    <row r="4343" spans="1:18">
      <c r="A4343" s="184"/>
      <c r="B4343"/>
      <c r="C4343"/>
      <c r="D4343" s="158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</row>
    <row r="4344" spans="1:18">
      <c r="A4344" s="184"/>
      <c r="B4344"/>
      <c r="C4344"/>
      <c r="D4344" s="158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</row>
    <row r="4345" spans="1:18">
      <c r="A4345" s="184"/>
      <c r="B4345"/>
      <c r="C4345"/>
      <c r="D4345" s="158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</row>
    <row r="4346" spans="1:18">
      <c r="A4346" s="184"/>
      <c r="B4346"/>
      <c r="C4346"/>
      <c r="D4346" s="158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</row>
    <row r="4347" spans="1:18">
      <c r="A4347" s="184"/>
      <c r="B4347"/>
      <c r="C4347"/>
      <c r="D4347" s="158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</row>
    <row r="4348" spans="1:18">
      <c r="A4348" s="184"/>
      <c r="B4348"/>
      <c r="C4348"/>
      <c r="D4348" s="15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</row>
    <row r="4349" spans="1:18">
      <c r="A4349" s="184"/>
      <c r="B4349"/>
      <c r="C4349"/>
      <c r="D4349" s="158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</row>
    <row r="4350" spans="1:18">
      <c r="A4350" s="184"/>
      <c r="B4350"/>
      <c r="C4350"/>
      <c r="D4350" s="158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</row>
    <row r="4351" spans="1:18">
      <c r="A4351" s="184"/>
      <c r="B4351"/>
      <c r="C4351"/>
      <c r="D4351" s="158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</row>
    <row r="4352" spans="1:18">
      <c r="A4352" s="184"/>
      <c r="B4352"/>
      <c r="C4352"/>
      <c r="D4352" s="158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</row>
    <row r="4353" spans="1:18">
      <c r="A4353" s="184"/>
      <c r="B4353"/>
      <c r="C4353"/>
      <c r="D4353" s="158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</row>
    <row r="4354" spans="1:18">
      <c r="A4354" s="184"/>
      <c r="B4354"/>
      <c r="C4354"/>
      <c r="D4354" s="158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</row>
    <row r="4355" spans="1:18">
      <c r="A4355" s="184"/>
      <c r="B4355"/>
      <c r="C4355"/>
      <c r="D4355" s="158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</row>
    <row r="4356" spans="1:18">
      <c r="A4356" s="184"/>
      <c r="B4356"/>
      <c r="C4356"/>
      <c r="D4356" s="158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</row>
    <row r="4357" spans="1:18">
      <c r="A4357" s="184"/>
      <c r="B4357"/>
      <c r="C4357"/>
      <c r="D4357" s="158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</row>
    <row r="4358" spans="1:18">
      <c r="A4358" s="184"/>
      <c r="B4358"/>
      <c r="C4358"/>
      <c r="D4358" s="1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</row>
    <row r="4359" spans="1:18">
      <c r="A4359" s="184"/>
      <c r="B4359"/>
      <c r="C4359"/>
      <c r="D4359" s="158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</row>
    <row r="4360" spans="1:18">
      <c r="A4360" s="184"/>
      <c r="B4360"/>
      <c r="C4360"/>
      <c r="D4360" s="158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</row>
    <row r="4361" spans="1:18">
      <c r="A4361" s="184"/>
      <c r="B4361"/>
      <c r="C4361"/>
      <c r="D4361" s="158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</row>
    <row r="4362" spans="1:18">
      <c r="A4362" s="184"/>
      <c r="B4362"/>
      <c r="C4362"/>
      <c r="D4362" s="158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</row>
    <row r="4363" spans="1:18">
      <c r="A4363" s="184"/>
      <c r="B4363"/>
      <c r="C4363"/>
      <c r="D4363" s="158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</row>
    <row r="4364" spans="1:18">
      <c r="A4364" s="184"/>
      <c r="B4364"/>
      <c r="C4364"/>
      <c r="D4364" s="158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</row>
    <row r="4365" spans="1:18">
      <c r="A4365" s="184"/>
      <c r="B4365"/>
      <c r="C4365"/>
      <c r="D4365" s="158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</row>
    <row r="4366" spans="1:18">
      <c r="A4366" s="184"/>
      <c r="B4366"/>
      <c r="C4366"/>
      <c r="D4366" s="158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</row>
    <row r="4367" spans="1:18">
      <c r="A4367" s="184"/>
      <c r="B4367"/>
      <c r="C4367"/>
      <c r="D4367" s="158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</row>
    <row r="4368" spans="1:18">
      <c r="A4368" s="184"/>
      <c r="B4368"/>
      <c r="C4368"/>
      <c r="D4368" s="15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</row>
    <row r="4369" spans="1:18">
      <c r="A4369" s="184"/>
      <c r="B4369"/>
      <c r="C4369"/>
      <c r="D4369" s="158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</row>
    <row r="4370" spans="1:18">
      <c r="A4370" s="184"/>
      <c r="B4370"/>
      <c r="C4370"/>
      <c r="D4370" s="158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</row>
    <row r="4371" spans="1:18">
      <c r="A4371" s="184"/>
      <c r="B4371"/>
      <c r="C4371"/>
      <c r="D4371" s="158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</row>
    <row r="4372" spans="1:18">
      <c r="A4372" s="184"/>
      <c r="B4372"/>
      <c r="C4372"/>
      <c r="D4372" s="158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</row>
    <row r="4373" spans="1:18">
      <c r="A4373" s="184"/>
      <c r="B4373"/>
      <c r="C4373"/>
      <c r="D4373" s="158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</row>
    <row r="4374" spans="1:18">
      <c r="A4374" s="184"/>
      <c r="B4374"/>
      <c r="C4374"/>
      <c r="D4374" s="158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</row>
    <row r="4375" spans="1:18">
      <c r="A4375" s="184"/>
      <c r="B4375"/>
      <c r="C4375"/>
      <c r="D4375" s="158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</row>
    <row r="4376" spans="1:18">
      <c r="A4376" s="184"/>
      <c r="B4376"/>
      <c r="C4376"/>
      <c r="D4376" s="158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</row>
    <row r="4377" spans="1:18">
      <c r="A4377" s="184"/>
      <c r="B4377"/>
      <c r="C4377"/>
      <c r="D4377" s="158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</row>
    <row r="4378" spans="1:18">
      <c r="A4378" s="184"/>
      <c r="B4378"/>
      <c r="C4378"/>
      <c r="D4378" s="15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</row>
    <row r="4379" spans="1:18">
      <c r="A4379" s="184"/>
      <c r="B4379"/>
      <c r="C4379"/>
      <c r="D4379" s="158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</row>
    <row r="4380" spans="1:18">
      <c r="A4380" s="184"/>
      <c r="B4380"/>
      <c r="C4380"/>
      <c r="D4380" s="158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</row>
    <row r="4381" spans="1:18">
      <c r="A4381" s="184"/>
      <c r="B4381"/>
      <c r="C4381"/>
      <c r="D4381" s="158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</row>
    <row r="4382" spans="1:18">
      <c r="A4382" s="184"/>
      <c r="B4382"/>
      <c r="C4382"/>
      <c r="D4382" s="158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</row>
    <row r="4383" spans="1:18">
      <c r="A4383" s="184"/>
      <c r="B4383"/>
      <c r="C4383"/>
      <c r="D4383" s="158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</row>
    <row r="4384" spans="1:18">
      <c r="A4384" s="184"/>
      <c r="B4384"/>
      <c r="C4384"/>
      <c r="D4384" s="158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</row>
    <row r="4385" spans="1:18">
      <c r="A4385" s="184"/>
      <c r="B4385"/>
      <c r="C4385"/>
      <c r="D4385" s="158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</row>
    <row r="4386" spans="1:18">
      <c r="A4386" s="184"/>
      <c r="B4386"/>
      <c r="C4386"/>
      <c r="D4386" s="158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</row>
    <row r="4387" spans="1:18">
      <c r="A4387" s="184"/>
      <c r="B4387"/>
      <c r="C4387"/>
      <c r="D4387" s="158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</row>
    <row r="4388" spans="1:18">
      <c r="A4388" s="184"/>
      <c r="B4388"/>
      <c r="C4388"/>
      <c r="D4388" s="15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</row>
    <row r="4389" spans="1:18">
      <c r="A4389" s="184"/>
      <c r="B4389"/>
      <c r="C4389"/>
      <c r="D4389" s="158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</row>
    <row r="4390" spans="1:18">
      <c r="A4390" s="184"/>
      <c r="B4390"/>
      <c r="C4390"/>
      <c r="D4390" s="158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</row>
    <row r="4391" spans="1:18">
      <c r="A4391" s="184"/>
      <c r="B4391"/>
      <c r="C4391"/>
      <c r="D4391" s="158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</row>
    <row r="4392" spans="1:18">
      <c r="A4392" s="184"/>
      <c r="B4392"/>
      <c r="C4392"/>
      <c r="D4392" s="158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</row>
    <row r="4393" spans="1:18">
      <c r="A4393" s="184"/>
      <c r="B4393"/>
      <c r="C4393"/>
      <c r="D4393" s="158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</row>
    <row r="4394" spans="1:18">
      <c r="A4394" s="184"/>
      <c r="B4394"/>
      <c r="C4394"/>
      <c r="D4394" s="158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</row>
    <row r="4395" spans="1:18">
      <c r="A4395" s="184"/>
      <c r="B4395"/>
      <c r="C4395"/>
      <c r="D4395" s="158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</row>
    <row r="4396" spans="1:18">
      <c r="A4396" s="184"/>
      <c r="B4396"/>
      <c r="C4396"/>
      <c r="D4396" s="158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</row>
    <row r="4397" spans="1:18">
      <c r="A4397" s="184"/>
      <c r="B4397"/>
      <c r="C4397"/>
      <c r="D4397" s="158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</row>
    <row r="4398" spans="1:18">
      <c r="A4398" s="184"/>
      <c r="B4398"/>
      <c r="C4398"/>
      <c r="D4398" s="15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</row>
    <row r="4399" spans="1:18">
      <c r="A4399" s="184"/>
      <c r="B4399"/>
      <c r="C4399"/>
      <c r="D4399" s="158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</row>
    <row r="4400" spans="1:18">
      <c r="A4400" s="184"/>
      <c r="B4400"/>
      <c r="C4400"/>
      <c r="D4400" s="158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</row>
    <row r="4401" spans="1:18">
      <c r="A4401" s="184"/>
      <c r="B4401"/>
      <c r="C4401"/>
      <c r="D4401" s="158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</row>
    <row r="4402" spans="1:18">
      <c r="A4402" s="184"/>
      <c r="B4402"/>
      <c r="C4402"/>
      <c r="D4402" s="158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</row>
    <row r="4403" spans="1:18">
      <c r="A4403" s="184"/>
      <c r="B4403"/>
      <c r="C4403"/>
      <c r="D4403" s="158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</row>
    <row r="4404" spans="1:18">
      <c r="A4404" s="184"/>
      <c r="B4404"/>
      <c r="C4404"/>
      <c r="D4404" s="158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</row>
    <row r="4405" spans="1:18">
      <c r="A4405" s="184"/>
      <c r="B4405"/>
      <c r="C4405"/>
      <c r="D4405" s="158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</row>
    <row r="4406" spans="1:18">
      <c r="A4406" s="184"/>
      <c r="B4406"/>
      <c r="C4406"/>
      <c r="D4406" s="158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</row>
    <row r="4407" spans="1:18">
      <c r="A4407" s="184"/>
      <c r="B4407"/>
      <c r="C4407"/>
      <c r="D4407" s="158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</row>
    <row r="4408" spans="1:18">
      <c r="A4408" s="184"/>
      <c r="B4408"/>
      <c r="C4408"/>
      <c r="D4408" s="15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</row>
    <row r="4409" spans="1:18">
      <c r="A4409" s="184"/>
      <c r="B4409"/>
      <c r="C4409"/>
      <c r="D4409" s="158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</row>
    <row r="4410" spans="1:18">
      <c r="A4410" s="184"/>
      <c r="B4410"/>
      <c r="C4410"/>
      <c r="D4410" s="158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</row>
    <row r="4411" spans="1:18">
      <c r="A4411" s="184"/>
      <c r="B4411"/>
      <c r="C4411"/>
      <c r="D4411" s="158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</row>
    <row r="4412" spans="1:18">
      <c r="A4412" s="184"/>
      <c r="B4412"/>
      <c r="C4412"/>
      <c r="D4412" s="158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</row>
    <row r="4413" spans="1:18">
      <c r="A4413" s="184"/>
      <c r="B4413"/>
      <c r="C4413"/>
      <c r="D4413" s="158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</row>
    <row r="4414" spans="1:18">
      <c r="A4414" s="184"/>
      <c r="B4414"/>
      <c r="C4414"/>
      <c r="D4414" s="158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</row>
    <row r="4415" spans="1:18">
      <c r="A4415" s="184"/>
      <c r="B4415"/>
      <c r="C4415"/>
      <c r="D4415" s="158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</row>
    <row r="4416" spans="1:18">
      <c r="A4416" s="184"/>
      <c r="B4416"/>
      <c r="C4416"/>
      <c r="D4416" s="158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</row>
    <row r="4417" spans="1:18">
      <c r="A4417" s="184"/>
      <c r="B4417"/>
      <c r="C4417"/>
      <c r="D4417" s="158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</row>
    <row r="4418" spans="1:18">
      <c r="A4418" s="184"/>
      <c r="B4418"/>
      <c r="C4418"/>
      <c r="D4418" s="15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</row>
    <row r="4419" spans="1:18">
      <c r="A4419" s="184"/>
      <c r="B4419"/>
      <c r="C4419"/>
      <c r="D4419" s="158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</row>
    <row r="4420" spans="1:18">
      <c r="A4420" s="184"/>
      <c r="B4420"/>
      <c r="C4420"/>
      <c r="D4420" s="158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</row>
    <row r="4421" spans="1:18">
      <c r="A4421" s="184"/>
      <c r="B4421"/>
      <c r="C4421"/>
      <c r="D4421" s="158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</row>
    <row r="4422" spans="1:18">
      <c r="A4422" s="184"/>
      <c r="B4422"/>
      <c r="C4422"/>
      <c r="D4422" s="158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</row>
    <row r="4423" spans="1:18">
      <c r="A4423" s="184"/>
      <c r="B4423"/>
      <c r="C4423"/>
      <c r="D4423" s="158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</row>
    <row r="4424" spans="1:18">
      <c r="A4424" s="184"/>
      <c r="B4424"/>
      <c r="C4424"/>
      <c r="D4424" s="158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</row>
    <row r="4425" spans="1:18">
      <c r="A4425" s="184"/>
      <c r="B4425"/>
      <c r="C4425"/>
      <c r="D4425" s="158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</row>
    <row r="4426" spans="1:18">
      <c r="A4426" s="184"/>
      <c r="B4426"/>
      <c r="C4426"/>
      <c r="D4426" s="158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</row>
    <row r="4427" spans="1:18">
      <c r="A4427" s="184"/>
      <c r="B4427"/>
      <c r="C4427"/>
      <c r="D4427" s="158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</row>
    <row r="4428" spans="1:18">
      <c r="A4428" s="184"/>
      <c r="B4428"/>
      <c r="C4428"/>
      <c r="D4428" s="15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</row>
    <row r="4429" spans="1:18">
      <c r="A4429" s="184"/>
      <c r="B4429"/>
      <c r="C4429"/>
      <c r="D4429" s="158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</row>
    <row r="4430" spans="1:18">
      <c r="A4430" s="184"/>
      <c r="B4430"/>
      <c r="C4430"/>
      <c r="D4430" s="158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</row>
    <row r="4431" spans="1:18">
      <c r="A4431" s="184"/>
      <c r="B4431"/>
      <c r="C4431"/>
      <c r="D4431" s="158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</row>
    <row r="4432" spans="1:18">
      <c r="A4432" s="184"/>
      <c r="B4432"/>
      <c r="C4432"/>
      <c r="D4432" s="158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</row>
    <row r="4433" spans="1:18">
      <c r="A4433" s="184"/>
      <c r="B4433"/>
      <c r="C4433"/>
      <c r="D4433" s="158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</row>
    <row r="4434" spans="1:18">
      <c r="A4434" s="184"/>
      <c r="B4434"/>
      <c r="C4434"/>
      <c r="D4434" s="158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</row>
    <row r="4435" spans="1:18">
      <c r="A4435" s="184"/>
      <c r="B4435"/>
      <c r="C4435"/>
      <c r="D4435" s="158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</row>
    <row r="4436" spans="1:18">
      <c r="A4436" s="184"/>
      <c r="B4436"/>
      <c r="C4436"/>
      <c r="D4436" s="158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</row>
    <row r="4437" spans="1:18">
      <c r="A4437" s="184"/>
      <c r="B4437"/>
      <c r="C4437"/>
      <c r="D4437" s="158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</row>
    <row r="4438" spans="1:18">
      <c r="A4438" s="184"/>
      <c r="B4438"/>
      <c r="C4438"/>
      <c r="D4438" s="15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</row>
    <row r="4439" spans="1:18">
      <c r="A4439" s="184"/>
      <c r="B4439"/>
      <c r="C4439"/>
      <c r="D4439" s="158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</row>
    <row r="4440" spans="1:18">
      <c r="A4440" s="184"/>
      <c r="B4440"/>
      <c r="C4440"/>
      <c r="D4440" s="158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</row>
    <row r="4441" spans="1:18">
      <c r="A4441" s="184"/>
      <c r="B4441"/>
      <c r="C4441"/>
      <c r="D4441" s="158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</row>
    <row r="4442" spans="1:18">
      <c r="A4442" s="184"/>
      <c r="B4442"/>
      <c r="C4442"/>
      <c r="D4442" s="158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</row>
    <row r="4443" spans="1:18">
      <c r="A4443" s="184"/>
      <c r="B4443"/>
      <c r="C4443"/>
      <c r="D4443" s="158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</row>
    <row r="4444" spans="1:18">
      <c r="A4444" s="184"/>
      <c r="B4444"/>
      <c r="C4444"/>
      <c r="D4444" s="158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</row>
    <row r="4445" spans="1:18">
      <c r="A4445" s="184"/>
      <c r="B4445"/>
      <c r="C4445"/>
      <c r="D4445" s="158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</row>
    <row r="4446" spans="1:18">
      <c r="A4446" s="184"/>
      <c r="B4446"/>
      <c r="C4446"/>
      <c r="D4446" s="158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</row>
    <row r="4447" spans="1:18">
      <c r="A4447" s="184"/>
      <c r="B4447"/>
      <c r="C4447"/>
      <c r="D4447" s="158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</row>
    <row r="4448" spans="1:18">
      <c r="A4448" s="184"/>
      <c r="B4448"/>
      <c r="C4448"/>
      <c r="D4448" s="15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</row>
    <row r="4449" spans="1:18">
      <c r="A4449" s="184"/>
      <c r="B4449"/>
      <c r="C4449"/>
      <c r="D4449" s="158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</row>
    <row r="4450" spans="1:18">
      <c r="A4450" s="184"/>
      <c r="B4450"/>
      <c r="C4450"/>
      <c r="D4450" s="158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</row>
    <row r="4451" spans="1:18">
      <c r="A4451" s="184"/>
      <c r="B4451"/>
      <c r="C4451"/>
      <c r="D4451" s="158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</row>
    <row r="4452" spans="1:18">
      <c r="A4452" s="184"/>
      <c r="B4452"/>
      <c r="C4452"/>
      <c r="D4452" s="158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</row>
    <row r="4453" spans="1:18">
      <c r="A4453" s="184"/>
      <c r="B4453"/>
      <c r="C4453"/>
      <c r="D4453" s="158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</row>
    <row r="4454" spans="1:18">
      <c r="A4454" s="184"/>
      <c r="B4454"/>
      <c r="C4454"/>
      <c r="D4454" s="158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</row>
    <row r="4455" spans="1:18">
      <c r="A4455" s="184"/>
      <c r="B4455"/>
      <c r="C4455"/>
      <c r="D4455" s="158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</row>
    <row r="4456" spans="1:18">
      <c r="A4456" s="184"/>
      <c r="B4456"/>
      <c r="C4456"/>
      <c r="D4456" s="158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</row>
    <row r="4457" spans="1:18">
      <c r="A4457" s="184"/>
      <c r="B4457"/>
      <c r="C4457"/>
      <c r="D4457" s="158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</row>
    <row r="4458" spans="1:18">
      <c r="A4458" s="184"/>
      <c r="B4458"/>
      <c r="C4458"/>
      <c r="D4458" s="1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</row>
    <row r="4459" spans="1:18">
      <c r="A4459" s="184"/>
      <c r="B4459"/>
      <c r="C4459"/>
      <c r="D4459" s="158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</row>
    <row r="4460" spans="1:18">
      <c r="A4460" s="184"/>
      <c r="B4460"/>
      <c r="C4460"/>
      <c r="D4460" s="158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</row>
    <row r="4461" spans="1:18">
      <c r="A4461" s="184"/>
      <c r="B4461"/>
      <c r="C4461"/>
      <c r="D4461" s="158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</row>
    <row r="4462" spans="1:18">
      <c r="A4462" s="184"/>
      <c r="B4462"/>
      <c r="C4462"/>
      <c r="D4462" s="158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</row>
    <row r="4463" spans="1:18">
      <c r="A4463" s="184"/>
      <c r="B4463"/>
      <c r="C4463"/>
      <c r="D4463" s="158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</row>
    <row r="4464" spans="1:18">
      <c r="A4464" s="184"/>
      <c r="B4464"/>
      <c r="C4464"/>
      <c r="D4464" s="158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</row>
    <row r="4465" spans="1:18">
      <c r="A4465" s="184"/>
      <c r="B4465"/>
      <c r="C4465"/>
      <c r="D4465" s="158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</row>
    <row r="4466" spans="1:18">
      <c r="A4466" s="184"/>
      <c r="B4466"/>
      <c r="C4466"/>
      <c r="D4466" s="158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</row>
    <row r="4467" spans="1:18">
      <c r="A4467" s="184"/>
      <c r="B4467"/>
      <c r="C4467"/>
      <c r="D4467" s="158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</row>
    <row r="4468" spans="1:18">
      <c r="A4468" s="184"/>
      <c r="B4468"/>
      <c r="C4468"/>
      <c r="D4468" s="15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</row>
    <row r="4469" spans="1:18">
      <c r="A4469" s="184"/>
      <c r="B4469"/>
      <c r="C4469"/>
      <c r="D4469" s="158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</row>
    <row r="4470" spans="1:18">
      <c r="A4470" s="184"/>
      <c r="B4470"/>
      <c r="C4470"/>
      <c r="D4470" s="158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</row>
    <row r="4471" spans="1:18">
      <c r="A4471" s="184"/>
      <c r="B4471"/>
      <c r="C4471"/>
      <c r="D4471" s="158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</row>
    <row r="4472" spans="1:18">
      <c r="A4472" s="184"/>
      <c r="B4472"/>
      <c r="C4472"/>
      <c r="D4472" s="158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</row>
    <row r="4473" spans="1:18">
      <c r="A4473" s="184"/>
      <c r="B4473"/>
      <c r="C4473"/>
      <c r="D4473" s="158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</row>
    <row r="4474" spans="1:18">
      <c r="A4474" s="184"/>
      <c r="B4474"/>
      <c r="C4474"/>
      <c r="D4474" s="158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</row>
    <row r="4475" spans="1:18">
      <c r="A4475" s="184"/>
      <c r="B4475"/>
      <c r="C4475"/>
      <c r="D4475" s="158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</row>
    <row r="4476" spans="1:18">
      <c r="A4476" s="184"/>
      <c r="B4476"/>
      <c r="C4476"/>
      <c r="D4476" s="158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</row>
    <row r="4477" spans="1:18">
      <c r="A4477" s="184"/>
      <c r="B4477"/>
      <c r="C4477"/>
      <c r="D4477" s="158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</row>
    <row r="4478" spans="1:18">
      <c r="A4478" s="184"/>
      <c r="B4478"/>
      <c r="C4478"/>
      <c r="D4478" s="15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</row>
    <row r="4479" spans="1:18">
      <c r="A4479" s="184"/>
      <c r="B4479"/>
      <c r="C4479"/>
      <c r="D4479" s="158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</row>
    <row r="4480" spans="1:18">
      <c r="A4480" s="184"/>
      <c r="B4480"/>
      <c r="C4480"/>
      <c r="D4480" s="158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</row>
    <row r="4481" spans="1:18">
      <c r="A4481" s="184"/>
      <c r="B4481"/>
      <c r="C4481"/>
      <c r="D4481" s="158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</row>
    <row r="4482" spans="1:18">
      <c r="A4482" s="184"/>
      <c r="B4482"/>
      <c r="C4482"/>
      <c r="D4482" s="158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</row>
    <row r="4483" spans="1:18">
      <c r="A4483" s="184"/>
      <c r="B4483"/>
      <c r="C4483"/>
      <c r="D4483" s="158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</row>
    <row r="4484" spans="1:18">
      <c r="A4484" s="184"/>
      <c r="B4484"/>
      <c r="C4484"/>
      <c r="D4484" s="158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</row>
    <row r="4485" spans="1:18">
      <c r="A4485" s="184"/>
      <c r="B4485"/>
      <c r="C4485"/>
      <c r="D4485" s="158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</row>
    <row r="4486" spans="1:18">
      <c r="A4486" s="184"/>
      <c r="B4486"/>
      <c r="C4486"/>
      <c r="D4486" s="158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</row>
    <row r="4487" spans="1:18">
      <c r="A4487" s="184"/>
      <c r="B4487"/>
      <c r="C4487"/>
      <c r="D4487" s="158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</row>
    <row r="4488" spans="1:18">
      <c r="A4488" s="184"/>
      <c r="B4488"/>
      <c r="C4488"/>
      <c r="D4488" s="15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</row>
    <row r="4489" spans="1:18">
      <c r="A4489" s="184"/>
      <c r="B4489"/>
      <c r="C4489"/>
      <c r="D4489" s="158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</row>
    <row r="4490" spans="1:18">
      <c r="A4490" s="184"/>
      <c r="B4490"/>
      <c r="C4490"/>
      <c r="D4490" s="158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</row>
    <row r="4491" spans="1:18">
      <c r="A4491" s="184"/>
      <c r="B4491"/>
      <c r="C4491"/>
      <c r="D4491" s="158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</row>
    <row r="4492" spans="1:18">
      <c r="A4492" s="184"/>
      <c r="B4492"/>
      <c r="C4492"/>
      <c r="D4492" s="158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</row>
    <row r="4493" spans="1:18">
      <c r="A4493" s="184"/>
      <c r="B4493"/>
      <c r="C4493"/>
      <c r="D4493" s="158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</row>
    <row r="4494" spans="1:18">
      <c r="A4494" s="184"/>
      <c r="B4494"/>
      <c r="C4494"/>
      <c r="D4494" s="158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</row>
    <row r="4495" spans="1:18">
      <c r="A4495" s="184"/>
      <c r="B4495"/>
      <c r="C4495"/>
      <c r="D4495" s="158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</row>
    <row r="4496" spans="1:18">
      <c r="A4496" s="184"/>
      <c r="B4496"/>
      <c r="C4496"/>
      <c r="D4496" s="158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</row>
    <row r="4497" spans="1:18">
      <c r="A4497" s="184"/>
      <c r="B4497"/>
      <c r="C4497"/>
      <c r="D4497" s="158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</row>
    <row r="4498" spans="1:18">
      <c r="A4498" s="184"/>
      <c r="B4498"/>
      <c r="C4498"/>
      <c r="D4498" s="15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</row>
    <row r="4499" spans="1:18">
      <c r="A4499" s="184"/>
      <c r="B4499"/>
      <c r="C4499"/>
      <c r="D4499" s="158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</row>
    <row r="4500" spans="1:18">
      <c r="A4500" s="184"/>
      <c r="B4500"/>
      <c r="C4500"/>
      <c r="D4500" s="158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</row>
    <row r="4501" spans="1:18">
      <c r="A4501" s="184"/>
      <c r="B4501"/>
      <c r="C4501"/>
      <c r="D4501" s="158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</row>
    <row r="4502" spans="1:18">
      <c r="A4502" s="184"/>
      <c r="B4502"/>
      <c r="C4502"/>
      <c r="D4502" s="158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</row>
    <row r="4503" spans="1:18">
      <c r="A4503" s="184"/>
      <c r="B4503"/>
      <c r="C4503"/>
      <c r="D4503" s="158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</row>
    <row r="4504" spans="1:18">
      <c r="A4504" s="184"/>
      <c r="B4504"/>
      <c r="C4504"/>
      <c r="D4504" s="158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</row>
    <row r="4505" spans="1:18">
      <c r="A4505" s="184"/>
      <c r="B4505"/>
      <c r="C4505"/>
      <c r="D4505" s="158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</row>
    <row r="4506" spans="1:18">
      <c r="A4506" s="184"/>
      <c r="B4506"/>
      <c r="C4506"/>
      <c r="D4506" s="158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</row>
    <row r="4507" spans="1:18">
      <c r="A4507" s="184"/>
      <c r="B4507"/>
      <c r="C4507"/>
      <c r="D4507" s="158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</row>
    <row r="4508" spans="1:18">
      <c r="A4508" s="184"/>
      <c r="B4508"/>
      <c r="C4508"/>
      <c r="D4508" s="15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</row>
    <row r="4509" spans="1:18">
      <c r="A4509" s="184"/>
      <c r="B4509"/>
      <c r="C4509"/>
      <c r="D4509" s="158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</row>
    <row r="4510" spans="1:18">
      <c r="A4510" s="184"/>
      <c r="B4510"/>
      <c r="C4510"/>
      <c r="D4510" s="158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</row>
    <row r="4511" spans="1:18">
      <c r="A4511" s="184"/>
      <c r="B4511"/>
      <c r="C4511"/>
      <c r="D4511" s="158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</row>
    <row r="4512" spans="1:18">
      <c r="A4512" s="184"/>
      <c r="B4512"/>
      <c r="C4512"/>
      <c r="D4512" s="158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</row>
    <row r="4513" spans="1:18">
      <c r="A4513" s="184"/>
      <c r="B4513"/>
      <c r="C4513"/>
      <c r="D4513" s="158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</row>
    <row r="4514" spans="1:18">
      <c r="A4514" s="184"/>
      <c r="B4514"/>
      <c r="C4514"/>
      <c r="D4514" s="158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</row>
    <row r="4515" spans="1:18">
      <c r="A4515" s="184"/>
      <c r="B4515"/>
      <c r="C4515"/>
      <c r="D4515" s="158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</row>
    <row r="4516" spans="1:18">
      <c r="A4516" s="184"/>
      <c r="B4516"/>
      <c r="C4516"/>
      <c r="D4516" s="158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</row>
    <row r="4517" spans="1:18">
      <c r="A4517" s="184"/>
      <c r="B4517"/>
      <c r="C4517"/>
      <c r="D4517" s="158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</row>
    <row r="4518" spans="1:18">
      <c r="A4518" s="184"/>
      <c r="B4518"/>
      <c r="C4518"/>
      <c r="D4518" s="15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</row>
    <row r="4519" spans="1:18">
      <c r="A4519" s="184"/>
      <c r="B4519"/>
      <c r="C4519"/>
      <c r="D4519" s="158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</row>
    <row r="4520" spans="1:18">
      <c r="A4520" s="184"/>
      <c r="B4520"/>
      <c r="C4520"/>
      <c r="D4520" s="158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</row>
    <row r="4521" spans="1:18">
      <c r="A4521" s="184"/>
      <c r="B4521"/>
      <c r="C4521"/>
      <c r="D4521" s="158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</row>
    <row r="4522" spans="1:18">
      <c r="A4522" s="184"/>
      <c r="B4522"/>
      <c r="C4522"/>
      <c r="D4522" s="158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</row>
    <row r="4523" spans="1:18">
      <c r="A4523" s="184"/>
      <c r="B4523"/>
      <c r="C4523"/>
      <c r="D4523" s="158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</row>
    <row r="4524" spans="1:18">
      <c r="A4524" s="184"/>
      <c r="B4524"/>
      <c r="C4524"/>
      <c r="D4524" s="158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</row>
    <row r="4525" spans="1:18">
      <c r="A4525" s="184"/>
      <c r="B4525"/>
      <c r="C4525"/>
      <c r="D4525" s="158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</row>
    <row r="4526" spans="1:18">
      <c r="A4526" s="184"/>
      <c r="B4526"/>
      <c r="C4526"/>
      <c r="D4526" s="158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</row>
    <row r="4527" spans="1:18">
      <c r="A4527" s="184"/>
      <c r="B4527"/>
      <c r="C4527"/>
      <c r="D4527" s="158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</row>
    <row r="4528" spans="1:18">
      <c r="A4528" s="184"/>
      <c r="B4528"/>
      <c r="C4528"/>
      <c r="D4528" s="15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</row>
    <row r="4529" spans="1:18">
      <c r="A4529" s="184"/>
      <c r="B4529"/>
      <c r="C4529"/>
      <c r="D4529" s="158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</row>
    <row r="4530" spans="1:18">
      <c r="A4530" s="184"/>
      <c r="B4530"/>
      <c r="C4530"/>
      <c r="D4530" s="158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</row>
    <row r="4531" spans="1:18">
      <c r="A4531" s="184"/>
      <c r="B4531"/>
      <c r="C4531"/>
      <c r="D4531" s="158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</row>
    <row r="4532" spans="1:18">
      <c r="A4532" s="184"/>
      <c r="B4532"/>
      <c r="C4532"/>
      <c r="D4532" s="158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</row>
    <row r="4533" spans="1:18">
      <c r="A4533" s="184"/>
      <c r="B4533"/>
      <c r="C4533"/>
      <c r="D4533" s="158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</row>
    <row r="4534" spans="1:18">
      <c r="A4534" s="184"/>
      <c r="B4534"/>
      <c r="C4534"/>
      <c r="D4534" s="158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</row>
    <row r="4535" spans="1:18">
      <c r="A4535" s="184"/>
      <c r="B4535"/>
      <c r="C4535"/>
      <c r="D4535" s="158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</row>
    <row r="4536" spans="1:18">
      <c r="A4536" s="184"/>
      <c r="B4536"/>
      <c r="C4536"/>
      <c r="D4536" s="158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</row>
    <row r="4537" spans="1:18">
      <c r="A4537" s="184"/>
      <c r="B4537"/>
      <c r="C4537"/>
      <c r="D4537" s="158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</row>
    <row r="4538" spans="1:18">
      <c r="A4538" s="184"/>
      <c r="B4538"/>
      <c r="C4538"/>
      <c r="D4538" s="15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</row>
    <row r="4539" spans="1:18">
      <c r="A4539" s="184"/>
      <c r="B4539"/>
      <c r="C4539"/>
      <c r="D4539" s="158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</row>
    <row r="4540" spans="1:18">
      <c r="A4540" s="184"/>
      <c r="B4540"/>
      <c r="C4540"/>
      <c r="D4540" s="158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</row>
    <row r="4541" spans="1:18">
      <c r="A4541" s="184"/>
      <c r="B4541"/>
      <c r="C4541"/>
      <c r="D4541" s="158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</row>
    <row r="4542" spans="1:18">
      <c r="A4542" s="184"/>
      <c r="B4542"/>
      <c r="C4542"/>
      <c r="D4542" s="158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</row>
    <row r="4543" spans="1:18">
      <c r="A4543" s="184"/>
      <c r="B4543"/>
      <c r="C4543"/>
      <c r="D4543" s="158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</row>
    <row r="4544" spans="1:18">
      <c r="A4544" s="184"/>
      <c r="B4544"/>
      <c r="C4544"/>
      <c r="D4544" s="158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</row>
    <row r="4545" spans="1:18">
      <c r="A4545" s="184"/>
      <c r="B4545"/>
      <c r="C4545"/>
      <c r="D4545" s="158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</row>
    <row r="4546" spans="1:18">
      <c r="A4546" s="184"/>
      <c r="B4546"/>
      <c r="C4546"/>
      <c r="D4546" s="158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</row>
    <row r="4547" spans="1:18">
      <c r="A4547" s="184"/>
      <c r="B4547"/>
      <c r="C4547"/>
      <c r="D4547" s="158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</row>
    <row r="4548" spans="1:18">
      <c r="A4548" s="184"/>
      <c r="B4548"/>
      <c r="C4548"/>
      <c r="D4548" s="15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</row>
    <row r="4549" spans="1:18">
      <c r="A4549" s="184"/>
      <c r="B4549"/>
      <c r="C4549"/>
      <c r="D4549" s="158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</row>
    <row r="4550" spans="1:18">
      <c r="A4550" s="184"/>
      <c r="B4550"/>
      <c r="C4550"/>
      <c r="D4550" s="158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</row>
    <row r="4551" spans="1:18">
      <c r="A4551" s="184"/>
      <c r="B4551"/>
      <c r="C4551"/>
      <c r="D4551" s="158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</row>
    <row r="4552" spans="1:18">
      <c r="A4552" s="184"/>
      <c r="B4552"/>
      <c r="C4552"/>
      <c r="D4552" s="158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</row>
    <row r="4553" spans="1:18">
      <c r="A4553" s="184"/>
      <c r="B4553"/>
      <c r="C4553"/>
      <c r="D4553" s="158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</row>
    <row r="4554" spans="1:18">
      <c r="A4554" s="184"/>
      <c r="B4554"/>
      <c r="C4554"/>
      <c r="D4554" s="158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</row>
    <row r="4555" spans="1:18">
      <c r="A4555" s="184"/>
      <c r="B4555"/>
      <c r="C4555"/>
      <c r="D4555" s="158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</row>
    <row r="4556" spans="1:18">
      <c r="A4556" s="184"/>
      <c r="B4556"/>
      <c r="C4556"/>
      <c r="D4556" s="158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</row>
    <row r="4557" spans="1:18">
      <c r="A4557" s="184"/>
      <c r="B4557"/>
      <c r="C4557"/>
      <c r="D4557" s="158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</row>
    <row r="4558" spans="1:18">
      <c r="A4558" s="184"/>
      <c r="B4558"/>
      <c r="C4558"/>
      <c r="D4558" s="1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</row>
    <row r="4559" spans="1:18">
      <c r="A4559" s="184"/>
      <c r="B4559"/>
      <c r="C4559"/>
      <c r="D4559" s="158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</row>
    <row r="4560" spans="1:18">
      <c r="A4560" s="184"/>
      <c r="B4560"/>
      <c r="C4560"/>
      <c r="D4560" s="158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</row>
    <row r="4561" spans="1:18">
      <c r="A4561" s="184"/>
      <c r="B4561"/>
      <c r="C4561"/>
      <c r="D4561" s="158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</row>
    <row r="4562" spans="1:18">
      <c r="A4562" s="184"/>
      <c r="B4562"/>
      <c r="C4562"/>
      <c r="D4562" s="158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</row>
    <row r="4563" spans="1:18">
      <c r="A4563" s="184"/>
      <c r="B4563"/>
      <c r="C4563"/>
      <c r="D4563" s="158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</row>
    <row r="4564" spans="1:18">
      <c r="A4564" s="184"/>
      <c r="B4564"/>
      <c r="C4564"/>
      <c r="D4564" s="158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</row>
    <row r="4565" spans="1:18">
      <c r="A4565" s="184"/>
      <c r="B4565"/>
      <c r="C4565"/>
      <c r="D4565" s="158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</row>
    <row r="4566" spans="1:18">
      <c r="A4566" s="184"/>
      <c r="B4566"/>
      <c r="C4566"/>
      <c r="D4566" s="158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</row>
    <row r="4567" spans="1:18">
      <c r="A4567" s="184"/>
      <c r="B4567"/>
      <c r="C4567"/>
      <c r="D4567" s="158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</row>
    <row r="4568" spans="1:18">
      <c r="A4568" s="184"/>
      <c r="B4568"/>
      <c r="C4568"/>
      <c r="D4568" s="15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</row>
    <row r="4569" spans="1:18">
      <c r="A4569" s="184"/>
      <c r="B4569"/>
      <c r="C4569"/>
      <c r="D4569" s="158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</row>
    <row r="4570" spans="1:18">
      <c r="A4570" s="184"/>
      <c r="B4570"/>
      <c r="C4570"/>
      <c r="D4570" s="158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</row>
    <row r="4571" spans="1:18">
      <c r="A4571" s="184"/>
      <c r="B4571"/>
      <c r="C4571"/>
      <c r="D4571" s="158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</row>
    <row r="4572" spans="1:18">
      <c r="A4572" s="184"/>
      <c r="B4572"/>
      <c r="C4572"/>
      <c r="D4572" s="158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</row>
    <row r="4573" spans="1:18">
      <c r="A4573" s="184"/>
      <c r="B4573"/>
      <c r="C4573"/>
      <c r="D4573" s="158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</row>
    <row r="4574" spans="1:18">
      <c r="A4574" s="184"/>
      <c r="B4574"/>
      <c r="C4574"/>
      <c r="D4574" s="158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</row>
    <row r="4575" spans="1:18">
      <c r="A4575" s="184"/>
      <c r="B4575"/>
      <c r="C4575"/>
      <c r="D4575" s="158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</row>
    <row r="4576" spans="1:18">
      <c r="A4576" s="184"/>
      <c r="B4576"/>
      <c r="C4576"/>
      <c r="D4576" s="158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</row>
    <row r="4577" spans="1:18">
      <c r="A4577" s="184"/>
      <c r="B4577"/>
      <c r="C4577"/>
      <c r="D4577" s="158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</row>
    <row r="4578" spans="1:18">
      <c r="A4578" s="184"/>
      <c r="B4578"/>
      <c r="C4578"/>
      <c r="D4578" s="15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</row>
    <row r="4579" spans="1:18">
      <c r="A4579" s="184"/>
      <c r="B4579"/>
      <c r="C4579"/>
      <c r="D4579" s="158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</row>
    <row r="4580" spans="1:18">
      <c r="A4580" s="184"/>
      <c r="B4580"/>
      <c r="C4580"/>
      <c r="D4580" s="158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</row>
    <row r="4581" spans="1:18">
      <c r="A4581" s="184"/>
      <c r="B4581"/>
      <c r="C4581"/>
      <c r="D4581" s="158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</row>
    <row r="4582" spans="1:18">
      <c r="A4582" s="184"/>
      <c r="B4582"/>
      <c r="C4582"/>
      <c r="D4582" s="158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</row>
    <row r="4583" spans="1:18">
      <c r="A4583" s="184"/>
      <c r="B4583"/>
      <c r="C4583"/>
      <c r="D4583" s="158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</row>
    <row r="4584" spans="1:18">
      <c r="A4584" s="184"/>
      <c r="B4584"/>
      <c r="C4584"/>
      <c r="D4584" s="158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</row>
    <row r="4585" spans="1:18">
      <c r="A4585" s="184"/>
      <c r="B4585"/>
      <c r="C4585"/>
      <c r="D4585" s="158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</row>
    <row r="4586" spans="1:18">
      <c r="A4586" s="184"/>
      <c r="B4586"/>
      <c r="C4586"/>
      <c r="D4586" s="158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</row>
    <row r="4587" spans="1:18">
      <c r="A4587" s="184"/>
      <c r="B4587"/>
      <c r="C4587"/>
      <c r="D4587" s="158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</row>
    <row r="4588" spans="1:18">
      <c r="A4588" s="184"/>
      <c r="B4588"/>
      <c r="C4588"/>
      <c r="D4588" s="15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</row>
    <row r="4589" spans="1:18">
      <c r="A4589" s="184"/>
      <c r="B4589"/>
      <c r="C4589"/>
      <c r="D4589" s="158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</row>
    <row r="4590" spans="1:18">
      <c r="A4590" s="184"/>
      <c r="B4590"/>
      <c r="C4590"/>
      <c r="D4590" s="158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</row>
    <row r="4591" spans="1:18">
      <c r="A4591" s="184"/>
      <c r="B4591"/>
      <c r="C4591"/>
      <c r="D4591" s="158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</row>
    <row r="4592" spans="1:18">
      <c r="A4592" s="184"/>
      <c r="B4592"/>
      <c r="C4592"/>
      <c r="D4592" s="158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</row>
    <row r="4593" spans="1:18">
      <c r="A4593" s="184"/>
      <c r="B4593"/>
      <c r="C4593"/>
      <c r="D4593" s="158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</row>
    <row r="4594" spans="1:18">
      <c r="A4594" s="184"/>
      <c r="B4594"/>
      <c r="C4594"/>
      <c r="D4594" s="158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</row>
    <row r="4595" spans="1:18">
      <c r="A4595" s="184"/>
      <c r="B4595"/>
      <c r="C4595"/>
      <c r="D4595" s="158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</row>
    <row r="4596" spans="1:18">
      <c r="A4596" s="184"/>
      <c r="B4596"/>
      <c r="C4596"/>
      <c r="D4596" s="158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</row>
    <row r="4597" spans="1:18">
      <c r="A4597" s="184"/>
      <c r="B4597"/>
      <c r="C4597"/>
      <c r="D4597" s="158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</row>
    <row r="4598" spans="1:18">
      <c r="A4598" s="184"/>
      <c r="B4598"/>
      <c r="C4598"/>
      <c r="D4598" s="15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</row>
    <row r="4599" spans="1:18">
      <c r="A4599" s="184"/>
      <c r="B4599"/>
      <c r="C4599"/>
      <c r="D4599" s="158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</row>
    <row r="4600" spans="1:18">
      <c r="A4600" s="184"/>
      <c r="B4600"/>
      <c r="C4600"/>
      <c r="D4600" s="158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</row>
    <row r="4601" spans="1:18">
      <c r="A4601" s="184"/>
      <c r="B4601"/>
      <c r="C4601"/>
      <c r="D4601" s="158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</row>
    <row r="4602" spans="1:18">
      <c r="A4602" s="184"/>
      <c r="B4602"/>
      <c r="C4602"/>
      <c r="D4602" s="158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</row>
    <row r="4603" spans="1:18">
      <c r="A4603" s="184"/>
      <c r="B4603"/>
      <c r="C4603"/>
      <c r="D4603" s="158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</row>
    <row r="4604" spans="1:18">
      <c r="A4604" s="184"/>
      <c r="B4604"/>
      <c r="C4604"/>
      <c r="D4604" s="158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</row>
    <row r="4605" spans="1:18">
      <c r="A4605" s="184"/>
      <c r="B4605"/>
      <c r="C4605"/>
      <c r="D4605" s="158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</row>
    <row r="4606" spans="1:18">
      <c r="A4606" s="184"/>
      <c r="B4606"/>
      <c r="C4606"/>
      <c r="D4606" s="158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</row>
    <row r="4607" spans="1:18">
      <c r="A4607" s="184"/>
      <c r="B4607"/>
      <c r="C4607"/>
      <c r="D4607" s="158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</row>
    <row r="4608" spans="1:18">
      <c r="A4608" s="184"/>
      <c r="B4608"/>
      <c r="C4608"/>
      <c r="D4608" s="15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</row>
    <row r="4609" spans="1:18">
      <c r="A4609" s="184"/>
      <c r="B4609"/>
      <c r="C4609"/>
      <c r="D4609" s="158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</row>
    <row r="4610" spans="1:18">
      <c r="A4610" s="184"/>
      <c r="B4610"/>
      <c r="C4610"/>
      <c r="D4610" s="158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</row>
    <row r="4611" spans="1:18">
      <c r="A4611" s="184"/>
      <c r="B4611"/>
      <c r="C4611"/>
      <c r="D4611" s="158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</row>
    <row r="4612" spans="1:18">
      <c r="A4612" s="184"/>
      <c r="B4612"/>
      <c r="C4612"/>
      <c r="D4612" s="158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</row>
    <row r="4613" spans="1:18">
      <c r="A4613" s="184"/>
      <c r="B4613"/>
      <c r="C4613"/>
      <c r="D4613" s="158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</row>
    <row r="4614" spans="1:18">
      <c r="A4614" s="184"/>
      <c r="B4614"/>
      <c r="C4614"/>
      <c r="D4614" s="158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</row>
    <row r="4615" spans="1:18">
      <c r="A4615" s="184"/>
      <c r="B4615"/>
      <c r="C4615"/>
      <c r="D4615" s="158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</row>
    <row r="4616" spans="1:18">
      <c r="A4616" s="184"/>
      <c r="B4616"/>
      <c r="C4616"/>
      <c r="D4616" s="158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</row>
    <row r="4617" spans="1:18">
      <c r="A4617" s="184"/>
      <c r="B4617"/>
      <c r="C4617"/>
      <c r="D4617" s="158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</row>
    <row r="4618" spans="1:18">
      <c r="A4618" s="184"/>
      <c r="B4618"/>
      <c r="C4618"/>
      <c r="D4618" s="15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</row>
    <row r="4619" spans="1:18">
      <c r="A4619" s="184"/>
      <c r="B4619"/>
      <c r="C4619"/>
      <c r="D4619" s="158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</row>
    <row r="4620" spans="1:18">
      <c r="A4620" s="184"/>
      <c r="B4620"/>
      <c r="C4620"/>
      <c r="D4620" s="158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</row>
    <row r="4621" spans="1:18">
      <c r="A4621" s="184"/>
      <c r="B4621"/>
      <c r="C4621"/>
      <c r="D4621" s="158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</row>
    <row r="4622" spans="1:18">
      <c r="A4622" s="184"/>
      <c r="B4622"/>
      <c r="C4622"/>
      <c r="D4622" s="158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</row>
    <row r="4623" spans="1:18">
      <c r="A4623" s="184"/>
      <c r="B4623"/>
      <c r="C4623"/>
      <c r="D4623" s="158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</row>
    <row r="4624" spans="1:18">
      <c r="A4624" s="184"/>
      <c r="B4624"/>
      <c r="C4624"/>
      <c r="D4624" s="158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</row>
    <row r="4625" spans="1:18">
      <c r="A4625" s="184"/>
      <c r="B4625"/>
      <c r="C4625"/>
      <c r="D4625" s="158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</row>
    <row r="4626" spans="1:18">
      <c r="A4626" s="184"/>
      <c r="B4626"/>
      <c r="C4626"/>
      <c r="D4626" s="158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</row>
    <row r="4627" spans="1:18">
      <c r="A4627" s="184"/>
      <c r="B4627"/>
      <c r="C4627"/>
      <c r="D4627" s="158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</row>
    <row r="4628" spans="1:18">
      <c r="A4628" s="184"/>
      <c r="B4628"/>
      <c r="C4628"/>
      <c r="D4628" s="15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</row>
    <row r="4629" spans="1:18">
      <c r="A4629" s="184"/>
      <c r="B4629"/>
      <c r="C4629"/>
      <c r="D4629" s="158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</row>
    <row r="4630" spans="1:18">
      <c r="A4630" s="184"/>
      <c r="B4630"/>
      <c r="C4630"/>
      <c r="D4630" s="158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</row>
    <row r="4631" spans="1:18">
      <c r="A4631" s="184"/>
      <c r="B4631"/>
      <c r="C4631"/>
      <c r="D4631" s="158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</row>
    <row r="4632" spans="1:18">
      <c r="A4632" s="184"/>
      <c r="B4632"/>
      <c r="C4632"/>
      <c r="D4632" s="158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</row>
    <row r="4633" spans="1:18">
      <c r="A4633" s="184"/>
      <c r="B4633"/>
      <c r="C4633"/>
      <c r="D4633" s="158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</row>
    <row r="4634" spans="1:18">
      <c r="A4634" s="184"/>
      <c r="B4634"/>
      <c r="C4634"/>
      <c r="D4634" s="158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</row>
    <row r="4635" spans="1:18">
      <c r="A4635" s="184"/>
      <c r="B4635"/>
      <c r="C4635"/>
      <c r="D4635" s="158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</row>
    <row r="4636" spans="1:18">
      <c r="A4636" s="184"/>
      <c r="B4636"/>
      <c r="C4636"/>
      <c r="D4636" s="158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</row>
    <row r="4637" spans="1:18">
      <c r="A4637" s="184"/>
      <c r="B4637"/>
      <c r="C4637"/>
      <c r="D4637" s="158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</row>
    <row r="4638" spans="1:18">
      <c r="A4638" s="184"/>
      <c r="B4638"/>
      <c r="C4638"/>
      <c r="D4638" s="15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</row>
    <row r="4639" spans="1:18">
      <c r="A4639" s="184"/>
      <c r="B4639"/>
      <c r="C4639"/>
      <c r="D4639" s="158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</row>
    <row r="4640" spans="1:18">
      <c r="A4640" s="184"/>
      <c r="B4640"/>
      <c r="C4640"/>
      <c r="D4640" s="158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</row>
    <row r="4641" spans="1:18">
      <c r="A4641" s="184"/>
      <c r="B4641"/>
      <c r="C4641"/>
      <c r="D4641" s="158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</row>
    <row r="4642" spans="1:18">
      <c r="A4642" s="184"/>
      <c r="B4642"/>
      <c r="C4642"/>
      <c r="D4642" s="158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</row>
    <row r="4643" spans="1:18">
      <c r="A4643" s="184"/>
      <c r="B4643"/>
      <c r="C4643"/>
      <c r="D4643" s="158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</row>
    <row r="4644" spans="1:18">
      <c r="A4644" s="184"/>
      <c r="B4644"/>
      <c r="C4644"/>
      <c r="D4644" s="158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</row>
    <row r="4645" spans="1:18">
      <c r="A4645" s="184"/>
      <c r="B4645"/>
      <c r="C4645"/>
      <c r="D4645" s="158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</row>
    <row r="4646" spans="1:18">
      <c r="A4646" s="184"/>
      <c r="B4646"/>
      <c r="C4646"/>
      <c r="D4646" s="158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</row>
    <row r="4647" spans="1:18">
      <c r="A4647" s="184"/>
      <c r="B4647"/>
      <c r="C4647"/>
      <c r="D4647" s="158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</row>
    <row r="4648" spans="1:18">
      <c r="A4648" s="184"/>
      <c r="B4648"/>
      <c r="C4648"/>
      <c r="D4648" s="15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</row>
    <row r="4649" spans="1:18">
      <c r="A4649" s="184"/>
      <c r="B4649"/>
      <c r="C4649"/>
      <c r="D4649" s="158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</row>
    <row r="4650" spans="1:18">
      <c r="A4650" s="184"/>
      <c r="B4650"/>
      <c r="C4650"/>
      <c r="D4650" s="158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</row>
    <row r="4651" spans="1:18">
      <c r="A4651" s="184"/>
      <c r="B4651"/>
      <c r="C4651"/>
      <c r="D4651" s="158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</row>
    <row r="4652" spans="1:18">
      <c r="A4652" s="184"/>
      <c r="B4652"/>
      <c r="C4652"/>
      <c r="D4652" s="158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</row>
    <row r="4653" spans="1:18">
      <c r="A4653" s="184"/>
      <c r="B4653"/>
      <c r="C4653"/>
      <c r="D4653" s="158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</row>
    <row r="4654" spans="1:18">
      <c r="A4654" s="184"/>
      <c r="B4654"/>
      <c r="C4654"/>
      <c r="D4654" s="158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</row>
    <row r="4655" spans="1:18">
      <c r="A4655" s="184"/>
      <c r="B4655"/>
      <c r="C4655"/>
      <c r="D4655" s="158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</row>
    <row r="4656" spans="1:18">
      <c r="A4656" s="184"/>
      <c r="B4656"/>
      <c r="C4656"/>
      <c r="D4656" s="158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</row>
    <row r="4657" spans="1:18">
      <c r="A4657" s="184"/>
      <c r="B4657"/>
      <c r="C4657"/>
      <c r="D4657" s="158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</row>
    <row r="4658" spans="1:18">
      <c r="A4658" s="184"/>
      <c r="B4658"/>
      <c r="C4658"/>
      <c r="D4658" s="1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</row>
    <row r="4659" spans="1:18">
      <c r="A4659" s="184"/>
      <c r="B4659"/>
      <c r="C4659"/>
      <c r="D4659" s="158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</row>
    <row r="4660" spans="1:18">
      <c r="A4660" s="184"/>
      <c r="B4660"/>
      <c r="C4660"/>
      <c r="D4660" s="158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</row>
    <row r="4661" spans="1:18">
      <c r="A4661" s="184"/>
      <c r="B4661"/>
      <c r="C4661"/>
      <c r="D4661" s="158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</row>
    <row r="4662" spans="1:18">
      <c r="A4662" s="184"/>
      <c r="B4662"/>
      <c r="C4662"/>
      <c r="D4662" s="158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</row>
    <row r="4663" spans="1:18">
      <c r="A4663" s="184"/>
      <c r="B4663"/>
      <c r="C4663"/>
      <c r="D4663" s="158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</row>
    <row r="4664" spans="1:18">
      <c r="A4664" s="184"/>
      <c r="B4664"/>
      <c r="C4664"/>
      <c r="D4664" s="158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</row>
    <row r="4665" spans="1:18">
      <c r="A4665" s="184"/>
      <c r="B4665"/>
      <c r="C4665"/>
      <c r="D4665" s="158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</row>
    <row r="4666" spans="1:18">
      <c r="A4666" s="184"/>
      <c r="B4666"/>
      <c r="C4666"/>
      <c r="D4666" s="158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</row>
    <row r="4667" spans="1:18">
      <c r="A4667" s="184"/>
      <c r="B4667"/>
      <c r="C4667"/>
      <c r="D4667" s="158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</row>
    <row r="4668" spans="1:18">
      <c r="A4668" s="184"/>
      <c r="B4668"/>
      <c r="C4668"/>
      <c r="D4668" s="15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</row>
    <row r="4669" spans="1:18">
      <c r="A4669" s="184"/>
      <c r="B4669"/>
      <c r="C4669"/>
      <c r="D4669" s="158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</row>
    <row r="4670" spans="1:18">
      <c r="A4670" s="184"/>
      <c r="B4670"/>
      <c r="C4670"/>
      <c r="D4670" s="158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</row>
    <row r="4671" spans="1:18">
      <c r="A4671" s="184"/>
      <c r="B4671"/>
      <c r="C4671"/>
      <c r="D4671" s="158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</row>
    <row r="4672" spans="1:18">
      <c r="A4672" s="184"/>
      <c r="B4672"/>
      <c r="C4672"/>
      <c r="D4672" s="158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</row>
    <row r="4673" spans="1:18">
      <c r="A4673" s="184"/>
      <c r="B4673"/>
      <c r="C4673"/>
      <c r="D4673" s="158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</row>
    <row r="4674" spans="1:18">
      <c r="A4674" s="184"/>
      <c r="B4674"/>
      <c r="C4674"/>
      <c r="D4674" s="158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</row>
    <row r="4675" spans="1:18">
      <c r="A4675" s="184"/>
      <c r="B4675"/>
      <c r="C4675"/>
      <c r="D4675" s="158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</row>
    <row r="4676" spans="1:18">
      <c r="A4676" s="184"/>
      <c r="B4676"/>
      <c r="C4676"/>
      <c r="D4676" s="158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</row>
    <row r="4677" spans="1:18">
      <c r="A4677" s="184"/>
      <c r="B4677"/>
      <c r="C4677"/>
      <c r="D4677" s="158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</row>
    <row r="4678" spans="1:18">
      <c r="A4678" s="184"/>
      <c r="B4678"/>
      <c r="C4678"/>
      <c r="D4678" s="15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</row>
    <row r="4679" spans="1:18">
      <c r="A4679" s="184"/>
      <c r="B4679"/>
      <c r="C4679"/>
      <c r="D4679" s="158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</row>
    <row r="4680" spans="1:18">
      <c r="A4680" s="184"/>
      <c r="B4680"/>
      <c r="C4680"/>
      <c r="D4680" s="158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</row>
    <row r="4681" spans="1:18">
      <c r="A4681" s="184"/>
      <c r="B4681"/>
      <c r="C4681"/>
      <c r="D4681" s="158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</row>
    <row r="4682" spans="1:18">
      <c r="A4682" s="184"/>
      <c r="B4682"/>
      <c r="C4682"/>
      <c r="D4682" s="158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</row>
    <row r="4683" spans="1:18">
      <c r="A4683" s="184"/>
      <c r="B4683"/>
      <c r="C4683"/>
      <c r="D4683" s="158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</row>
    <row r="4684" spans="1:18">
      <c r="A4684" s="184"/>
      <c r="B4684"/>
      <c r="C4684"/>
      <c r="D4684" s="158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</row>
    <row r="4685" spans="1:18">
      <c r="A4685" s="184"/>
      <c r="B4685"/>
      <c r="C4685"/>
      <c r="D4685" s="158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</row>
    <row r="4686" spans="1:18">
      <c r="A4686" s="184"/>
      <c r="B4686"/>
      <c r="C4686"/>
      <c r="D4686" s="158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</row>
    <row r="4687" spans="1:18">
      <c r="A4687" s="184"/>
      <c r="B4687"/>
      <c r="C4687"/>
      <c r="D4687" s="158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</row>
    <row r="4688" spans="1:18">
      <c r="A4688" s="184"/>
      <c r="B4688"/>
      <c r="C4688"/>
      <c r="D4688" s="15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</row>
    <row r="4689" spans="1:18">
      <c r="A4689" s="184"/>
      <c r="B4689"/>
      <c r="C4689"/>
      <c r="D4689" s="158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</row>
    <row r="4690" spans="1:18">
      <c r="A4690" s="184"/>
      <c r="B4690"/>
      <c r="C4690"/>
      <c r="D4690" s="158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</row>
    <row r="4691" spans="1:18">
      <c r="A4691" s="184"/>
      <c r="B4691"/>
      <c r="C4691"/>
      <c r="D4691" s="158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</row>
    <row r="4692" spans="1:18">
      <c r="A4692" s="184"/>
      <c r="B4692"/>
      <c r="C4692"/>
      <c r="D4692" s="158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</row>
    <row r="4693" spans="1:18">
      <c r="A4693" s="184"/>
      <c r="B4693"/>
      <c r="C4693"/>
      <c r="D4693" s="158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</row>
    <row r="4694" spans="1:18">
      <c r="A4694" s="184"/>
      <c r="B4694"/>
      <c r="C4694"/>
      <c r="D4694" s="158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</row>
    <row r="4695" spans="1:18">
      <c r="A4695" s="184"/>
      <c r="B4695"/>
      <c r="C4695"/>
      <c r="D4695" s="158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</row>
    <row r="4696" spans="1:18">
      <c r="A4696" s="184"/>
      <c r="B4696"/>
      <c r="C4696"/>
      <c r="D4696" s="158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</row>
    <row r="4697" spans="1:18">
      <c r="A4697" s="184"/>
      <c r="B4697"/>
      <c r="C4697"/>
      <c r="D4697" s="158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</row>
    <row r="4698" spans="1:18">
      <c r="A4698" s="184"/>
      <c r="B4698"/>
      <c r="C4698"/>
      <c r="D4698" s="15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</row>
    <row r="4699" spans="1:18">
      <c r="A4699" s="184"/>
      <c r="B4699"/>
      <c r="C4699"/>
      <c r="D4699" s="158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</row>
    <row r="4700" spans="1:18">
      <c r="A4700" s="184"/>
      <c r="B4700"/>
      <c r="C4700"/>
      <c r="D4700" s="158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</row>
    <row r="4701" spans="1:18">
      <c r="A4701" s="184"/>
      <c r="B4701"/>
      <c r="C4701"/>
      <c r="D4701" s="158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</row>
    <row r="4702" spans="1:18">
      <c r="A4702" s="184"/>
      <c r="B4702"/>
      <c r="C4702"/>
      <c r="D4702" s="158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</row>
    <row r="4703" spans="1:18">
      <c r="A4703" s="184"/>
      <c r="B4703"/>
      <c r="C4703"/>
      <c r="D4703" s="158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</row>
    <row r="4704" spans="1:18">
      <c r="A4704" s="184"/>
      <c r="B4704"/>
      <c r="C4704"/>
      <c r="D4704" s="158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</row>
    <row r="4705" spans="1:18">
      <c r="A4705" s="184"/>
      <c r="B4705"/>
      <c r="C4705"/>
      <c r="D4705" s="158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</row>
    <row r="4706" spans="1:18">
      <c r="A4706" s="184"/>
      <c r="B4706"/>
      <c r="C4706"/>
      <c r="D4706" s="158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</row>
    <row r="4707" spans="1:18">
      <c r="A4707" s="184"/>
      <c r="B4707"/>
      <c r="C4707"/>
      <c r="D4707" s="158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</row>
    <row r="4708" spans="1:18">
      <c r="A4708" s="184"/>
      <c r="B4708"/>
      <c r="C4708"/>
      <c r="D4708" s="15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</row>
    <row r="4709" spans="1:18">
      <c r="A4709" s="184"/>
      <c r="B4709"/>
      <c r="C4709"/>
      <c r="D4709" s="158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</row>
    <row r="4710" spans="1:18">
      <c r="A4710" s="184"/>
      <c r="B4710"/>
      <c r="C4710"/>
      <c r="D4710" s="158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</row>
    <row r="4711" spans="1:18">
      <c r="A4711" s="184"/>
      <c r="B4711"/>
      <c r="C4711"/>
      <c r="D4711" s="158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</row>
    <row r="4712" spans="1:18">
      <c r="A4712" s="184"/>
      <c r="B4712"/>
      <c r="C4712"/>
      <c r="D4712" s="158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</row>
    <row r="4713" spans="1:18">
      <c r="A4713" s="184"/>
      <c r="B4713"/>
      <c r="C4713"/>
      <c r="D4713" s="158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</row>
    <row r="4714" spans="1:18">
      <c r="A4714" s="184"/>
      <c r="B4714"/>
      <c r="C4714"/>
      <c r="D4714" s="158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</row>
    <row r="4715" spans="1:18">
      <c r="A4715" s="184"/>
      <c r="B4715"/>
      <c r="C4715"/>
      <c r="D4715" s="158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</row>
    <row r="4716" spans="1:18">
      <c r="A4716" s="184"/>
      <c r="B4716"/>
      <c r="C4716"/>
      <c r="D4716" s="158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</row>
    <row r="4717" spans="1:18">
      <c r="A4717" s="184"/>
      <c r="B4717"/>
      <c r="C4717"/>
      <c r="D4717" s="158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</row>
    <row r="4718" spans="1:18">
      <c r="A4718" s="184"/>
      <c r="B4718"/>
      <c r="C4718"/>
      <c r="D4718" s="15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</row>
    <row r="4719" spans="1:18">
      <c r="A4719" s="184"/>
      <c r="B4719"/>
      <c r="C4719"/>
      <c r="D4719" s="158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</row>
    <row r="4720" spans="1:18">
      <c r="A4720" s="184"/>
      <c r="B4720"/>
      <c r="C4720"/>
      <c r="D4720" s="158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</row>
    <row r="4721" spans="1:18">
      <c r="A4721" s="184"/>
      <c r="B4721"/>
      <c r="C4721"/>
      <c r="D4721" s="158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</row>
    <row r="4722" spans="1:18">
      <c r="A4722" s="184"/>
      <c r="B4722"/>
      <c r="C4722"/>
      <c r="D4722" s="158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</row>
    <row r="4723" spans="1:18">
      <c r="A4723" s="184"/>
      <c r="B4723"/>
      <c r="C4723"/>
      <c r="D4723" s="158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</row>
    <row r="4724" spans="1:18">
      <c r="A4724" s="184"/>
      <c r="B4724"/>
      <c r="C4724"/>
      <c r="D4724" s="158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</row>
    <row r="4725" spans="1:18">
      <c r="A4725" s="184"/>
      <c r="B4725"/>
      <c r="C4725"/>
      <c r="D4725" s="158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</row>
    <row r="4726" spans="1:18">
      <c r="A4726" s="184"/>
      <c r="B4726"/>
      <c r="C4726"/>
      <c r="D4726" s="158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</row>
    <row r="4727" spans="1:18">
      <c r="A4727" s="184"/>
      <c r="B4727"/>
      <c r="C4727"/>
      <c r="D4727" s="158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</row>
    <row r="4728" spans="1:18">
      <c r="A4728" s="184"/>
      <c r="B4728"/>
      <c r="C4728"/>
      <c r="D4728" s="15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</row>
    <row r="4729" spans="1:18">
      <c r="A4729" s="184"/>
      <c r="B4729"/>
      <c r="C4729"/>
      <c r="D4729" s="158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</row>
    <row r="4730" spans="1:18">
      <c r="A4730" s="184"/>
      <c r="B4730"/>
      <c r="C4730"/>
      <c r="D4730" s="158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</row>
    <row r="4731" spans="1:18">
      <c r="A4731" s="184"/>
      <c r="B4731"/>
      <c r="C4731"/>
      <c r="D4731" s="158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</row>
    <row r="4732" spans="1:18">
      <c r="A4732" s="184"/>
      <c r="B4732"/>
      <c r="C4732"/>
      <c r="D4732" s="158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</row>
    <row r="4733" spans="1:18">
      <c r="A4733" s="184"/>
      <c r="B4733"/>
      <c r="C4733"/>
      <c r="D4733" s="158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</row>
    <row r="4734" spans="1:18">
      <c r="A4734" s="184"/>
      <c r="B4734"/>
      <c r="C4734"/>
      <c r="D4734" s="158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</row>
    <row r="4735" spans="1:18">
      <c r="A4735" s="184"/>
      <c r="B4735"/>
      <c r="C4735"/>
      <c r="D4735" s="158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</row>
    <row r="4736" spans="1:18">
      <c r="A4736" s="184"/>
      <c r="B4736"/>
      <c r="C4736"/>
      <c r="D4736" s="158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</row>
    <row r="4737" spans="1:18">
      <c r="A4737" s="184"/>
      <c r="B4737"/>
      <c r="C4737"/>
      <c r="D4737" s="158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</row>
    <row r="4738" spans="1:18">
      <c r="A4738" s="184"/>
      <c r="B4738"/>
      <c r="C4738"/>
      <c r="D4738" s="15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</row>
    <row r="4739" spans="1:18">
      <c r="A4739" s="184"/>
      <c r="B4739"/>
      <c r="C4739"/>
      <c r="D4739" s="158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</row>
    <row r="4740" spans="1:18">
      <c r="A4740" s="184"/>
      <c r="B4740"/>
      <c r="C4740"/>
      <c r="D4740" s="158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</row>
    <row r="4741" spans="1:18">
      <c r="A4741" s="184"/>
      <c r="B4741"/>
      <c r="C4741"/>
      <c r="D4741" s="158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</row>
    <row r="4742" spans="1:18">
      <c r="A4742" s="184"/>
      <c r="B4742"/>
      <c r="C4742"/>
      <c r="D4742" s="158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</row>
    <row r="4743" spans="1:18">
      <c r="A4743" s="184"/>
      <c r="B4743"/>
      <c r="C4743"/>
      <c r="D4743" s="158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</row>
    <row r="4744" spans="1:18">
      <c r="A4744" s="184"/>
      <c r="B4744"/>
      <c r="C4744"/>
      <c r="D4744" s="158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</row>
    <row r="4745" spans="1:18">
      <c r="A4745" s="184"/>
      <c r="B4745"/>
      <c r="C4745"/>
      <c r="D4745" s="158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</row>
    <row r="4746" spans="1:18">
      <c r="A4746" s="184"/>
      <c r="B4746"/>
      <c r="C4746"/>
      <c r="D4746" s="158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</row>
    <row r="4747" spans="1:18">
      <c r="A4747" s="184"/>
      <c r="B4747"/>
      <c r="C4747"/>
      <c r="D4747" s="158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</row>
    <row r="4748" spans="1:18">
      <c r="A4748" s="184"/>
      <c r="B4748"/>
      <c r="C4748"/>
      <c r="D4748" s="15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</row>
    <row r="4749" spans="1:18">
      <c r="A4749" s="184"/>
      <c r="B4749"/>
      <c r="C4749"/>
      <c r="D4749" s="158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</row>
    <row r="4750" spans="1:18">
      <c r="A4750" s="184"/>
      <c r="B4750"/>
      <c r="C4750"/>
      <c r="D4750" s="158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</row>
    <row r="4751" spans="1:18">
      <c r="A4751" s="184"/>
      <c r="B4751"/>
      <c r="C4751"/>
      <c r="D4751" s="158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</row>
    <row r="4752" spans="1:18">
      <c r="A4752" s="184"/>
      <c r="B4752"/>
      <c r="C4752"/>
      <c r="D4752" s="158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</row>
    <row r="4753" spans="1:18">
      <c r="A4753" s="184"/>
      <c r="B4753"/>
      <c r="C4753"/>
      <c r="D4753" s="158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</row>
    <row r="4754" spans="1:18">
      <c r="A4754" s="184"/>
      <c r="B4754"/>
      <c r="C4754"/>
      <c r="D4754" s="158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</row>
    <row r="4755" spans="1:18">
      <c r="A4755" s="184"/>
      <c r="B4755"/>
      <c r="C4755"/>
      <c r="D4755" s="158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</row>
    <row r="4756" spans="1:18">
      <c r="A4756" s="184"/>
      <c r="B4756"/>
      <c r="C4756"/>
      <c r="D4756" s="158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</row>
    <row r="4757" spans="1:18">
      <c r="A4757" s="184"/>
      <c r="B4757"/>
      <c r="C4757"/>
      <c r="D4757" s="158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</row>
    <row r="4758" spans="1:18">
      <c r="A4758" s="184"/>
      <c r="B4758"/>
      <c r="C4758"/>
      <c r="D4758" s="1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</row>
    <row r="4759" spans="1:18">
      <c r="A4759" s="184"/>
      <c r="B4759"/>
      <c r="C4759"/>
      <c r="D4759" s="158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</row>
    <row r="4760" spans="1:18">
      <c r="A4760" s="184"/>
      <c r="B4760"/>
      <c r="C4760"/>
      <c r="D4760" s="158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</row>
    <row r="4761" spans="1:18">
      <c r="A4761" s="184"/>
      <c r="B4761"/>
      <c r="C4761"/>
      <c r="D4761" s="158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</row>
    <row r="4762" spans="1:18">
      <c r="A4762" s="184"/>
      <c r="B4762"/>
      <c r="C4762"/>
      <c r="D4762" s="158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</row>
    <row r="4763" spans="1:18">
      <c r="A4763" s="184"/>
      <c r="B4763"/>
      <c r="C4763"/>
      <c r="D4763" s="158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</row>
    <row r="4764" spans="1:18">
      <c r="A4764" s="184"/>
      <c r="B4764"/>
      <c r="C4764"/>
      <c r="D4764" s="158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</row>
    <row r="4765" spans="1:18">
      <c r="A4765" s="184"/>
      <c r="B4765"/>
      <c r="C4765"/>
      <c r="D4765" s="158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</row>
    <row r="4766" spans="1:18">
      <c r="A4766" s="184"/>
      <c r="B4766"/>
      <c r="C4766"/>
      <c r="D4766" s="158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</row>
    <row r="4767" spans="1:18">
      <c r="A4767" s="184"/>
      <c r="B4767"/>
      <c r="C4767"/>
      <c r="D4767" s="158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</row>
    <row r="4768" spans="1:18">
      <c r="A4768" s="184"/>
      <c r="B4768"/>
      <c r="C4768"/>
      <c r="D4768" s="158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  <c r="R4768"/>
    </row>
    <row r="4769" spans="1:18">
      <c r="A4769" s="184"/>
      <c r="B4769"/>
      <c r="C4769"/>
      <c r="D4769" s="158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  <c r="R4769"/>
    </row>
    <row r="4770" spans="1:18">
      <c r="A4770" s="184"/>
      <c r="B4770"/>
      <c r="C4770"/>
      <c r="D4770" s="158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  <c r="R4770"/>
    </row>
    <row r="4771" spans="1:18">
      <c r="A4771" s="184"/>
      <c r="B4771"/>
      <c r="C4771"/>
      <c r="D4771" s="158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  <c r="R4771"/>
    </row>
    <row r="4772" spans="1:18">
      <c r="A4772" s="184"/>
      <c r="B4772"/>
      <c r="C4772"/>
      <c r="D4772" s="158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  <c r="R4772"/>
    </row>
    <row r="4773" spans="1:18">
      <c r="A4773" s="184"/>
      <c r="B4773"/>
      <c r="C4773"/>
      <c r="D4773" s="158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  <c r="R4773"/>
    </row>
    <row r="4774" spans="1:18">
      <c r="A4774" s="184"/>
      <c r="B4774"/>
      <c r="C4774"/>
      <c r="D4774" s="158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  <c r="R4774"/>
    </row>
    <row r="4775" spans="1:18">
      <c r="A4775" s="184"/>
      <c r="B4775"/>
      <c r="C4775"/>
      <c r="D4775" s="158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  <c r="R4775"/>
    </row>
    <row r="4776" spans="1:18">
      <c r="A4776" s="184"/>
      <c r="B4776"/>
      <c r="C4776"/>
      <c r="D4776" s="158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  <c r="R4776"/>
    </row>
    <row r="4777" spans="1:18">
      <c r="A4777" s="184"/>
      <c r="B4777"/>
      <c r="C4777"/>
      <c r="D4777" s="158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  <c r="R4777"/>
    </row>
    <row r="4778" spans="1:18">
      <c r="A4778" s="184"/>
      <c r="B4778"/>
      <c r="C4778"/>
      <c r="D4778" s="158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  <c r="R4778"/>
    </row>
    <row r="4779" spans="1:18">
      <c r="A4779" s="184"/>
      <c r="B4779"/>
      <c r="C4779"/>
      <c r="D4779" s="158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  <c r="R4779"/>
    </row>
    <row r="4780" spans="1:18">
      <c r="A4780" s="184"/>
      <c r="B4780"/>
      <c r="C4780"/>
      <c r="D4780" s="158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  <c r="R4780"/>
    </row>
    <row r="4781" spans="1:18">
      <c r="A4781" s="184"/>
      <c r="B4781"/>
      <c r="C4781"/>
      <c r="D4781" s="158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  <c r="R4781"/>
    </row>
    <row r="4782" spans="1:18">
      <c r="A4782" s="184"/>
      <c r="B4782"/>
      <c r="C4782"/>
      <c r="D4782" s="158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  <c r="R4782"/>
    </row>
    <row r="4783" spans="1:18">
      <c r="A4783" s="184"/>
      <c r="B4783"/>
      <c r="C4783"/>
      <c r="D4783" s="158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  <c r="R4783"/>
    </row>
    <row r="4784" spans="1:18">
      <c r="A4784" s="184"/>
      <c r="B4784"/>
      <c r="C4784"/>
      <c r="D4784" s="158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  <c r="R4784"/>
    </row>
    <row r="4785" spans="1:18">
      <c r="A4785" s="184"/>
      <c r="B4785"/>
      <c r="C4785"/>
      <c r="D4785" s="158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  <c r="R4785"/>
    </row>
    <row r="4786" spans="1:18">
      <c r="A4786" s="184"/>
      <c r="B4786"/>
      <c r="C4786"/>
      <c r="D4786" s="158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  <c r="R4786"/>
    </row>
    <row r="4787" spans="1:18">
      <c r="A4787" s="184"/>
      <c r="B4787"/>
      <c r="C4787"/>
      <c r="D4787" s="158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  <c r="R4787"/>
    </row>
    <row r="4788" spans="1:18">
      <c r="A4788" s="184"/>
      <c r="B4788"/>
      <c r="C4788"/>
      <c r="D4788" s="158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  <c r="R4788"/>
    </row>
    <row r="4789" spans="1:18">
      <c r="A4789" s="184"/>
      <c r="B4789"/>
      <c r="C4789"/>
      <c r="D4789" s="158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  <c r="R4789"/>
    </row>
    <row r="4790" spans="1:18">
      <c r="A4790" s="184"/>
      <c r="B4790"/>
      <c r="C4790"/>
      <c r="D4790" s="158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  <c r="R4790"/>
    </row>
    <row r="4791" spans="1:18">
      <c r="A4791" s="184"/>
      <c r="B4791"/>
      <c r="C4791"/>
      <c r="D4791" s="158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  <c r="R4791"/>
    </row>
    <row r="4792" spans="1:18">
      <c r="A4792" s="184"/>
      <c r="B4792"/>
      <c r="C4792"/>
      <c r="D4792" s="158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  <c r="R4792"/>
    </row>
    <row r="4793" spans="1:18">
      <c r="A4793" s="184"/>
      <c r="B4793"/>
      <c r="C4793"/>
      <c r="D4793" s="158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  <c r="R4793"/>
    </row>
    <row r="4794" spans="1:18">
      <c r="A4794" s="184"/>
      <c r="B4794"/>
      <c r="C4794"/>
      <c r="D4794" s="158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  <c r="R4794"/>
    </row>
    <row r="4795" spans="1:18">
      <c r="A4795" s="184"/>
      <c r="B4795"/>
      <c r="C4795"/>
      <c r="D4795" s="158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  <c r="R4795"/>
    </row>
    <row r="4796" spans="1:18">
      <c r="A4796" s="184"/>
      <c r="B4796"/>
      <c r="C4796"/>
      <c r="D4796" s="158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  <c r="R4796"/>
    </row>
    <row r="4797" spans="1:18">
      <c r="A4797" s="184"/>
      <c r="B4797"/>
      <c r="C4797"/>
      <c r="D4797" s="158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  <c r="R4797"/>
    </row>
    <row r="4798" spans="1:18">
      <c r="A4798" s="184"/>
      <c r="B4798"/>
      <c r="C4798"/>
      <c r="D4798" s="158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  <c r="R4798"/>
    </row>
    <row r="4799" spans="1:18">
      <c r="A4799" s="184"/>
      <c r="B4799"/>
      <c r="C4799"/>
      <c r="D4799" s="158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  <c r="R4799"/>
    </row>
    <row r="4800" spans="1:18">
      <c r="A4800" s="184"/>
      <c r="B4800"/>
      <c r="C4800"/>
      <c r="D4800" s="158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  <c r="R4800"/>
    </row>
    <row r="4801" spans="1:18">
      <c r="A4801" s="184"/>
      <c r="B4801"/>
      <c r="C4801"/>
      <c r="D4801" s="158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  <c r="R4801"/>
    </row>
    <row r="4802" spans="1:18">
      <c r="A4802" s="184"/>
      <c r="B4802"/>
      <c r="C4802"/>
      <c r="D4802" s="158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  <c r="R4802"/>
    </row>
    <row r="4803" spans="1:18">
      <c r="A4803" s="184"/>
      <c r="B4803"/>
      <c r="C4803"/>
      <c r="D4803" s="158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  <c r="R4803"/>
    </row>
    <row r="4804" spans="1:18">
      <c r="A4804" s="184"/>
      <c r="B4804"/>
      <c r="C4804"/>
      <c r="D4804" s="158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  <c r="R4804"/>
    </row>
    <row r="4805" spans="1:18">
      <c r="A4805" s="184"/>
      <c r="B4805"/>
      <c r="C4805"/>
      <c r="D4805" s="158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  <c r="R4805"/>
    </row>
    <row r="4806" spans="1:18">
      <c r="A4806" s="184"/>
      <c r="B4806"/>
      <c r="C4806"/>
      <c r="D4806" s="158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  <c r="R4806"/>
    </row>
    <row r="4807" spans="1:18">
      <c r="A4807" s="184"/>
      <c r="B4807"/>
      <c r="C4807"/>
      <c r="D4807" s="158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  <c r="R4807"/>
    </row>
    <row r="4808" spans="1:18">
      <c r="A4808" s="184"/>
      <c r="B4808"/>
      <c r="C4808"/>
      <c r="D4808" s="158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  <c r="R4808"/>
    </row>
    <row r="4809" spans="1:18">
      <c r="A4809" s="184"/>
      <c r="B4809"/>
      <c r="C4809"/>
      <c r="D4809" s="158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  <c r="R4809"/>
    </row>
    <row r="4810" spans="1:18">
      <c r="A4810" s="184"/>
      <c r="B4810"/>
      <c r="C4810"/>
      <c r="D4810" s="158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  <c r="R4810"/>
    </row>
    <row r="4811" spans="1:18">
      <c r="A4811" s="184"/>
      <c r="B4811"/>
      <c r="C4811"/>
      <c r="D4811" s="158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  <c r="R4811"/>
    </row>
    <row r="4812" spans="1:18">
      <c r="A4812" s="184"/>
      <c r="B4812"/>
      <c r="C4812"/>
      <c r="D4812" s="158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  <c r="R4812"/>
    </row>
    <row r="4813" spans="1:18">
      <c r="A4813" s="184"/>
      <c r="B4813"/>
      <c r="C4813"/>
      <c r="D4813" s="158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  <c r="R4813"/>
    </row>
    <row r="4814" spans="1:18">
      <c r="A4814" s="184"/>
      <c r="B4814"/>
      <c r="C4814"/>
      <c r="D4814" s="158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  <c r="R4814"/>
    </row>
    <row r="4815" spans="1:18">
      <c r="A4815" s="184"/>
      <c r="B4815"/>
      <c r="C4815"/>
      <c r="D4815" s="158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  <c r="R4815"/>
    </row>
    <row r="4816" spans="1:18">
      <c r="A4816" s="184"/>
      <c r="B4816"/>
      <c r="C4816"/>
      <c r="D4816" s="158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  <c r="R4816"/>
    </row>
    <row r="4817" spans="1:18">
      <c r="A4817" s="184"/>
      <c r="B4817"/>
      <c r="C4817"/>
      <c r="D4817" s="158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  <c r="R4817"/>
    </row>
    <row r="4818" spans="1:18">
      <c r="A4818" s="184"/>
      <c r="B4818"/>
      <c r="C4818"/>
      <c r="D4818" s="158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  <c r="R4818"/>
    </row>
    <row r="4819" spans="1:18">
      <c r="A4819" s="184"/>
      <c r="B4819"/>
      <c r="C4819"/>
      <c r="D4819" s="158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  <c r="R4819"/>
    </row>
    <row r="4820" spans="1:18">
      <c r="A4820" s="184"/>
      <c r="B4820"/>
      <c r="C4820"/>
      <c r="D4820" s="158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  <c r="R4820"/>
    </row>
    <row r="4821" spans="1:18">
      <c r="A4821" s="184"/>
      <c r="B4821"/>
      <c r="C4821"/>
      <c r="D4821" s="158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  <c r="R4821"/>
    </row>
    <row r="4822" spans="1:18">
      <c r="A4822" s="184"/>
      <c r="B4822"/>
      <c r="C4822"/>
      <c r="D4822" s="158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  <c r="R4822"/>
    </row>
    <row r="4823" spans="1:18">
      <c r="A4823" s="184"/>
      <c r="B4823"/>
      <c r="C4823"/>
      <c r="D4823" s="158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  <c r="R4823"/>
    </row>
    <row r="4824" spans="1:18">
      <c r="A4824" s="184"/>
      <c r="B4824"/>
      <c r="C4824"/>
      <c r="D4824" s="158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  <c r="R4824"/>
    </row>
    <row r="4825" spans="1:18">
      <c r="A4825" s="184"/>
      <c r="B4825"/>
      <c r="C4825"/>
      <c r="D4825" s="158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  <c r="R4825"/>
    </row>
    <row r="4826" spans="1:18">
      <c r="A4826" s="184"/>
      <c r="B4826"/>
      <c r="C4826"/>
      <c r="D4826" s="158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  <c r="R4826"/>
    </row>
    <row r="4827" spans="1:18">
      <c r="A4827" s="184"/>
      <c r="B4827"/>
      <c r="C4827"/>
      <c r="D4827" s="158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  <c r="R4827"/>
    </row>
    <row r="4828" spans="1:18">
      <c r="A4828" s="184"/>
      <c r="B4828"/>
      <c r="C4828"/>
      <c r="D4828" s="158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  <c r="R4828"/>
    </row>
    <row r="4829" spans="1:18">
      <c r="A4829" s="184"/>
      <c r="B4829"/>
      <c r="C4829"/>
      <c r="D4829" s="158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  <c r="R4829"/>
    </row>
    <row r="4830" spans="1:18">
      <c r="A4830" s="184"/>
      <c r="B4830"/>
      <c r="C4830"/>
      <c r="D4830" s="158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  <c r="R4830"/>
    </row>
    <row r="4831" spans="1:18">
      <c r="A4831" s="184"/>
      <c r="B4831"/>
      <c r="C4831"/>
      <c r="D4831" s="158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  <c r="R4831"/>
    </row>
    <row r="4832" spans="1:18">
      <c r="A4832" s="184"/>
      <c r="B4832"/>
      <c r="C4832"/>
      <c r="D4832" s="158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  <c r="R4832"/>
    </row>
    <row r="4833" spans="1:18">
      <c r="A4833" s="184"/>
      <c r="B4833"/>
      <c r="C4833"/>
      <c r="D4833" s="158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  <c r="R4833"/>
    </row>
    <row r="4834" spans="1:18">
      <c r="A4834" s="184"/>
      <c r="B4834"/>
      <c r="C4834"/>
      <c r="D4834" s="158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  <c r="R4834"/>
    </row>
    <row r="4835" spans="1:18">
      <c r="A4835" s="184"/>
      <c r="B4835"/>
      <c r="C4835"/>
      <c r="D4835" s="158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  <c r="R4835"/>
    </row>
    <row r="4836" spans="1:18">
      <c r="A4836" s="184"/>
      <c r="B4836"/>
      <c r="C4836"/>
      <c r="D4836" s="158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  <c r="R4836"/>
    </row>
    <row r="4837" spans="1:18">
      <c r="A4837" s="184"/>
      <c r="B4837"/>
      <c r="C4837"/>
      <c r="D4837" s="158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  <c r="R4837"/>
    </row>
    <row r="4838" spans="1:18">
      <c r="A4838" s="184"/>
      <c r="B4838"/>
      <c r="C4838"/>
      <c r="D4838" s="158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  <c r="R4838"/>
    </row>
    <row r="4839" spans="1:18">
      <c r="A4839" s="184"/>
      <c r="B4839"/>
      <c r="C4839"/>
      <c r="D4839" s="158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  <c r="R4839"/>
    </row>
    <row r="4840" spans="1:18">
      <c r="A4840" s="184"/>
      <c r="B4840"/>
      <c r="C4840"/>
      <c r="D4840" s="158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  <c r="R4840"/>
    </row>
    <row r="4841" spans="1:18">
      <c r="A4841" s="184"/>
      <c r="B4841"/>
      <c r="C4841"/>
      <c r="D4841" s="158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  <c r="R4841"/>
    </row>
    <row r="4842" spans="1:18">
      <c r="A4842" s="184"/>
      <c r="B4842"/>
      <c r="C4842"/>
      <c r="D4842" s="158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  <c r="R4842"/>
    </row>
    <row r="4843" spans="1:18">
      <c r="A4843" s="184"/>
      <c r="B4843"/>
      <c r="C4843"/>
      <c r="D4843" s="158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  <c r="R4843"/>
    </row>
    <row r="4844" spans="1:18">
      <c r="A4844" s="184"/>
      <c r="B4844"/>
      <c r="C4844"/>
      <c r="D4844" s="158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  <c r="R4844"/>
    </row>
    <row r="4845" spans="1:18">
      <c r="A4845" s="184"/>
      <c r="B4845"/>
      <c r="C4845"/>
      <c r="D4845" s="158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  <c r="R4845"/>
    </row>
    <row r="4846" spans="1:18">
      <c r="A4846" s="184"/>
      <c r="B4846"/>
      <c r="C4846"/>
      <c r="D4846" s="158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  <c r="R4846"/>
    </row>
    <row r="4847" spans="1:18">
      <c r="A4847" s="184"/>
      <c r="B4847"/>
      <c r="C4847"/>
      <c r="D4847" s="158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  <c r="R4847"/>
    </row>
    <row r="4848" spans="1:18">
      <c r="A4848" s="184"/>
      <c r="B4848"/>
      <c r="C4848"/>
      <c r="D4848" s="158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  <c r="R4848"/>
    </row>
    <row r="4849" spans="1:18">
      <c r="A4849" s="184"/>
      <c r="B4849"/>
      <c r="C4849"/>
      <c r="D4849" s="158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  <c r="R4849"/>
    </row>
    <row r="4850" spans="1:18">
      <c r="A4850" s="184"/>
      <c r="B4850"/>
      <c r="C4850"/>
      <c r="D4850" s="158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  <c r="R4850"/>
    </row>
    <row r="4851" spans="1:18">
      <c r="A4851" s="184"/>
      <c r="B4851"/>
      <c r="C4851"/>
      <c r="D4851" s="158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  <c r="R4851"/>
    </row>
    <row r="4852" spans="1:18">
      <c r="A4852" s="184"/>
      <c r="B4852"/>
      <c r="C4852"/>
      <c r="D4852" s="158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  <c r="R4852"/>
    </row>
    <row r="4853" spans="1:18">
      <c r="A4853" s="184"/>
      <c r="B4853"/>
      <c r="C4853"/>
      <c r="D4853" s="158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  <c r="R4853"/>
    </row>
    <row r="4854" spans="1:18">
      <c r="A4854" s="184"/>
      <c r="B4854"/>
      <c r="C4854"/>
      <c r="D4854" s="158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  <c r="R4854"/>
    </row>
    <row r="4855" spans="1:18">
      <c r="A4855" s="184"/>
      <c r="B4855"/>
      <c r="C4855"/>
      <c r="D4855" s="158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  <c r="R4855"/>
    </row>
    <row r="4856" spans="1:18">
      <c r="A4856" s="184"/>
      <c r="B4856"/>
      <c r="C4856"/>
      <c r="D4856" s="158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  <c r="R4856"/>
    </row>
    <row r="4857" spans="1:18">
      <c r="A4857" s="184"/>
      <c r="B4857"/>
      <c r="C4857"/>
      <c r="D4857" s="158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  <c r="R4857"/>
    </row>
    <row r="4858" spans="1:18">
      <c r="A4858" s="184"/>
      <c r="B4858"/>
      <c r="C4858"/>
      <c r="D4858" s="158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  <c r="R4858"/>
    </row>
    <row r="4859" spans="1:18">
      <c r="A4859" s="184"/>
      <c r="B4859"/>
      <c r="C4859"/>
      <c r="D4859" s="158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  <c r="R4859"/>
    </row>
    <row r="4860" spans="1:18">
      <c r="A4860" s="184"/>
      <c r="B4860"/>
      <c r="C4860"/>
      <c r="D4860" s="158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  <c r="R4860"/>
    </row>
    <row r="4861" spans="1:18">
      <c r="A4861" s="184"/>
      <c r="B4861"/>
      <c r="C4861"/>
      <c r="D4861" s="158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  <c r="R4861"/>
    </row>
    <row r="4862" spans="1:18">
      <c r="A4862" s="184"/>
      <c r="B4862"/>
      <c r="C4862"/>
      <c r="D4862" s="158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  <c r="R4862"/>
    </row>
    <row r="4863" spans="1:18">
      <c r="A4863" s="184"/>
      <c r="B4863"/>
      <c r="C4863"/>
      <c r="D4863" s="158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  <c r="R4863"/>
    </row>
    <row r="4864" spans="1:18">
      <c r="A4864" s="184"/>
      <c r="B4864"/>
      <c r="C4864"/>
      <c r="D4864" s="158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  <c r="R4864"/>
    </row>
    <row r="4865" spans="1:18">
      <c r="A4865" s="184"/>
      <c r="B4865"/>
      <c r="C4865"/>
      <c r="D4865" s="158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  <c r="R4865"/>
    </row>
    <row r="4866" spans="1:18">
      <c r="A4866" s="184"/>
      <c r="B4866"/>
      <c r="C4866"/>
      <c r="D4866" s="158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  <c r="R4866"/>
    </row>
    <row r="4867" spans="1:18">
      <c r="A4867" s="184"/>
      <c r="B4867"/>
      <c r="C4867"/>
      <c r="D4867" s="158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  <c r="R4867"/>
    </row>
    <row r="4868" spans="1:18">
      <c r="A4868" s="184"/>
      <c r="B4868"/>
      <c r="C4868"/>
      <c r="D4868" s="158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  <c r="R4868"/>
    </row>
    <row r="4869" spans="1:18">
      <c r="A4869" s="184"/>
      <c r="B4869"/>
      <c r="C4869"/>
      <c r="D4869" s="158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  <c r="R4869"/>
    </row>
    <row r="4870" spans="1:18">
      <c r="A4870" s="184"/>
      <c r="B4870"/>
      <c r="C4870"/>
      <c r="D4870" s="158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  <c r="R4870"/>
    </row>
    <row r="4871" spans="1:18">
      <c r="A4871" s="184"/>
      <c r="B4871"/>
      <c r="C4871"/>
      <c r="D4871" s="158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  <c r="R4871"/>
    </row>
    <row r="4872" spans="1:18">
      <c r="A4872" s="184"/>
      <c r="B4872"/>
      <c r="C4872"/>
      <c r="D4872" s="158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  <c r="R4872"/>
    </row>
    <row r="4873" spans="1:18">
      <c r="A4873" s="184"/>
      <c r="B4873"/>
      <c r="C4873"/>
      <c r="D4873" s="158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  <c r="R4873"/>
    </row>
    <row r="4874" spans="1:18">
      <c r="A4874" s="184"/>
      <c r="B4874"/>
      <c r="C4874"/>
      <c r="D4874" s="158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  <c r="R4874"/>
    </row>
    <row r="4875" spans="1:18">
      <c r="A4875" s="184"/>
      <c r="B4875"/>
      <c r="C4875"/>
      <c r="D4875" s="158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  <c r="R4875"/>
    </row>
    <row r="4876" spans="1:18">
      <c r="A4876" s="184"/>
      <c r="B4876"/>
      <c r="C4876"/>
      <c r="D4876" s="158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  <c r="R4876"/>
    </row>
    <row r="4877" spans="1:18">
      <c r="A4877" s="184"/>
      <c r="B4877"/>
      <c r="C4877"/>
      <c r="D4877" s="158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  <c r="R4877"/>
    </row>
    <row r="4878" spans="1:18">
      <c r="A4878" s="184"/>
      <c r="B4878"/>
      <c r="C4878"/>
      <c r="D4878" s="158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  <c r="R4878"/>
    </row>
    <row r="4879" spans="1:18">
      <c r="A4879" s="184"/>
      <c r="B4879"/>
      <c r="C4879"/>
      <c r="D4879" s="158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  <c r="R4879"/>
    </row>
    <row r="4880" spans="1:18">
      <c r="A4880" s="184"/>
      <c r="B4880"/>
      <c r="C4880"/>
      <c r="D4880" s="158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  <c r="R4880"/>
    </row>
    <row r="4881" spans="1:18">
      <c r="A4881" s="184"/>
      <c r="B4881"/>
      <c r="C4881"/>
      <c r="D4881" s="158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  <c r="R4881"/>
    </row>
    <row r="4882" spans="1:18">
      <c r="A4882" s="184"/>
      <c r="B4882"/>
      <c r="C4882"/>
      <c r="D4882" s="158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  <c r="R4882"/>
    </row>
    <row r="4883" spans="1:18">
      <c r="A4883" s="184"/>
      <c r="B4883"/>
      <c r="C4883"/>
      <c r="D4883" s="158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  <c r="R4883"/>
    </row>
    <row r="4884" spans="1:18">
      <c r="A4884" s="184"/>
      <c r="B4884"/>
      <c r="C4884"/>
      <c r="D4884" s="158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  <c r="R4884"/>
    </row>
    <row r="4885" spans="1:18">
      <c r="A4885" s="184"/>
      <c r="B4885"/>
      <c r="C4885"/>
      <c r="D4885" s="158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  <c r="R4885"/>
    </row>
    <row r="4886" spans="1:18">
      <c r="A4886" s="184"/>
      <c r="B4886"/>
      <c r="C4886"/>
      <c r="D4886" s="158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  <c r="R4886"/>
    </row>
    <row r="4887" spans="1:18">
      <c r="A4887" s="184"/>
      <c r="B4887"/>
      <c r="C4887"/>
      <c r="D4887" s="158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  <c r="R4887"/>
    </row>
    <row r="4888" spans="1:18">
      <c r="A4888" s="184"/>
      <c r="B4888"/>
      <c r="C4888"/>
      <c r="D4888" s="158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  <c r="R4888"/>
    </row>
    <row r="4889" spans="1:18">
      <c r="A4889" s="184"/>
      <c r="B4889"/>
      <c r="C4889"/>
      <c r="D4889" s="158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  <c r="R4889"/>
    </row>
    <row r="4890" spans="1:18">
      <c r="A4890" s="184"/>
      <c r="B4890"/>
      <c r="C4890"/>
      <c r="D4890" s="158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  <c r="R4890"/>
    </row>
    <row r="4891" spans="1:18">
      <c r="A4891" s="184"/>
      <c r="B4891"/>
      <c r="C4891"/>
      <c r="D4891" s="158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  <c r="R4891"/>
    </row>
    <row r="4892" spans="1:18">
      <c r="A4892" s="184"/>
      <c r="B4892"/>
      <c r="C4892"/>
      <c r="D4892" s="158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</row>
    <row r="4893" spans="1:18">
      <c r="A4893" s="184"/>
      <c r="B4893"/>
      <c r="C4893"/>
      <c r="D4893" s="158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  <c r="R4893"/>
    </row>
    <row r="4894" spans="1:18">
      <c r="A4894" s="184"/>
      <c r="B4894"/>
      <c r="C4894"/>
      <c r="D4894" s="158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  <c r="R4894"/>
    </row>
    <row r="4895" spans="1:18">
      <c r="A4895" s="184"/>
      <c r="B4895"/>
      <c r="C4895"/>
      <c r="D4895" s="158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  <c r="R4895"/>
    </row>
    <row r="4896" spans="1:18">
      <c r="A4896" s="184"/>
      <c r="B4896"/>
      <c r="C4896"/>
      <c r="D4896" s="158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  <c r="R4896"/>
    </row>
    <row r="4897" spans="1:18">
      <c r="A4897" s="184"/>
      <c r="B4897"/>
      <c r="C4897"/>
      <c r="D4897" s="158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  <c r="R4897"/>
    </row>
    <row r="4898" spans="1:18">
      <c r="A4898" s="184"/>
      <c r="B4898"/>
      <c r="C4898"/>
      <c r="D4898" s="158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  <c r="R4898"/>
    </row>
    <row r="4899" spans="1:18">
      <c r="A4899" s="184"/>
      <c r="B4899"/>
      <c r="C4899"/>
      <c r="D4899" s="158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  <c r="R4899"/>
    </row>
    <row r="4900" spans="1:18">
      <c r="A4900" s="184"/>
      <c r="B4900"/>
      <c r="C4900"/>
      <c r="D4900" s="158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  <c r="R4900"/>
    </row>
    <row r="4901" spans="1:18">
      <c r="A4901" s="184"/>
      <c r="B4901"/>
      <c r="C4901"/>
      <c r="D4901" s="158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  <c r="R4901"/>
    </row>
    <row r="4902" spans="1:18">
      <c r="A4902" s="184"/>
      <c r="B4902"/>
      <c r="C4902"/>
      <c r="D4902" s="158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  <c r="R4902"/>
    </row>
    <row r="4903" spans="1:18">
      <c r="A4903" s="184"/>
      <c r="B4903"/>
      <c r="C4903"/>
      <c r="D4903" s="158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  <c r="R4903"/>
    </row>
    <row r="4904" spans="1:18">
      <c r="A4904" s="184"/>
      <c r="B4904"/>
      <c r="C4904"/>
      <c r="D4904" s="158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  <c r="R4904"/>
    </row>
    <row r="4905" spans="1:18">
      <c r="A4905" s="184"/>
      <c r="B4905"/>
      <c r="C4905"/>
      <c r="D4905" s="158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  <c r="R4905"/>
    </row>
    <row r="4906" spans="1:18">
      <c r="A4906" s="184"/>
      <c r="B4906"/>
      <c r="C4906"/>
      <c r="D4906" s="158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  <c r="R4906"/>
    </row>
    <row r="4907" spans="1:18">
      <c r="A4907" s="184"/>
      <c r="B4907"/>
      <c r="C4907"/>
      <c r="D4907" s="158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  <c r="R4907"/>
    </row>
    <row r="4908" spans="1:18">
      <c r="A4908" s="184"/>
      <c r="B4908"/>
      <c r="C4908"/>
      <c r="D4908" s="158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  <c r="R4908"/>
    </row>
    <row r="4909" spans="1:18">
      <c r="A4909" s="184"/>
      <c r="B4909"/>
      <c r="C4909"/>
      <c r="D4909" s="158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  <c r="R4909"/>
    </row>
    <row r="4910" spans="1:18">
      <c r="A4910" s="184"/>
      <c r="B4910"/>
      <c r="C4910"/>
      <c r="D4910" s="158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  <c r="R4910"/>
    </row>
    <row r="4911" spans="1:18">
      <c r="A4911" s="184"/>
      <c r="B4911"/>
      <c r="C4911"/>
      <c r="D4911" s="158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  <c r="R4911"/>
    </row>
    <row r="4912" spans="1:18">
      <c r="A4912" s="184"/>
      <c r="B4912"/>
      <c r="C4912"/>
      <c r="D4912" s="158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  <c r="R4912"/>
    </row>
    <row r="4913" spans="1:18">
      <c r="A4913" s="184"/>
      <c r="B4913"/>
      <c r="C4913"/>
      <c r="D4913" s="158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  <c r="R4913"/>
    </row>
    <row r="4914" spans="1:18">
      <c r="A4914" s="184"/>
      <c r="B4914"/>
      <c r="C4914"/>
      <c r="D4914" s="158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  <c r="R4914"/>
    </row>
    <row r="4915" spans="1:18">
      <c r="A4915" s="184"/>
      <c r="B4915"/>
      <c r="C4915"/>
      <c r="D4915" s="158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  <c r="R4915"/>
    </row>
    <row r="4916" spans="1:18">
      <c r="A4916" s="184"/>
      <c r="B4916"/>
      <c r="C4916"/>
      <c r="D4916" s="158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  <c r="R4916"/>
    </row>
    <row r="4917" spans="1:18">
      <c r="A4917" s="184"/>
      <c r="B4917"/>
      <c r="C4917"/>
      <c r="D4917" s="158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  <c r="R4917"/>
    </row>
    <row r="4918" spans="1:18">
      <c r="A4918" s="184"/>
      <c r="B4918"/>
      <c r="C4918"/>
      <c r="D4918" s="158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  <c r="R4918"/>
    </row>
    <row r="4919" spans="1:18">
      <c r="A4919" s="184"/>
      <c r="B4919"/>
      <c r="C4919"/>
      <c r="D4919" s="158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  <c r="R4919"/>
    </row>
    <row r="4920" spans="1:18">
      <c r="A4920" s="184"/>
      <c r="B4920"/>
      <c r="C4920"/>
      <c r="D4920" s="158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  <c r="R4920"/>
    </row>
    <row r="4921" spans="1:18">
      <c r="A4921" s="184"/>
      <c r="B4921"/>
      <c r="C4921"/>
      <c r="D4921" s="158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  <c r="R4921"/>
    </row>
    <row r="4922" spans="1:18">
      <c r="A4922" s="184"/>
      <c r="B4922"/>
      <c r="C4922"/>
      <c r="D4922" s="158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  <c r="R4922"/>
    </row>
    <row r="4923" spans="1:18">
      <c r="A4923" s="184"/>
      <c r="B4923"/>
      <c r="C4923"/>
      <c r="D4923" s="158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  <c r="R4923"/>
    </row>
    <row r="4924" spans="1:18">
      <c r="A4924" s="184"/>
      <c r="B4924"/>
      <c r="C4924"/>
      <c r="D4924" s="158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  <c r="R4924"/>
    </row>
    <row r="4925" spans="1:18">
      <c r="A4925" s="184"/>
      <c r="B4925"/>
      <c r="C4925"/>
      <c r="D4925" s="158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  <c r="R4925"/>
    </row>
    <row r="4926" spans="1:18">
      <c r="A4926" s="184"/>
      <c r="B4926"/>
      <c r="C4926"/>
      <c r="D4926" s="158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  <c r="R4926"/>
    </row>
    <row r="4927" spans="1:18">
      <c r="A4927" s="184"/>
      <c r="B4927"/>
      <c r="C4927"/>
      <c r="D4927" s="158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  <c r="R4927"/>
    </row>
    <row r="4928" spans="1:18">
      <c r="A4928" s="184"/>
      <c r="B4928"/>
      <c r="C4928"/>
      <c r="D4928" s="158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  <c r="R4928"/>
    </row>
    <row r="4929" spans="1:18">
      <c r="A4929" s="184"/>
      <c r="B4929"/>
      <c r="C4929"/>
      <c r="D4929" s="158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  <c r="R4929"/>
    </row>
    <row r="4930" spans="1:18">
      <c r="A4930" s="184"/>
      <c r="B4930"/>
      <c r="C4930"/>
      <c r="D4930" s="158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  <c r="R4930"/>
    </row>
    <row r="4931" spans="1:18">
      <c r="A4931" s="184"/>
      <c r="B4931"/>
      <c r="C4931"/>
      <c r="D4931" s="158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  <c r="R4931"/>
    </row>
    <row r="4932" spans="1:18">
      <c r="A4932" s="184"/>
      <c r="B4932"/>
      <c r="C4932"/>
      <c r="D4932" s="158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  <c r="R4932"/>
    </row>
    <row r="4933" spans="1:18">
      <c r="A4933" s="184"/>
      <c r="B4933"/>
      <c r="C4933"/>
      <c r="D4933" s="158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  <c r="R4933"/>
    </row>
    <row r="4934" spans="1:18">
      <c r="A4934" s="184"/>
      <c r="B4934"/>
      <c r="C4934"/>
      <c r="D4934" s="158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  <c r="R4934"/>
    </row>
    <row r="4935" spans="1:18">
      <c r="A4935" s="184"/>
      <c r="B4935"/>
      <c r="C4935"/>
      <c r="D4935" s="158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  <c r="R4935"/>
    </row>
    <row r="4936" spans="1:18">
      <c r="A4936" s="184"/>
      <c r="B4936"/>
      <c r="C4936"/>
      <c r="D4936" s="158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  <c r="R4936"/>
    </row>
    <row r="4937" spans="1:18">
      <c r="A4937" s="184"/>
      <c r="B4937"/>
      <c r="C4937"/>
      <c r="D4937" s="158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  <c r="R4937"/>
    </row>
    <row r="4938" spans="1:18">
      <c r="A4938" s="184"/>
      <c r="B4938"/>
      <c r="C4938"/>
      <c r="D4938" s="158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  <c r="R4938"/>
    </row>
    <row r="4939" spans="1:18">
      <c r="A4939" s="184"/>
      <c r="B4939"/>
      <c r="C4939"/>
      <c r="D4939" s="158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  <c r="R4939"/>
    </row>
    <row r="4940" spans="1:18">
      <c r="A4940" s="184"/>
      <c r="B4940"/>
      <c r="C4940"/>
      <c r="D4940" s="158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  <c r="R4940"/>
    </row>
    <row r="4941" spans="1:18">
      <c r="A4941" s="184"/>
      <c r="B4941"/>
      <c r="C4941"/>
      <c r="D4941" s="158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  <c r="R4941"/>
    </row>
    <row r="4942" spans="1:18">
      <c r="A4942" s="184"/>
      <c r="B4942"/>
      <c r="C4942"/>
      <c r="D4942" s="158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  <c r="R4942"/>
    </row>
    <row r="4943" spans="1:18">
      <c r="A4943" s="184"/>
      <c r="B4943"/>
      <c r="C4943"/>
      <c r="D4943" s="158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  <c r="R4943"/>
    </row>
    <row r="4944" spans="1:18">
      <c r="A4944" s="184"/>
      <c r="B4944"/>
      <c r="C4944"/>
      <c r="D4944" s="158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  <c r="R4944"/>
    </row>
    <row r="4945" spans="1:18">
      <c r="A4945" s="184"/>
      <c r="B4945"/>
      <c r="C4945"/>
      <c r="D4945" s="158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  <c r="R4945"/>
    </row>
    <row r="4946" spans="1:18">
      <c r="A4946" s="184"/>
      <c r="B4946"/>
      <c r="C4946"/>
      <c r="D4946" s="158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  <c r="R4946"/>
    </row>
    <row r="4947" spans="1:18">
      <c r="A4947" s="184"/>
      <c r="B4947"/>
      <c r="C4947"/>
      <c r="D4947" s="158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  <c r="R4947"/>
    </row>
    <row r="4948" spans="1:18">
      <c r="A4948" s="184"/>
      <c r="B4948"/>
      <c r="C4948"/>
      <c r="D4948" s="158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  <c r="R4948"/>
    </row>
    <row r="4949" spans="1:18">
      <c r="A4949" s="184"/>
      <c r="B4949"/>
      <c r="C4949"/>
      <c r="D4949" s="158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  <c r="R4949"/>
    </row>
    <row r="4950" spans="1:18">
      <c r="A4950" s="184"/>
      <c r="B4950"/>
      <c r="C4950"/>
      <c r="D4950" s="158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  <c r="R4950"/>
    </row>
    <row r="4951" spans="1:18">
      <c r="A4951" s="184"/>
      <c r="B4951"/>
      <c r="C4951"/>
      <c r="D4951" s="158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  <c r="R4951"/>
    </row>
    <row r="4952" spans="1:18">
      <c r="A4952" s="184"/>
      <c r="B4952"/>
      <c r="C4952"/>
      <c r="D4952" s="158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  <c r="R4952"/>
    </row>
    <row r="4953" spans="1:18">
      <c r="A4953" s="184"/>
      <c r="B4953"/>
      <c r="C4953"/>
      <c r="D4953" s="158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  <c r="R4953"/>
    </row>
    <row r="4954" spans="1:18">
      <c r="A4954" s="184"/>
      <c r="B4954"/>
      <c r="C4954"/>
      <c r="D4954" s="158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  <c r="R4954"/>
    </row>
    <row r="4955" spans="1:18">
      <c r="A4955" s="184"/>
      <c r="B4955"/>
      <c r="C4955"/>
      <c r="D4955" s="158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  <c r="R4955"/>
    </row>
    <row r="4956" spans="1:18">
      <c r="A4956" s="184"/>
      <c r="B4956"/>
      <c r="C4956"/>
      <c r="D4956" s="158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  <c r="R4956"/>
    </row>
    <row r="4957" spans="1:18">
      <c r="A4957" s="184"/>
      <c r="B4957"/>
      <c r="C4957"/>
      <c r="D4957" s="158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  <c r="R4957"/>
    </row>
    <row r="4958" spans="1:18">
      <c r="A4958" s="184"/>
      <c r="B4958"/>
      <c r="C4958"/>
      <c r="D4958" s="158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  <c r="R4958"/>
    </row>
    <row r="4959" spans="1:18">
      <c r="A4959" s="184"/>
      <c r="B4959"/>
      <c r="C4959"/>
      <c r="D4959" s="158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  <c r="R4959"/>
    </row>
    <row r="4960" spans="1:18">
      <c r="A4960" s="184"/>
      <c r="B4960"/>
      <c r="C4960"/>
      <c r="D4960" s="158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  <c r="R4960"/>
    </row>
    <row r="4961" spans="1:18">
      <c r="A4961" s="184"/>
      <c r="B4961"/>
      <c r="C4961"/>
      <c r="D4961" s="158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  <c r="R4961"/>
    </row>
    <row r="4962" spans="1:18">
      <c r="A4962" s="184"/>
      <c r="B4962"/>
      <c r="C4962"/>
      <c r="D4962" s="158"/>
      <c r="E4962"/>
      <c r="F4962"/>
      <c r="G4962"/>
      <c r="H4962"/>
      <c r="I4962"/>
      <c r="J4962"/>
      <c r="K4962"/>
      <c r="L4962"/>
      <c r="M4962"/>
      <c r="N4962"/>
      <c r="O4962"/>
      <c r="P4962"/>
      <c r="Q4962"/>
      <c r="R4962"/>
    </row>
    <row r="4963" spans="1:18">
      <c r="A4963" s="184"/>
      <c r="B4963"/>
      <c r="C4963"/>
      <c r="D4963" s="158"/>
      <c r="E4963"/>
      <c r="F4963"/>
      <c r="G4963"/>
      <c r="H4963"/>
      <c r="I4963"/>
      <c r="J4963"/>
      <c r="K4963"/>
      <c r="L4963"/>
      <c r="M4963"/>
      <c r="N4963"/>
      <c r="O4963"/>
      <c r="P4963"/>
      <c r="Q4963"/>
      <c r="R4963"/>
    </row>
    <row r="4964" spans="1:18">
      <c r="A4964" s="184"/>
      <c r="B4964"/>
      <c r="C4964"/>
      <c r="D4964" s="158"/>
      <c r="E4964"/>
      <c r="F4964"/>
      <c r="G4964"/>
      <c r="H4964"/>
      <c r="I4964"/>
      <c r="J4964"/>
      <c r="K4964"/>
      <c r="L4964"/>
      <c r="M4964"/>
      <c r="N4964"/>
      <c r="O4964"/>
      <c r="P4964"/>
      <c r="Q4964"/>
      <c r="R4964"/>
    </row>
    <row r="4965" spans="1:18">
      <c r="A4965" s="184"/>
      <c r="B4965"/>
      <c r="C4965"/>
      <c r="D4965" s="158"/>
      <c r="E4965"/>
      <c r="F4965"/>
      <c r="G4965"/>
      <c r="H4965"/>
      <c r="I4965"/>
      <c r="J4965"/>
      <c r="K4965"/>
      <c r="L4965"/>
      <c r="M4965"/>
      <c r="N4965"/>
      <c r="O4965"/>
      <c r="P4965"/>
      <c r="Q4965"/>
      <c r="R4965"/>
    </row>
    <row r="4966" spans="1:18">
      <c r="A4966" s="184"/>
      <c r="B4966"/>
      <c r="C4966"/>
      <c r="D4966" s="158"/>
      <c r="E4966"/>
      <c r="F4966"/>
      <c r="G4966"/>
      <c r="H4966"/>
      <c r="I4966"/>
      <c r="J4966"/>
      <c r="K4966"/>
      <c r="L4966"/>
      <c r="M4966"/>
      <c r="N4966"/>
      <c r="O4966"/>
      <c r="P4966"/>
      <c r="Q4966"/>
      <c r="R4966"/>
    </row>
    <row r="4967" spans="1:18">
      <c r="A4967" s="184"/>
      <c r="B4967"/>
      <c r="C4967"/>
      <c r="D4967" s="158"/>
      <c r="E4967"/>
      <c r="F4967"/>
      <c r="G4967"/>
      <c r="H4967"/>
      <c r="I4967"/>
      <c r="J4967"/>
      <c r="K4967"/>
      <c r="L4967"/>
      <c r="M4967"/>
      <c r="N4967"/>
      <c r="O4967"/>
      <c r="P4967"/>
      <c r="Q4967"/>
      <c r="R4967"/>
    </row>
    <row r="4968" spans="1:18">
      <c r="A4968" s="184"/>
      <c r="B4968"/>
      <c r="C4968"/>
      <c r="D4968" s="158"/>
      <c r="E4968"/>
      <c r="F4968"/>
      <c r="G4968"/>
      <c r="H4968"/>
      <c r="I4968"/>
      <c r="J4968"/>
      <c r="K4968"/>
      <c r="L4968"/>
      <c r="M4968"/>
      <c r="N4968"/>
      <c r="O4968"/>
      <c r="P4968"/>
      <c r="Q4968"/>
      <c r="R4968"/>
    </row>
    <row r="4969" spans="1:18">
      <c r="A4969" s="184"/>
      <c r="B4969"/>
      <c r="C4969"/>
      <c r="D4969" s="158"/>
      <c r="E4969"/>
      <c r="F4969"/>
      <c r="G4969"/>
      <c r="H4969"/>
      <c r="I4969"/>
      <c r="J4969"/>
      <c r="K4969"/>
      <c r="L4969"/>
      <c r="M4969"/>
      <c r="N4969"/>
      <c r="O4969"/>
      <c r="P4969"/>
      <c r="Q4969"/>
      <c r="R4969"/>
    </row>
    <row r="4970" spans="1:18">
      <c r="A4970" s="184"/>
      <c r="B4970"/>
      <c r="C4970"/>
      <c r="D4970" s="158"/>
      <c r="E4970"/>
      <c r="F4970"/>
      <c r="G4970"/>
      <c r="H4970"/>
      <c r="I4970"/>
      <c r="J4970"/>
      <c r="K4970"/>
      <c r="L4970"/>
      <c r="M4970"/>
      <c r="N4970"/>
      <c r="O4970"/>
      <c r="P4970"/>
      <c r="Q4970"/>
      <c r="R4970"/>
    </row>
    <row r="4971" spans="1:18">
      <c r="A4971" s="184"/>
      <c r="B4971"/>
      <c r="C4971"/>
      <c r="D4971" s="158"/>
      <c r="E4971"/>
      <c r="F4971"/>
      <c r="G4971"/>
      <c r="H4971"/>
      <c r="I4971"/>
      <c r="J4971"/>
      <c r="K4971"/>
      <c r="L4971"/>
      <c r="M4971"/>
      <c r="N4971"/>
      <c r="O4971"/>
      <c r="P4971"/>
      <c r="Q4971"/>
      <c r="R4971"/>
    </row>
    <row r="4972" spans="1:18">
      <c r="A4972" s="184"/>
      <c r="B4972"/>
      <c r="C4972"/>
      <c r="D4972" s="158"/>
      <c r="E4972"/>
      <c r="F4972"/>
      <c r="G4972"/>
      <c r="H4972"/>
      <c r="I4972"/>
      <c r="J4972"/>
      <c r="K4972"/>
      <c r="L4972"/>
      <c r="M4972"/>
      <c r="N4972"/>
      <c r="O4972"/>
      <c r="P4972"/>
      <c r="Q4972"/>
      <c r="R4972"/>
    </row>
    <row r="4973" spans="1:18">
      <c r="A4973" s="184"/>
      <c r="B4973"/>
      <c r="C4973"/>
      <c r="D4973" s="158"/>
      <c r="E4973"/>
      <c r="F4973"/>
      <c r="G4973"/>
      <c r="H4973"/>
      <c r="I4973"/>
      <c r="J4973"/>
      <c r="K4973"/>
      <c r="L4973"/>
      <c r="M4973"/>
      <c r="N4973"/>
      <c r="O4973"/>
      <c r="P4973"/>
      <c r="Q4973"/>
      <c r="R4973"/>
    </row>
    <row r="4974" spans="1:18">
      <c r="A4974" s="184"/>
      <c r="B4974"/>
      <c r="C4974"/>
      <c r="D4974" s="158"/>
      <c r="E4974"/>
      <c r="F4974"/>
      <c r="G4974"/>
      <c r="H4974"/>
      <c r="I4974"/>
      <c r="J4974"/>
      <c r="K4974"/>
      <c r="L4974"/>
      <c r="M4974"/>
      <c r="N4974"/>
      <c r="O4974"/>
      <c r="P4974"/>
      <c r="Q4974"/>
      <c r="R4974"/>
    </row>
    <row r="4975" spans="1:18">
      <c r="A4975" s="184"/>
      <c r="B4975"/>
      <c r="C4975"/>
      <c r="D4975" s="158"/>
      <c r="E4975"/>
      <c r="F4975"/>
      <c r="G4975"/>
      <c r="H4975"/>
      <c r="I4975"/>
      <c r="J4975"/>
      <c r="K4975"/>
      <c r="L4975"/>
      <c r="M4975"/>
      <c r="N4975"/>
      <c r="O4975"/>
      <c r="P4975"/>
      <c r="Q4975"/>
      <c r="R4975"/>
    </row>
    <row r="4976" spans="1:18">
      <c r="A4976" s="184"/>
      <c r="B4976"/>
      <c r="C4976"/>
      <c r="D4976" s="158"/>
      <c r="E4976"/>
      <c r="F4976"/>
      <c r="G4976"/>
      <c r="H4976"/>
      <c r="I4976"/>
      <c r="J4976"/>
      <c r="K4976"/>
      <c r="L4976"/>
      <c r="M4976"/>
      <c r="N4976"/>
      <c r="O4976"/>
      <c r="P4976"/>
      <c r="Q4976"/>
      <c r="R4976"/>
    </row>
    <row r="4977" spans="1:18">
      <c r="A4977" s="184"/>
      <c r="B4977"/>
      <c r="C4977"/>
      <c r="D4977" s="158"/>
      <c r="E4977"/>
      <c r="F4977"/>
      <c r="G4977"/>
      <c r="H4977"/>
      <c r="I4977"/>
      <c r="J4977"/>
      <c r="K4977"/>
      <c r="L4977"/>
      <c r="M4977"/>
      <c r="N4977"/>
      <c r="O4977"/>
      <c r="P4977"/>
      <c r="Q4977"/>
      <c r="R4977"/>
    </row>
    <row r="4978" spans="1:18">
      <c r="A4978" s="184"/>
      <c r="B4978"/>
      <c r="C4978"/>
      <c r="D4978" s="158"/>
      <c r="E4978"/>
      <c r="F4978"/>
      <c r="G4978"/>
      <c r="H4978"/>
      <c r="I4978"/>
      <c r="J4978"/>
      <c r="K4978"/>
      <c r="L4978"/>
      <c r="M4978"/>
      <c r="N4978"/>
      <c r="O4978"/>
      <c r="P4978"/>
      <c r="Q4978"/>
      <c r="R4978"/>
    </row>
    <row r="4979" spans="1:18">
      <c r="A4979" s="184"/>
      <c r="B4979"/>
      <c r="C4979"/>
      <c r="D4979" s="158"/>
      <c r="E4979"/>
      <c r="F4979"/>
      <c r="G4979"/>
      <c r="H4979"/>
      <c r="I4979"/>
      <c r="J4979"/>
      <c r="K4979"/>
      <c r="L4979"/>
      <c r="M4979"/>
      <c r="N4979"/>
      <c r="O4979"/>
      <c r="P4979"/>
      <c r="Q4979"/>
      <c r="R4979"/>
    </row>
    <row r="4980" spans="1:18">
      <c r="A4980" s="184"/>
      <c r="B4980"/>
      <c r="C4980"/>
      <c r="D4980" s="158"/>
      <c r="E4980"/>
      <c r="F4980"/>
      <c r="G4980"/>
      <c r="H4980"/>
      <c r="I4980"/>
      <c r="J4980"/>
      <c r="K4980"/>
      <c r="L4980"/>
      <c r="M4980"/>
      <c r="N4980"/>
      <c r="O4980"/>
      <c r="P4980"/>
      <c r="Q4980"/>
      <c r="R4980"/>
    </row>
    <row r="4981" spans="1:18">
      <c r="A4981" s="184"/>
      <c r="B4981"/>
      <c r="C4981"/>
      <c r="D4981" s="158"/>
      <c r="E4981"/>
      <c r="F4981"/>
      <c r="G4981"/>
      <c r="H4981"/>
      <c r="I4981"/>
      <c r="J4981"/>
      <c r="K4981"/>
      <c r="L4981"/>
      <c r="M4981"/>
      <c r="N4981"/>
      <c r="O4981"/>
      <c r="P4981"/>
      <c r="Q4981"/>
      <c r="R4981"/>
    </row>
    <row r="4982" spans="1:18">
      <c r="A4982" s="184"/>
      <c r="B4982"/>
      <c r="C4982"/>
      <c r="D4982" s="158"/>
      <c r="E4982"/>
      <c r="F4982"/>
      <c r="G4982"/>
      <c r="H4982"/>
      <c r="I4982"/>
      <c r="J4982"/>
      <c r="K4982"/>
      <c r="L4982"/>
      <c r="M4982"/>
      <c r="N4982"/>
      <c r="O4982"/>
      <c r="P4982"/>
      <c r="Q4982"/>
      <c r="R4982"/>
    </row>
    <row r="4983" spans="1:18">
      <c r="A4983" s="184"/>
      <c r="B4983"/>
      <c r="C4983"/>
      <c r="D4983" s="158"/>
      <c r="E4983"/>
      <c r="F4983"/>
      <c r="G4983"/>
      <c r="H4983"/>
      <c r="I4983"/>
      <c r="J4983"/>
      <c r="K4983"/>
      <c r="L4983"/>
      <c r="M4983"/>
      <c r="N4983"/>
      <c r="O4983"/>
      <c r="P4983"/>
      <c r="Q4983"/>
      <c r="R4983"/>
    </row>
    <row r="4984" spans="1:18">
      <c r="A4984" s="184"/>
      <c r="B4984"/>
      <c r="C4984"/>
      <c r="D4984" s="158"/>
      <c r="E4984"/>
      <c r="F4984"/>
      <c r="G4984"/>
      <c r="H4984"/>
      <c r="I4984"/>
      <c r="J4984"/>
      <c r="K4984"/>
      <c r="L4984"/>
      <c r="M4984"/>
      <c r="N4984"/>
      <c r="O4984"/>
      <c r="P4984"/>
      <c r="Q4984"/>
      <c r="R4984"/>
    </row>
    <row r="4985" spans="1:18">
      <c r="A4985" s="184"/>
      <c r="B4985"/>
      <c r="C4985"/>
      <c r="D4985" s="158"/>
      <c r="E4985"/>
      <c r="F4985"/>
      <c r="G4985"/>
      <c r="H4985"/>
      <c r="I4985"/>
      <c r="J4985"/>
      <c r="K4985"/>
      <c r="L4985"/>
      <c r="M4985"/>
      <c r="N4985"/>
      <c r="O4985"/>
      <c r="P4985"/>
      <c r="Q4985"/>
      <c r="R4985"/>
    </row>
    <row r="4986" spans="1:18">
      <c r="A4986" s="184"/>
      <c r="B4986"/>
      <c r="C4986"/>
      <c r="D4986" s="158"/>
      <c r="E4986"/>
      <c r="F4986"/>
      <c r="G4986"/>
      <c r="H4986"/>
      <c r="I4986"/>
      <c r="J4986"/>
      <c r="K4986"/>
      <c r="L4986"/>
      <c r="M4986"/>
      <c r="N4986"/>
      <c r="O4986"/>
      <c r="P4986"/>
      <c r="Q4986"/>
      <c r="R4986"/>
    </row>
    <row r="4987" spans="1:18">
      <c r="A4987" s="184"/>
      <c r="B4987"/>
      <c r="C4987"/>
      <c r="D4987" s="158"/>
      <c r="E4987"/>
      <c r="F4987"/>
      <c r="G4987"/>
      <c r="H4987"/>
      <c r="I4987"/>
      <c r="J4987"/>
      <c r="K4987"/>
      <c r="L4987"/>
      <c r="M4987"/>
      <c r="N4987"/>
      <c r="O4987"/>
      <c r="P4987"/>
      <c r="Q4987"/>
      <c r="R4987"/>
    </row>
    <row r="4988" spans="1:18">
      <c r="A4988" s="184"/>
      <c r="B4988"/>
      <c r="C4988"/>
      <c r="D4988" s="158"/>
      <c r="E4988"/>
      <c r="F4988"/>
      <c r="G4988"/>
      <c r="H4988"/>
      <c r="I4988"/>
      <c r="J4988"/>
      <c r="K4988"/>
      <c r="L4988"/>
      <c r="M4988"/>
      <c r="N4988"/>
      <c r="O4988"/>
      <c r="P4988"/>
      <c r="Q4988"/>
      <c r="R4988"/>
    </row>
    <row r="4989" spans="1:18">
      <c r="A4989" s="184"/>
      <c r="B4989"/>
      <c r="C4989"/>
      <c r="D4989" s="158"/>
      <c r="E4989"/>
      <c r="F4989"/>
      <c r="G4989"/>
      <c r="H4989"/>
      <c r="I4989"/>
      <c r="J4989"/>
      <c r="K4989"/>
      <c r="L4989"/>
      <c r="M4989"/>
      <c r="N4989"/>
      <c r="O4989"/>
      <c r="P4989"/>
      <c r="Q4989"/>
      <c r="R4989"/>
    </row>
    <row r="4990" spans="1:18">
      <c r="A4990" s="184"/>
      <c r="B4990"/>
      <c r="C4990"/>
      <c r="D4990" s="158"/>
      <c r="E4990"/>
      <c r="F4990"/>
      <c r="G4990"/>
      <c r="H4990"/>
      <c r="I4990"/>
      <c r="J4990"/>
      <c r="K4990"/>
      <c r="L4990"/>
      <c r="M4990"/>
      <c r="N4990"/>
      <c r="O4990"/>
      <c r="P4990"/>
      <c r="Q4990"/>
      <c r="R4990"/>
    </row>
    <row r="4991" spans="1:18">
      <c r="A4991" s="184"/>
      <c r="B4991"/>
      <c r="C4991"/>
      <c r="D4991" s="158"/>
      <c r="E4991"/>
      <c r="F4991"/>
      <c r="G4991"/>
      <c r="H4991"/>
      <c r="I4991"/>
      <c r="J4991"/>
      <c r="K4991"/>
      <c r="L4991"/>
      <c r="M4991"/>
      <c r="N4991"/>
      <c r="O4991"/>
      <c r="P4991"/>
      <c r="Q4991"/>
      <c r="R4991"/>
    </row>
    <row r="4992" spans="1:18">
      <c r="A4992" s="184"/>
      <c r="B4992"/>
      <c r="C4992"/>
      <c r="D4992" s="158"/>
      <c r="E4992"/>
      <c r="F4992"/>
      <c r="G4992"/>
      <c r="H4992"/>
      <c r="I4992"/>
      <c r="J4992"/>
      <c r="K4992"/>
      <c r="L4992"/>
      <c r="M4992"/>
      <c r="N4992"/>
      <c r="O4992"/>
      <c r="P4992"/>
      <c r="Q4992"/>
      <c r="R4992"/>
    </row>
    <row r="4993" spans="1:18">
      <c r="A4993" s="184"/>
      <c r="B4993"/>
      <c r="C4993"/>
      <c r="D4993" s="158"/>
      <c r="E4993"/>
      <c r="F4993"/>
      <c r="G4993"/>
      <c r="H4993"/>
      <c r="I4993"/>
      <c r="J4993"/>
      <c r="K4993"/>
      <c r="L4993"/>
      <c r="M4993"/>
      <c r="N4993"/>
      <c r="O4993"/>
      <c r="P4993"/>
      <c r="Q4993"/>
      <c r="R4993"/>
    </row>
    <row r="4994" spans="1:18">
      <c r="A4994" s="184"/>
      <c r="B4994"/>
      <c r="C4994"/>
      <c r="D4994" s="158"/>
      <c r="E4994"/>
      <c r="F4994"/>
      <c r="G4994"/>
      <c r="H4994"/>
      <c r="I4994"/>
      <c r="J4994"/>
      <c r="K4994"/>
      <c r="L4994"/>
      <c r="M4994"/>
      <c r="N4994"/>
      <c r="O4994"/>
      <c r="P4994"/>
      <c r="Q4994"/>
      <c r="R4994"/>
    </row>
    <row r="4995" spans="1:18">
      <c r="A4995" s="184"/>
      <c r="B4995"/>
      <c r="C4995"/>
      <c r="D4995" s="158"/>
      <c r="E4995"/>
      <c r="F4995"/>
      <c r="G4995"/>
      <c r="H4995"/>
      <c r="I4995"/>
      <c r="J4995"/>
      <c r="K4995"/>
      <c r="L4995"/>
      <c r="M4995"/>
      <c r="N4995"/>
      <c r="O4995"/>
      <c r="P4995"/>
      <c r="Q4995"/>
      <c r="R4995"/>
    </row>
    <row r="4996" spans="1:18">
      <c r="A4996" s="184"/>
      <c r="B4996"/>
      <c r="C4996"/>
      <c r="D4996" s="158"/>
      <c r="E4996"/>
      <c r="F4996"/>
      <c r="G4996"/>
      <c r="H4996"/>
      <c r="I4996"/>
      <c r="J4996"/>
      <c r="K4996"/>
      <c r="L4996"/>
      <c r="M4996"/>
      <c r="N4996"/>
      <c r="O4996"/>
      <c r="P4996"/>
      <c r="Q4996"/>
      <c r="R4996"/>
    </row>
    <row r="4997" spans="1:18">
      <c r="A4997" s="184"/>
      <c r="B4997"/>
      <c r="C4997"/>
      <c r="D4997" s="158"/>
      <c r="E4997"/>
      <c r="F4997"/>
      <c r="G4997"/>
      <c r="H4997"/>
      <c r="I4997"/>
      <c r="J4997"/>
      <c r="K4997"/>
      <c r="L4997"/>
      <c r="M4997"/>
      <c r="N4997"/>
      <c r="O4997"/>
      <c r="P4997"/>
      <c r="Q4997"/>
      <c r="R4997"/>
    </row>
    <row r="4998" spans="1:18">
      <c r="A4998" s="184"/>
      <c r="B4998"/>
      <c r="C4998"/>
      <c r="D4998" s="158"/>
      <c r="E4998"/>
      <c r="F4998"/>
      <c r="G4998"/>
      <c r="H4998"/>
      <c r="I4998"/>
      <c r="J4998"/>
      <c r="K4998"/>
      <c r="L4998"/>
      <c r="M4998"/>
      <c r="N4998"/>
      <c r="O4998"/>
      <c r="P4998"/>
      <c r="Q4998"/>
      <c r="R4998"/>
    </row>
    <row r="4999" spans="1:18">
      <c r="A4999" s="184"/>
      <c r="B4999"/>
      <c r="C4999"/>
      <c r="D4999" s="158"/>
      <c r="E4999"/>
      <c r="F4999"/>
      <c r="G4999"/>
      <c r="H4999"/>
      <c r="I4999"/>
      <c r="J4999"/>
      <c r="K4999"/>
      <c r="L4999"/>
      <c r="M4999"/>
      <c r="N4999"/>
      <c r="O4999"/>
      <c r="P4999"/>
      <c r="Q4999"/>
      <c r="R4999"/>
    </row>
    <row r="5000" spans="1:18">
      <c r="A5000" s="184"/>
      <c r="B5000"/>
      <c r="C5000"/>
      <c r="D5000" s="158"/>
      <c r="E5000"/>
      <c r="F5000"/>
      <c r="G5000"/>
      <c r="H5000"/>
      <c r="I5000"/>
      <c r="J5000"/>
      <c r="K5000"/>
      <c r="L5000"/>
      <c r="M5000"/>
      <c r="N5000"/>
      <c r="O5000"/>
      <c r="P5000"/>
      <c r="Q5000"/>
      <c r="R5000"/>
    </row>
  </sheetData>
  <autoFilter ref="A1:AC1"/>
  <sortState ref="A2:J292">
    <sortCondition descending="1" ref="I2"/>
  </sortState>
  <phoneticPr fontId="0" type="noConversion"/>
  <pageMargins left="0.78740157480314965" right="0.78740157480314965" top="0.78740157480314965" bottom="0.78740157480314965" header="0.51181102362204722" footer="0.51181102362204722"/>
  <pageSetup paperSize="9" scale="10" orientation="landscape" r:id="rId1"/>
  <headerFooter alignWithMargins="0">
    <oddFooter>&amp;L&amp;"Arial,Italique"&amp;8ERDF - UCN/QCSI&amp;C&amp;"Arial,Italique"&amp;8PCIMP 2009&amp;R&amp;"Arial,Italique"&amp;8&amp;F -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1"/>
  <dimension ref="A1:N197"/>
  <sheetViews>
    <sheetView zoomScale="80" zoomScaleNormal="80" workbookViewId="0">
      <pane ySplit="1" topLeftCell="A140" activePane="bottomLeft" state="frozen"/>
      <selection pane="bottomLeft" activeCell="A143" sqref="A143:H143"/>
    </sheetView>
  </sheetViews>
  <sheetFormatPr baseColWidth="10" defaultRowHeight="12.75"/>
  <cols>
    <col min="1" max="1" width="14.140625" customWidth="1"/>
    <col min="2" max="2" width="14.7109375" customWidth="1"/>
    <col min="3" max="3" width="9.140625" customWidth="1"/>
    <col min="4" max="4" width="14.5703125" customWidth="1"/>
    <col min="5" max="5" width="15.42578125" customWidth="1"/>
    <col min="6" max="6" width="28.5703125" customWidth="1"/>
    <col min="7" max="7" width="12.85546875" customWidth="1"/>
    <col min="8" max="8" width="12.7109375" customWidth="1"/>
    <col min="10" max="12" width="11.42578125" style="52"/>
  </cols>
  <sheetData>
    <row r="1" spans="1:14" ht="39" thickBot="1">
      <c r="A1" s="16" t="s">
        <v>111</v>
      </c>
      <c r="B1" s="17" t="s">
        <v>108</v>
      </c>
      <c r="C1" s="18" t="s">
        <v>109</v>
      </c>
      <c r="D1" s="19" t="s">
        <v>110</v>
      </c>
      <c r="E1" s="19" t="s">
        <v>50</v>
      </c>
      <c r="F1" s="19" t="s">
        <v>0</v>
      </c>
      <c r="G1" s="19" t="s">
        <v>69</v>
      </c>
      <c r="H1" s="19" t="s">
        <v>70</v>
      </c>
      <c r="K1" s="52">
        <f>-renseignements!$E$9/renseignements!$E$8</f>
        <v>-406587.49800000008</v>
      </c>
      <c r="L1" s="52">
        <v>-97866.757740648958</v>
      </c>
      <c r="N1">
        <f ca="1">RAND()</f>
        <v>0.41604987365826052</v>
      </c>
    </row>
    <row r="2" spans="1:14" ht="15">
      <c r="A2" s="183" t="s">
        <v>2060</v>
      </c>
      <c r="B2" s="180" t="s">
        <v>222</v>
      </c>
      <c r="C2" s="180" t="s">
        <v>220</v>
      </c>
      <c r="D2" s="182">
        <v>136849.60999999999</v>
      </c>
      <c r="E2" s="180" t="s">
        <v>2054</v>
      </c>
      <c r="F2" s="180" t="s">
        <v>1148</v>
      </c>
      <c r="G2" s="181">
        <v>41837</v>
      </c>
      <c r="H2" s="180" t="s">
        <v>891</v>
      </c>
      <c r="J2" s="52">
        <v>105473.57425935057</v>
      </c>
      <c r="L2" s="52">
        <f>IF(L1&gt;0,$K$1+L1+D2,D2+L1)</f>
        <v>38982.852259351028</v>
      </c>
      <c r="N2">
        <v>0.24070282097224971</v>
      </c>
    </row>
    <row r="3" spans="1:14" ht="15">
      <c r="A3" s="183" t="s">
        <v>2053</v>
      </c>
      <c r="B3" s="180" t="s">
        <v>222</v>
      </c>
      <c r="C3" s="180" t="s">
        <v>220</v>
      </c>
      <c r="D3" s="182">
        <v>86818.98</v>
      </c>
      <c r="E3" s="180" t="s">
        <v>2054</v>
      </c>
      <c r="F3" s="180" t="s">
        <v>1148</v>
      </c>
      <c r="G3" s="181">
        <v>41794</v>
      </c>
      <c r="H3" s="180" t="s">
        <v>891</v>
      </c>
      <c r="J3" s="52">
        <v>67059.922259349813</v>
      </c>
      <c r="L3" s="52">
        <f t="shared" ref="L3:L66" si="0">IF(L2&gt;0,$K$1+L2+D3,D3+L2)</f>
        <v>-280785.6657406491</v>
      </c>
      <c r="N3">
        <f>N2*K1</f>
        <v>-97866.757740648958</v>
      </c>
    </row>
    <row r="4" spans="1:14" ht="15">
      <c r="A4" s="183" t="s">
        <v>823</v>
      </c>
      <c r="B4" s="180" t="s">
        <v>222</v>
      </c>
      <c r="C4" s="180" t="s">
        <v>220</v>
      </c>
      <c r="D4" s="182">
        <v>90450</v>
      </c>
      <c r="E4" s="180" t="s">
        <v>824</v>
      </c>
      <c r="F4" s="180" t="s">
        <v>826</v>
      </c>
      <c r="G4" s="181">
        <v>41816</v>
      </c>
      <c r="H4" s="180" t="s">
        <v>818</v>
      </c>
      <c r="J4" s="52">
        <v>66323.144259350214</v>
      </c>
      <c r="L4" s="52">
        <f t="shared" si="0"/>
        <v>-190335.6657406491</v>
      </c>
    </row>
    <row r="5" spans="1:14" ht="15">
      <c r="A5" s="183" t="s">
        <v>2337</v>
      </c>
      <c r="B5" s="180" t="s">
        <v>222</v>
      </c>
      <c r="C5" s="180" t="s">
        <v>220</v>
      </c>
      <c r="D5" s="182">
        <v>72000</v>
      </c>
      <c r="E5" s="180" t="s">
        <v>2330</v>
      </c>
      <c r="F5" s="180" t="s">
        <v>988</v>
      </c>
      <c r="G5" s="181">
        <v>41851</v>
      </c>
      <c r="H5" s="180" t="s">
        <v>891</v>
      </c>
      <c r="J5" s="52">
        <v>61359.856259350898</v>
      </c>
      <c r="L5" s="52">
        <f t="shared" si="0"/>
        <v>-118335.6657406491</v>
      </c>
    </row>
    <row r="6" spans="1:14" ht="15">
      <c r="A6" s="183" t="s">
        <v>1402</v>
      </c>
      <c r="B6" s="180" t="s">
        <v>222</v>
      </c>
      <c r="C6" s="180" t="s">
        <v>220</v>
      </c>
      <c r="D6" s="182">
        <v>237912</v>
      </c>
      <c r="E6" s="180" t="s">
        <v>1403</v>
      </c>
      <c r="F6" s="180" t="s">
        <v>1148</v>
      </c>
      <c r="G6" s="181">
        <v>41793</v>
      </c>
      <c r="H6" s="180" t="s">
        <v>891</v>
      </c>
      <c r="J6" s="52">
        <v>51814.714259349712</v>
      </c>
      <c r="L6" s="52">
        <f t="shared" si="0"/>
        <v>119576.3342593509</v>
      </c>
    </row>
    <row r="7" spans="1:14" ht="15">
      <c r="A7" s="183" t="s">
        <v>1413</v>
      </c>
      <c r="B7" s="180" t="s">
        <v>222</v>
      </c>
      <c r="C7" s="180" t="s">
        <v>220</v>
      </c>
      <c r="D7" s="182">
        <v>176449</v>
      </c>
      <c r="E7" s="180" t="s">
        <v>1403</v>
      </c>
      <c r="F7" s="180" t="s">
        <v>1148</v>
      </c>
      <c r="G7" s="181">
        <v>41849</v>
      </c>
      <c r="H7" s="180" t="s">
        <v>891</v>
      </c>
      <c r="J7" s="52">
        <v>37584.31825935081</v>
      </c>
      <c r="L7" s="52">
        <f t="shared" si="0"/>
        <v>-110562.16374064918</v>
      </c>
    </row>
    <row r="8" spans="1:14" ht="15">
      <c r="A8" s="183" t="s">
        <v>1469</v>
      </c>
      <c r="B8" s="180" t="s">
        <v>222</v>
      </c>
      <c r="C8" s="180" t="s">
        <v>220</v>
      </c>
      <c r="D8" s="182">
        <v>37882.089999999997</v>
      </c>
      <c r="E8" s="180" t="s">
        <v>1455</v>
      </c>
      <c r="F8" s="180" t="s">
        <v>1457</v>
      </c>
      <c r="G8" s="181">
        <v>41838</v>
      </c>
      <c r="H8" s="180" t="s">
        <v>241</v>
      </c>
      <c r="J8" s="52">
        <v>36028.282259350628</v>
      </c>
      <c r="L8" s="52">
        <f t="shared" si="0"/>
        <v>-72680.073740649183</v>
      </c>
    </row>
    <row r="9" spans="1:14" ht="30">
      <c r="A9" s="183" t="s">
        <v>941</v>
      </c>
      <c r="B9" s="180" t="s">
        <v>222</v>
      </c>
      <c r="C9" s="180" t="s">
        <v>220</v>
      </c>
      <c r="D9" s="182">
        <v>33942.92</v>
      </c>
      <c r="E9" s="180" t="s">
        <v>942</v>
      </c>
      <c r="F9" s="180" t="s">
        <v>584</v>
      </c>
      <c r="G9" s="181">
        <v>41782</v>
      </c>
      <c r="H9" s="180" t="s">
        <v>241</v>
      </c>
      <c r="J9" s="52">
        <v>32916.308259349535</v>
      </c>
      <c r="L9" s="52">
        <f t="shared" si="0"/>
        <v>-38737.153740649184</v>
      </c>
    </row>
    <row r="10" spans="1:14" ht="15">
      <c r="A10" s="183" t="s">
        <v>2119</v>
      </c>
      <c r="B10" s="180" t="s">
        <v>222</v>
      </c>
      <c r="C10" s="180" t="s">
        <v>220</v>
      </c>
      <c r="D10" s="182">
        <v>33578</v>
      </c>
      <c r="E10" s="180" t="s">
        <v>2120</v>
      </c>
      <c r="F10" s="180" t="s">
        <v>2122</v>
      </c>
      <c r="G10" s="181">
        <v>41856</v>
      </c>
      <c r="H10" s="180" t="s">
        <v>286</v>
      </c>
      <c r="J10" s="52">
        <v>32353.494259350962</v>
      </c>
      <c r="L10" s="52">
        <f t="shared" si="0"/>
        <v>-5159.1537406491843</v>
      </c>
    </row>
    <row r="11" spans="1:14" ht="15">
      <c r="A11" s="183" t="s">
        <v>1898</v>
      </c>
      <c r="B11" s="180" t="s">
        <v>222</v>
      </c>
      <c r="C11" s="180" t="s">
        <v>220</v>
      </c>
      <c r="D11" s="182">
        <v>82545</v>
      </c>
      <c r="E11" s="180" t="s">
        <v>1890</v>
      </c>
      <c r="F11" s="180" t="s">
        <v>1892</v>
      </c>
      <c r="G11" s="181">
        <v>41821</v>
      </c>
      <c r="H11" s="180" t="s">
        <v>241</v>
      </c>
      <c r="J11" s="52">
        <v>27672.000259350418</v>
      </c>
      <c r="L11" s="52">
        <f t="shared" si="0"/>
        <v>77385.846259350816</v>
      </c>
    </row>
    <row r="12" spans="1:14" ht="15">
      <c r="A12" s="183" t="s">
        <v>1380</v>
      </c>
      <c r="B12" s="180" t="s">
        <v>222</v>
      </c>
      <c r="C12" s="180" t="s">
        <v>220</v>
      </c>
      <c r="D12" s="182">
        <v>50405.53</v>
      </c>
      <c r="E12" s="180" t="s">
        <v>1381</v>
      </c>
      <c r="F12" s="180" t="s">
        <v>1383</v>
      </c>
      <c r="G12" s="181">
        <v>41792</v>
      </c>
      <c r="H12" s="180" t="s">
        <v>286</v>
      </c>
      <c r="J12" s="52">
        <v>27103.476259349598</v>
      </c>
      <c r="L12" s="52">
        <f t="shared" si="0"/>
        <v>-278796.12174064922</v>
      </c>
    </row>
    <row r="13" spans="1:14" ht="15">
      <c r="A13" s="183" t="s">
        <v>2082</v>
      </c>
      <c r="B13" s="180" t="s">
        <v>222</v>
      </c>
      <c r="C13" s="180" t="s">
        <v>220</v>
      </c>
      <c r="D13" s="182">
        <v>61958.04</v>
      </c>
      <c r="E13" s="180" t="s">
        <v>2083</v>
      </c>
      <c r="F13" s="180" t="s">
        <v>2085</v>
      </c>
      <c r="G13" s="181">
        <v>41779</v>
      </c>
      <c r="H13" s="180" t="s">
        <v>2004</v>
      </c>
      <c r="J13" s="52">
        <v>16289.220259349451</v>
      </c>
      <c r="L13" s="52">
        <f t="shared" si="0"/>
        <v>-216838.08174064921</v>
      </c>
    </row>
    <row r="14" spans="1:14" ht="30">
      <c r="A14" s="183" t="s">
        <v>1288</v>
      </c>
      <c r="B14" s="180" t="s">
        <v>222</v>
      </c>
      <c r="C14" s="180" t="s">
        <v>220</v>
      </c>
      <c r="D14" s="182">
        <v>27471.78</v>
      </c>
      <c r="E14" s="180" t="s">
        <v>1289</v>
      </c>
      <c r="F14" s="180" t="s">
        <v>1291</v>
      </c>
      <c r="G14" s="181">
        <v>41821</v>
      </c>
      <c r="H14" s="180" t="s">
        <v>231</v>
      </c>
      <c r="J14" s="52">
        <v>14001.668259350496</v>
      </c>
      <c r="L14" s="52">
        <f t="shared" si="0"/>
        <v>-189366.30174064921</v>
      </c>
    </row>
    <row r="15" spans="1:14" ht="15">
      <c r="A15" s="183" t="s">
        <v>990</v>
      </c>
      <c r="B15" s="180" t="s">
        <v>222</v>
      </c>
      <c r="C15" s="180" t="s">
        <v>220</v>
      </c>
      <c r="D15" s="182">
        <v>49005</v>
      </c>
      <c r="E15" s="180" t="s">
        <v>976</v>
      </c>
      <c r="F15" s="180" t="s">
        <v>282</v>
      </c>
      <c r="G15" s="181">
        <v>41803</v>
      </c>
      <c r="H15" s="180" t="s">
        <v>377</v>
      </c>
      <c r="J15" s="52">
        <v>12207.880259349913</v>
      </c>
      <c r="L15" s="52">
        <f t="shared" si="0"/>
        <v>-140361.30174064921</v>
      </c>
    </row>
    <row r="16" spans="1:14" ht="15">
      <c r="A16" s="183" t="s">
        <v>2376</v>
      </c>
      <c r="B16" s="180" t="s">
        <v>222</v>
      </c>
      <c r="C16" s="180" t="s">
        <v>220</v>
      </c>
      <c r="D16" s="182">
        <v>27914.89</v>
      </c>
      <c r="E16" s="180" t="s">
        <v>2377</v>
      </c>
      <c r="F16" s="180" t="s">
        <v>988</v>
      </c>
      <c r="G16" s="181">
        <v>41813</v>
      </c>
      <c r="H16" s="180" t="s">
        <v>1789</v>
      </c>
      <c r="J16" s="52">
        <v>8892.986259350113</v>
      </c>
      <c r="L16" s="52">
        <f t="shared" si="0"/>
        <v>-112446.41174064922</v>
      </c>
    </row>
    <row r="17" spans="1:12" ht="15">
      <c r="A17" s="183" t="s">
        <v>382</v>
      </c>
      <c r="B17" s="180" t="s">
        <v>222</v>
      </c>
      <c r="C17" s="180" t="s">
        <v>220</v>
      </c>
      <c r="D17" s="182">
        <v>43414</v>
      </c>
      <c r="E17" s="180" t="s">
        <v>383</v>
      </c>
      <c r="F17" s="180" t="s">
        <v>282</v>
      </c>
      <c r="G17" s="181">
        <v>41852</v>
      </c>
      <c r="H17" s="180" t="s">
        <v>377</v>
      </c>
      <c r="J17" s="52">
        <v>8465.7422593510419</v>
      </c>
      <c r="L17" s="52">
        <f t="shared" si="0"/>
        <v>-69032.411740649215</v>
      </c>
    </row>
    <row r="18" spans="1:12" ht="15">
      <c r="A18" s="183" t="s">
        <v>1625</v>
      </c>
      <c r="B18" s="180" t="s">
        <v>222</v>
      </c>
      <c r="C18" s="180" t="s">
        <v>220</v>
      </c>
      <c r="D18" s="182">
        <v>67305.42</v>
      </c>
      <c r="E18" s="180" t="s">
        <v>986</v>
      </c>
      <c r="F18" s="180" t="s">
        <v>988</v>
      </c>
      <c r="G18" s="181">
        <v>41820</v>
      </c>
      <c r="H18" s="180" t="s">
        <v>377</v>
      </c>
      <c r="J18" s="52">
        <v>6443.8522593503076</v>
      </c>
      <c r="L18" s="52">
        <f t="shared" si="0"/>
        <v>-1726.9917406492168</v>
      </c>
    </row>
    <row r="19" spans="1:12" ht="30">
      <c r="A19" s="183" t="s">
        <v>967</v>
      </c>
      <c r="B19" s="180" t="s">
        <v>222</v>
      </c>
      <c r="C19" s="180" t="s">
        <v>220</v>
      </c>
      <c r="D19" s="182">
        <v>23121.45</v>
      </c>
      <c r="E19" s="180" t="s">
        <v>968</v>
      </c>
      <c r="F19" s="180" t="s">
        <v>832</v>
      </c>
      <c r="G19" s="181">
        <v>41803</v>
      </c>
      <c r="H19" s="180" t="s">
        <v>251</v>
      </c>
      <c r="J19" s="52">
        <v>6091.3982593499968</v>
      </c>
      <c r="L19" s="52">
        <f t="shared" si="0"/>
        <v>21394.458259350784</v>
      </c>
    </row>
    <row r="20" spans="1:12" ht="15">
      <c r="A20" s="183" t="s">
        <v>559</v>
      </c>
      <c r="B20" s="180" t="s">
        <v>222</v>
      </c>
      <c r="C20" s="180" t="s">
        <v>220</v>
      </c>
      <c r="D20" s="182">
        <v>67562</v>
      </c>
      <c r="E20" s="180" t="s">
        <v>560</v>
      </c>
      <c r="F20" s="180" t="s">
        <v>562</v>
      </c>
      <c r="G20" s="181">
        <v>41828</v>
      </c>
      <c r="H20" s="180" t="s">
        <v>547</v>
      </c>
      <c r="J20" s="52">
        <v>5086.3862593505619</v>
      </c>
      <c r="L20" s="52">
        <f t="shared" si="0"/>
        <v>-317631.03974064928</v>
      </c>
    </row>
    <row r="21" spans="1:12" ht="15">
      <c r="A21" s="183" t="s">
        <v>1260</v>
      </c>
      <c r="B21" s="180" t="s">
        <v>222</v>
      </c>
      <c r="C21" s="180" t="s">
        <v>220</v>
      </c>
      <c r="D21" s="182">
        <v>35199.120000000003</v>
      </c>
      <c r="E21" s="180" t="s">
        <v>1261</v>
      </c>
      <c r="F21" s="180" t="s">
        <v>1263</v>
      </c>
      <c r="G21" s="181">
        <v>41838</v>
      </c>
      <c r="H21" s="180" t="s">
        <v>703</v>
      </c>
      <c r="J21" s="52">
        <v>4658.3602593507312</v>
      </c>
      <c r="L21" s="52">
        <f t="shared" si="0"/>
        <v>-282431.91974064929</v>
      </c>
    </row>
    <row r="22" spans="1:12" ht="15">
      <c r="A22" s="183" t="s">
        <v>1889</v>
      </c>
      <c r="B22" s="180" t="s">
        <v>222</v>
      </c>
      <c r="C22" s="180" t="s">
        <v>220</v>
      </c>
      <c r="D22" s="182">
        <v>161100</v>
      </c>
      <c r="E22" s="180" t="s">
        <v>1890</v>
      </c>
      <c r="F22" s="180" t="s">
        <v>1892</v>
      </c>
      <c r="G22" s="181">
        <v>41782</v>
      </c>
      <c r="H22" s="180" t="s">
        <v>241</v>
      </c>
      <c r="J22" s="52">
        <v>-1026.6117406504636</v>
      </c>
      <c r="L22" s="52">
        <f t="shared" si="0"/>
        <v>-121331.91974064929</v>
      </c>
    </row>
    <row r="23" spans="1:12" ht="15">
      <c r="A23" s="183" t="s">
        <v>2380</v>
      </c>
      <c r="B23" s="180" t="s">
        <v>222</v>
      </c>
      <c r="C23" s="180" t="s">
        <v>220</v>
      </c>
      <c r="D23" s="182">
        <v>60000</v>
      </c>
      <c r="E23" s="180" t="s">
        <v>2381</v>
      </c>
      <c r="F23" s="180" t="s">
        <v>1044</v>
      </c>
      <c r="G23" s="181">
        <v>41858</v>
      </c>
      <c r="H23" s="180" t="s">
        <v>891</v>
      </c>
      <c r="J23" s="52">
        <v>-1224.5057406490378</v>
      </c>
      <c r="L23" s="52">
        <f t="shared" si="0"/>
        <v>-61331.919740649289</v>
      </c>
    </row>
    <row r="24" spans="1:12" ht="15">
      <c r="A24" s="183" t="s">
        <v>2066</v>
      </c>
      <c r="B24" s="180" t="s">
        <v>222</v>
      </c>
      <c r="C24" s="180" t="s">
        <v>220</v>
      </c>
      <c r="D24" s="182">
        <v>68003</v>
      </c>
      <c r="E24" s="180" t="s">
        <v>2067</v>
      </c>
      <c r="F24" s="180" t="s">
        <v>2069</v>
      </c>
      <c r="G24" s="181">
        <v>41838</v>
      </c>
      <c r="H24" s="180" t="s">
        <v>891</v>
      </c>
      <c r="J24" s="52">
        <v>-1853.8077406493685</v>
      </c>
      <c r="L24" s="52">
        <f t="shared" si="0"/>
        <v>6671.0802593507105</v>
      </c>
    </row>
    <row r="25" spans="1:12" ht="30">
      <c r="A25" s="183" t="s">
        <v>539</v>
      </c>
      <c r="B25" s="180" t="s">
        <v>222</v>
      </c>
      <c r="C25" s="180" t="s">
        <v>220</v>
      </c>
      <c r="D25" s="182">
        <v>23300.63</v>
      </c>
      <c r="E25" s="180" t="s">
        <v>540</v>
      </c>
      <c r="F25" s="180" t="s">
        <v>542</v>
      </c>
      <c r="G25" s="181">
        <v>41852</v>
      </c>
      <c r="H25" s="180" t="s">
        <v>325</v>
      </c>
      <c r="J25" s="52">
        <v>-10640.143740649106</v>
      </c>
      <c r="L25" s="52">
        <f t="shared" si="0"/>
        <v>-376615.78774064936</v>
      </c>
    </row>
    <row r="26" spans="1:12" ht="15">
      <c r="A26" s="183" t="s">
        <v>291</v>
      </c>
      <c r="B26" s="180" t="s">
        <v>222</v>
      </c>
      <c r="C26" s="180" t="s">
        <v>220</v>
      </c>
      <c r="D26" s="182">
        <v>22675</v>
      </c>
      <c r="E26" s="180" t="s">
        <v>292</v>
      </c>
      <c r="F26" s="180" t="s">
        <v>294</v>
      </c>
      <c r="G26" s="181">
        <v>41827</v>
      </c>
      <c r="H26" s="180" t="s">
        <v>286</v>
      </c>
      <c r="J26" s="52">
        <v>-13470.111740649503</v>
      </c>
      <c r="L26" s="52">
        <f t="shared" si="0"/>
        <v>-353940.78774064936</v>
      </c>
    </row>
    <row r="27" spans="1:12" ht="30">
      <c r="A27" s="183" t="s">
        <v>1558</v>
      </c>
      <c r="B27" s="180" t="s">
        <v>222</v>
      </c>
      <c r="C27" s="180" t="s">
        <v>220</v>
      </c>
      <c r="D27" s="182">
        <v>23466.66</v>
      </c>
      <c r="E27" s="180" t="s">
        <v>1559</v>
      </c>
      <c r="F27" s="180" t="s">
        <v>1561</v>
      </c>
      <c r="G27" s="181">
        <v>41807</v>
      </c>
      <c r="H27" s="180" t="s">
        <v>274</v>
      </c>
      <c r="J27" s="52">
        <v>-17030.051740650004</v>
      </c>
      <c r="L27" s="52">
        <f t="shared" si="0"/>
        <v>-330474.12774064939</v>
      </c>
    </row>
    <row r="28" spans="1:12" ht="15">
      <c r="A28" s="183" t="s">
        <v>1177</v>
      </c>
      <c r="B28" s="180" t="s">
        <v>222</v>
      </c>
      <c r="C28" s="180" t="s">
        <v>220</v>
      </c>
      <c r="D28" s="182">
        <v>20586.38</v>
      </c>
      <c r="E28" s="180" t="s">
        <v>1178</v>
      </c>
      <c r="F28" s="180" t="s">
        <v>465</v>
      </c>
      <c r="G28" s="181">
        <v>41814</v>
      </c>
      <c r="H28" s="180" t="s">
        <v>251</v>
      </c>
      <c r="J28" s="52">
        <v>-19021.903740649886</v>
      </c>
      <c r="L28" s="52">
        <f t="shared" si="0"/>
        <v>-309887.74774064939</v>
      </c>
    </row>
    <row r="29" spans="1:12" ht="15">
      <c r="A29" s="183" t="s">
        <v>1084</v>
      </c>
      <c r="B29" s="180" t="s">
        <v>222</v>
      </c>
      <c r="C29" s="180" t="s">
        <v>220</v>
      </c>
      <c r="D29" s="182">
        <v>20000</v>
      </c>
      <c r="E29" s="180" t="s">
        <v>1085</v>
      </c>
      <c r="F29" s="180" t="s">
        <v>1087</v>
      </c>
      <c r="G29" s="181">
        <v>41794</v>
      </c>
      <c r="H29" s="180" t="s">
        <v>377</v>
      </c>
      <c r="J29" s="52">
        <v>-19759.057740650183</v>
      </c>
      <c r="L29" s="52">
        <f t="shared" si="0"/>
        <v>-289887.74774064939</v>
      </c>
    </row>
    <row r="30" spans="1:12" ht="30">
      <c r="A30" s="183" t="s">
        <v>2107</v>
      </c>
      <c r="B30" s="180" t="s">
        <v>222</v>
      </c>
      <c r="C30" s="180" t="s">
        <v>220</v>
      </c>
      <c r="D30" s="182">
        <v>57742</v>
      </c>
      <c r="E30" s="180" t="s">
        <v>2108</v>
      </c>
      <c r="F30" s="180" t="s">
        <v>2110</v>
      </c>
      <c r="G30" s="181">
        <v>41792</v>
      </c>
      <c r="H30" s="180" t="s">
        <v>286</v>
      </c>
      <c r="J30" s="52">
        <v>-23302.053740650401</v>
      </c>
      <c r="L30" s="52">
        <f t="shared" si="0"/>
        <v>-232145.74774064939</v>
      </c>
    </row>
    <row r="31" spans="1:12" ht="30">
      <c r="A31" s="183" t="s">
        <v>598</v>
      </c>
      <c r="B31" s="180" t="s">
        <v>222</v>
      </c>
      <c r="C31" s="180" t="s">
        <v>220</v>
      </c>
      <c r="D31" s="182">
        <v>26755.52</v>
      </c>
      <c r="E31" s="180" t="s">
        <v>599</v>
      </c>
      <c r="F31" s="180" t="s">
        <v>601</v>
      </c>
      <c r="G31" s="181">
        <v>41817</v>
      </c>
      <c r="H31" s="180" t="s">
        <v>429</v>
      </c>
      <c r="J31" s="52">
        <v>-24126.855740649789</v>
      </c>
      <c r="L31" s="52">
        <f t="shared" si="0"/>
        <v>-205390.2277406494</v>
      </c>
    </row>
    <row r="32" spans="1:12" ht="30">
      <c r="A32" s="183" t="s">
        <v>847</v>
      </c>
      <c r="B32" s="180" t="s">
        <v>222</v>
      </c>
      <c r="C32" s="180" t="s">
        <v>220</v>
      </c>
      <c r="D32" s="182">
        <v>39541.550000000003</v>
      </c>
      <c r="E32" s="180" t="s">
        <v>848</v>
      </c>
      <c r="F32" s="180" t="s">
        <v>677</v>
      </c>
      <c r="G32" s="181">
        <v>41838</v>
      </c>
      <c r="H32" s="180" t="s">
        <v>818</v>
      </c>
      <c r="J32" s="52">
        <v>-30540.759740649271</v>
      </c>
      <c r="L32" s="52">
        <f t="shared" si="0"/>
        <v>-165848.67774064938</v>
      </c>
    </row>
    <row r="33" spans="1:12" ht="15">
      <c r="A33" s="183" t="s">
        <v>2156</v>
      </c>
      <c r="B33" s="180" t="s">
        <v>222</v>
      </c>
      <c r="C33" s="180" t="s">
        <v>220</v>
      </c>
      <c r="D33" s="182">
        <v>40000</v>
      </c>
      <c r="E33" s="180" t="s">
        <v>2152</v>
      </c>
      <c r="F33" s="180" t="s">
        <v>2154</v>
      </c>
      <c r="G33" s="181">
        <v>41837</v>
      </c>
      <c r="H33" s="180" t="s">
        <v>891</v>
      </c>
      <c r="J33" s="52">
        <v>-31376.035740649415</v>
      </c>
      <c r="L33" s="52">
        <f t="shared" si="0"/>
        <v>-125848.67774064938</v>
      </c>
    </row>
    <row r="34" spans="1:12" ht="15">
      <c r="A34" s="183" t="s">
        <v>2279</v>
      </c>
      <c r="B34" s="180" t="s">
        <v>222</v>
      </c>
      <c r="C34" s="180" t="s">
        <v>220</v>
      </c>
      <c r="D34" s="182">
        <v>20000</v>
      </c>
      <c r="E34" s="180" t="s">
        <v>2265</v>
      </c>
      <c r="F34" s="180" t="s">
        <v>1680</v>
      </c>
      <c r="G34" s="181">
        <v>41852</v>
      </c>
      <c r="H34" s="180" t="s">
        <v>1036</v>
      </c>
      <c r="J34" s="52">
        <v>-33940.773740649107</v>
      </c>
      <c r="L34" s="52">
        <f t="shared" si="0"/>
        <v>-105848.67774064938</v>
      </c>
    </row>
    <row r="35" spans="1:12" ht="15">
      <c r="A35" s="183" t="s">
        <v>1194</v>
      </c>
      <c r="B35" s="180" t="s">
        <v>222</v>
      </c>
      <c r="C35" s="180" t="s">
        <v>220</v>
      </c>
      <c r="D35" s="182">
        <v>21031.25</v>
      </c>
      <c r="E35" s="180" t="s">
        <v>1195</v>
      </c>
      <c r="F35" s="180" t="s">
        <v>1197</v>
      </c>
      <c r="G35" s="181">
        <v>41864</v>
      </c>
      <c r="H35" s="180" t="s">
        <v>437</v>
      </c>
      <c r="J35" s="52">
        <v>-34948.257740648958</v>
      </c>
      <c r="L35" s="52">
        <f t="shared" si="0"/>
        <v>-84817.427740649378</v>
      </c>
    </row>
    <row r="36" spans="1:12" ht="15">
      <c r="A36" s="183" t="s">
        <v>1939</v>
      </c>
      <c r="B36" s="180" t="s">
        <v>222</v>
      </c>
      <c r="C36" s="180" t="s">
        <v>220</v>
      </c>
      <c r="D36" s="182">
        <v>72792</v>
      </c>
      <c r="E36" s="180" t="s">
        <v>1937</v>
      </c>
      <c r="F36" s="180" t="s">
        <v>218</v>
      </c>
      <c r="G36" s="181">
        <v>41827</v>
      </c>
      <c r="H36" s="180" t="s">
        <v>377</v>
      </c>
      <c r="J36" s="52">
        <v>-36145.111740649503</v>
      </c>
      <c r="L36" s="52">
        <f t="shared" si="0"/>
        <v>-12025.427740649378</v>
      </c>
    </row>
    <row r="37" spans="1:12" ht="30">
      <c r="A37" s="183" t="s">
        <v>912</v>
      </c>
      <c r="B37" s="180" t="s">
        <v>222</v>
      </c>
      <c r="C37" s="180" t="s">
        <v>220</v>
      </c>
      <c r="D37" s="182">
        <v>23570.86</v>
      </c>
      <c r="E37" s="180" t="s">
        <v>913</v>
      </c>
      <c r="F37" s="180" t="s">
        <v>832</v>
      </c>
      <c r="G37" s="181">
        <v>41802</v>
      </c>
      <c r="H37" s="180" t="s">
        <v>251</v>
      </c>
      <c r="J37" s="52">
        <v>-36797.119740650087</v>
      </c>
      <c r="L37" s="52">
        <f t="shared" si="0"/>
        <v>11545.432259350622</v>
      </c>
    </row>
    <row r="38" spans="1:12" ht="30">
      <c r="A38" s="183" t="s">
        <v>1422</v>
      </c>
      <c r="B38" s="180" t="s">
        <v>222</v>
      </c>
      <c r="C38" s="180" t="s">
        <v>220</v>
      </c>
      <c r="D38" s="182">
        <v>21111.01</v>
      </c>
      <c r="E38" s="180" t="s">
        <v>1423</v>
      </c>
      <c r="F38" s="180" t="s">
        <v>1425</v>
      </c>
      <c r="G38" s="181">
        <v>41815</v>
      </c>
      <c r="H38" s="180" t="s">
        <v>775</v>
      </c>
      <c r="J38" s="52">
        <v>-39608.283740649887</v>
      </c>
      <c r="L38" s="52">
        <f t="shared" si="0"/>
        <v>-373931.05574064946</v>
      </c>
    </row>
    <row r="39" spans="1:12" ht="15">
      <c r="A39" s="183" t="s">
        <v>257</v>
      </c>
      <c r="B39" s="180" t="s">
        <v>222</v>
      </c>
      <c r="C39" s="180" t="s">
        <v>220</v>
      </c>
      <c r="D39" s="182">
        <v>32847.75</v>
      </c>
      <c r="E39" s="180" t="s">
        <v>258</v>
      </c>
      <c r="F39" s="180" t="s">
        <v>260</v>
      </c>
      <c r="G39" s="181">
        <v>41795</v>
      </c>
      <c r="H39" s="180" t="s">
        <v>241</v>
      </c>
      <c r="J39" s="52">
        <v>-39759.057740650183</v>
      </c>
      <c r="L39" s="52">
        <f t="shared" si="0"/>
        <v>-341083.30574064946</v>
      </c>
    </row>
    <row r="40" spans="1:12" ht="15">
      <c r="A40" s="183" t="s">
        <v>1576</v>
      </c>
      <c r="B40" s="180" t="s">
        <v>222</v>
      </c>
      <c r="C40" s="180" t="s">
        <v>220</v>
      </c>
      <c r="D40" s="182">
        <v>23487.279999999999</v>
      </c>
      <c r="E40" s="180" t="s">
        <v>1577</v>
      </c>
      <c r="F40" s="180" t="s">
        <v>282</v>
      </c>
      <c r="G40" s="181">
        <v>41808</v>
      </c>
      <c r="H40" s="180" t="s">
        <v>274</v>
      </c>
      <c r="J40" s="52">
        <v>-40496.711740650004</v>
      </c>
      <c r="L40" s="52">
        <f t="shared" si="0"/>
        <v>-317596.02574064943</v>
      </c>
    </row>
    <row r="41" spans="1:12" ht="30">
      <c r="A41" s="183" t="s">
        <v>1497</v>
      </c>
      <c r="B41" s="180" t="s">
        <v>222</v>
      </c>
      <c r="C41" s="180" t="s">
        <v>220</v>
      </c>
      <c r="D41" s="182">
        <v>32516.27</v>
      </c>
      <c r="E41" s="180" t="s">
        <v>1498</v>
      </c>
      <c r="F41" s="180" t="s">
        <v>677</v>
      </c>
      <c r="G41" s="181">
        <v>41775</v>
      </c>
      <c r="H41" s="180" t="s">
        <v>241</v>
      </c>
      <c r="J41" s="52">
        <v>-45668.81974065055</v>
      </c>
      <c r="L41" s="52">
        <f t="shared" si="0"/>
        <v>-285079.75574064942</v>
      </c>
    </row>
    <row r="42" spans="1:12" ht="15">
      <c r="A42" s="183" t="s">
        <v>2231</v>
      </c>
      <c r="B42" s="180" t="s">
        <v>222</v>
      </c>
      <c r="C42" s="180" t="s">
        <v>220</v>
      </c>
      <c r="D42" s="182">
        <v>51305.69</v>
      </c>
      <c r="E42" s="180" t="s">
        <v>2226</v>
      </c>
      <c r="F42" s="180" t="s">
        <v>2228</v>
      </c>
      <c r="G42" s="181">
        <v>41817</v>
      </c>
      <c r="H42" s="180" t="s">
        <v>891</v>
      </c>
      <c r="J42" s="52">
        <v>-50882.37574064979</v>
      </c>
      <c r="L42" s="52">
        <f t="shared" si="0"/>
        <v>-233774.06574064941</v>
      </c>
    </row>
    <row r="43" spans="1:12" ht="15">
      <c r="A43" s="183" t="s">
        <v>1925</v>
      </c>
      <c r="B43" s="180" t="s">
        <v>222</v>
      </c>
      <c r="C43" s="180" t="s">
        <v>220</v>
      </c>
      <c r="D43" s="182">
        <v>22750</v>
      </c>
      <c r="E43" s="180" t="s">
        <v>1890</v>
      </c>
      <c r="F43" s="180" t="s">
        <v>1892</v>
      </c>
      <c r="G43" s="181">
        <v>41852</v>
      </c>
      <c r="H43" s="180" t="s">
        <v>241</v>
      </c>
      <c r="J43" s="52">
        <v>-53940.773740649107</v>
      </c>
      <c r="L43" s="52">
        <f t="shared" si="0"/>
        <v>-211024.06574064941</v>
      </c>
    </row>
    <row r="44" spans="1:12" ht="15">
      <c r="A44" s="183" t="s">
        <v>1220</v>
      </c>
      <c r="B44" s="180" t="s">
        <v>222</v>
      </c>
      <c r="C44" s="180" t="s">
        <v>220</v>
      </c>
      <c r="D44" s="182">
        <v>47609.8</v>
      </c>
      <c r="E44" s="180" t="s">
        <v>1221</v>
      </c>
      <c r="F44" s="180" t="s">
        <v>465</v>
      </c>
      <c r="G44" s="181">
        <v>41821</v>
      </c>
      <c r="H44" s="180" t="s">
        <v>1207</v>
      </c>
      <c r="J44" s="52">
        <v>-54872.999740649582</v>
      </c>
      <c r="L44" s="52">
        <f t="shared" si="0"/>
        <v>-163414.26574064943</v>
      </c>
    </row>
    <row r="45" spans="1:12" ht="30">
      <c r="A45" s="183" t="s">
        <v>1188</v>
      </c>
      <c r="B45" s="180" t="s">
        <v>222</v>
      </c>
      <c r="C45" s="180" t="s">
        <v>220</v>
      </c>
      <c r="D45" s="182">
        <v>41887.25</v>
      </c>
      <c r="E45" s="180" t="s">
        <v>1189</v>
      </c>
      <c r="F45" s="180" t="s">
        <v>542</v>
      </c>
      <c r="G45" s="181">
        <v>41863</v>
      </c>
      <c r="H45" s="180" t="s">
        <v>1183</v>
      </c>
      <c r="J45" s="52">
        <v>-55979.507740648958</v>
      </c>
      <c r="L45" s="52">
        <f t="shared" si="0"/>
        <v>-121527.01574064943</v>
      </c>
    </row>
    <row r="46" spans="1:12" ht="15">
      <c r="A46" s="183" t="s">
        <v>742</v>
      </c>
      <c r="B46" s="180" t="s">
        <v>222</v>
      </c>
      <c r="C46" s="180" t="s">
        <v>220</v>
      </c>
      <c r="D46" s="182">
        <v>45251.8</v>
      </c>
      <c r="E46" s="180" t="s">
        <v>743</v>
      </c>
      <c r="F46" s="180" t="s">
        <v>745</v>
      </c>
      <c r="G46" s="181">
        <v>41793</v>
      </c>
      <c r="H46" s="180" t="s">
        <v>251</v>
      </c>
      <c r="J46" s="52">
        <v>-60367.979740650087</v>
      </c>
      <c r="L46" s="52">
        <f t="shared" si="0"/>
        <v>-76275.215740649423</v>
      </c>
    </row>
    <row r="47" spans="1:12" ht="15">
      <c r="A47" s="183" t="s">
        <v>573</v>
      </c>
      <c r="B47" s="180" t="s">
        <v>222</v>
      </c>
      <c r="C47" s="180" t="s">
        <v>220</v>
      </c>
      <c r="D47" s="182">
        <v>31044</v>
      </c>
      <c r="E47" s="180" t="s">
        <v>574</v>
      </c>
      <c r="F47" s="180" t="s">
        <v>576</v>
      </c>
      <c r="G47" s="181">
        <v>41814</v>
      </c>
      <c r="H47" s="180" t="s">
        <v>368</v>
      </c>
      <c r="J47" s="52">
        <v>-60719.293740649882</v>
      </c>
      <c r="L47" s="52">
        <f t="shared" si="0"/>
        <v>-45231.215740649423</v>
      </c>
    </row>
    <row r="48" spans="1:12" ht="15">
      <c r="A48" s="183" t="s">
        <v>1788</v>
      </c>
      <c r="B48" s="180" t="s">
        <v>222</v>
      </c>
      <c r="C48" s="180" t="s">
        <v>220</v>
      </c>
      <c r="D48" s="182">
        <v>42210.35</v>
      </c>
      <c r="E48" s="180" t="s">
        <v>1778</v>
      </c>
      <c r="F48" s="180" t="s">
        <v>1780</v>
      </c>
      <c r="G48" s="181">
        <v>41821</v>
      </c>
      <c r="H48" s="180" t="s">
        <v>891</v>
      </c>
      <c r="J48" s="52">
        <v>-60861.567740649691</v>
      </c>
      <c r="L48" s="52">
        <f t="shared" si="0"/>
        <v>-3020.865740649424</v>
      </c>
    </row>
    <row r="49" spans="1:12" ht="15">
      <c r="A49" s="183" t="s">
        <v>1489</v>
      </c>
      <c r="B49" s="180" t="s">
        <v>222</v>
      </c>
      <c r="C49" s="180" t="s">
        <v>220</v>
      </c>
      <c r="D49" s="182">
        <v>159160.54</v>
      </c>
      <c r="E49" s="180" t="s">
        <v>1490</v>
      </c>
      <c r="F49" s="180" t="s">
        <v>1492</v>
      </c>
      <c r="G49" s="181">
        <v>41862</v>
      </c>
      <c r="H49" s="180" t="s">
        <v>1036</v>
      </c>
      <c r="J49" s="52">
        <v>-61224.505740649038</v>
      </c>
      <c r="L49" s="52">
        <f t="shared" si="0"/>
        <v>156139.67425935058</v>
      </c>
    </row>
    <row r="50" spans="1:12" ht="15">
      <c r="A50" s="183" t="s">
        <v>566</v>
      </c>
      <c r="B50" s="180" t="s">
        <v>222</v>
      </c>
      <c r="C50" s="180" t="s">
        <v>220</v>
      </c>
      <c r="D50" s="182">
        <v>99546.71</v>
      </c>
      <c r="E50" s="180" t="s">
        <v>567</v>
      </c>
      <c r="F50" s="180" t="s">
        <v>562</v>
      </c>
      <c r="G50" s="181">
        <v>41828</v>
      </c>
      <c r="H50" s="180" t="s">
        <v>547</v>
      </c>
      <c r="J50" s="52">
        <v>-62475.613740649438</v>
      </c>
      <c r="L50" s="52">
        <f t="shared" si="0"/>
        <v>-150901.11374064948</v>
      </c>
    </row>
    <row r="51" spans="1:12" ht="15">
      <c r="A51" s="183" t="s">
        <v>750</v>
      </c>
      <c r="B51" s="180" t="s">
        <v>222</v>
      </c>
      <c r="C51" s="180" t="s">
        <v>220</v>
      </c>
      <c r="D51" s="182">
        <v>35181.78</v>
      </c>
      <c r="E51" s="180" t="s">
        <v>751</v>
      </c>
      <c r="F51" s="180" t="s">
        <v>753</v>
      </c>
      <c r="G51" s="181">
        <v>41808</v>
      </c>
      <c r="H51" s="180" t="s">
        <v>251</v>
      </c>
      <c r="J51" s="52">
        <v>-63983.991740650003</v>
      </c>
      <c r="L51" s="52">
        <f t="shared" si="0"/>
        <v>-115719.33374064948</v>
      </c>
    </row>
    <row r="52" spans="1:12" ht="15">
      <c r="A52" s="183" t="s">
        <v>904</v>
      </c>
      <c r="B52" s="180" t="s">
        <v>222</v>
      </c>
      <c r="C52" s="180" t="s">
        <v>220</v>
      </c>
      <c r="D52" s="182">
        <v>21330</v>
      </c>
      <c r="E52" s="180" t="s">
        <v>905</v>
      </c>
      <c r="F52" s="180" t="s">
        <v>907</v>
      </c>
      <c r="G52" s="181">
        <v>41835</v>
      </c>
      <c r="H52" s="180" t="s">
        <v>368</v>
      </c>
      <c r="J52" s="52">
        <v>-69856.807740649368</v>
      </c>
      <c r="L52" s="52">
        <f t="shared" si="0"/>
        <v>-94389.333740649483</v>
      </c>
    </row>
    <row r="53" spans="1:12" ht="15">
      <c r="A53" s="183" t="s">
        <v>612</v>
      </c>
      <c r="B53" s="180" t="s">
        <v>222</v>
      </c>
      <c r="C53" s="180" t="s">
        <v>220</v>
      </c>
      <c r="D53" s="182">
        <v>20285.96</v>
      </c>
      <c r="E53" s="180" t="s">
        <v>613</v>
      </c>
      <c r="F53" s="180" t="s">
        <v>615</v>
      </c>
      <c r="G53" s="181">
        <v>41836</v>
      </c>
      <c r="H53" s="180" t="s">
        <v>518</v>
      </c>
      <c r="J53" s="52">
        <v>-70082.309740649274</v>
      </c>
      <c r="L53" s="52">
        <f t="shared" si="0"/>
        <v>-74103.373740649491</v>
      </c>
    </row>
    <row r="54" spans="1:12" ht="30">
      <c r="A54" s="183" t="s">
        <v>311</v>
      </c>
      <c r="B54" s="180" t="s">
        <v>222</v>
      </c>
      <c r="C54" s="180" t="s">
        <v>220</v>
      </c>
      <c r="D54" s="182">
        <v>32747</v>
      </c>
      <c r="E54" s="180" t="s">
        <v>312</v>
      </c>
      <c r="F54" s="180" t="s">
        <v>314</v>
      </c>
      <c r="G54" s="181">
        <v>41837</v>
      </c>
      <c r="H54" s="180" t="s">
        <v>286</v>
      </c>
      <c r="J54" s="52">
        <v>-71376.035740649415</v>
      </c>
      <c r="L54" s="52">
        <f t="shared" si="0"/>
        <v>-41356.373740649491</v>
      </c>
    </row>
    <row r="55" spans="1:12" ht="15">
      <c r="A55" s="183" t="s">
        <v>2386</v>
      </c>
      <c r="B55" s="180" t="s">
        <v>222</v>
      </c>
      <c r="C55" s="180" t="s">
        <v>220</v>
      </c>
      <c r="D55" s="182">
        <v>21003.98</v>
      </c>
      <c r="E55" s="180" t="s">
        <v>2387</v>
      </c>
      <c r="F55" s="180" t="s">
        <v>1608</v>
      </c>
      <c r="G55" s="181">
        <v>41795</v>
      </c>
      <c r="H55" s="180" t="s">
        <v>1207</v>
      </c>
      <c r="J55" s="52">
        <v>-72606.807740650183</v>
      </c>
      <c r="L55" s="52">
        <f t="shared" si="0"/>
        <v>-20352.393740649492</v>
      </c>
    </row>
    <row r="56" spans="1:12" ht="15">
      <c r="A56" s="183" t="s">
        <v>688</v>
      </c>
      <c r="B56" s="180" t="s">
        <v>222</v>
      </c>
      <c r="C56" s="180" t="s">
        <v>220</v>
      </c>
      <c r="D56" s="182">
        <v>35978.1</v>
      </c>
      <c r="E56" s="180" t="s">
        <v>689</v>
      </c>
      <c r="F56" s="180" t="s">
        <v>691</v>
      </c>
      <c r="G56" s="181">
        <v>41852</v>
      </c>
      <c r="H56" s="180" t="s">
        <v>368</v>
      </c>
      <c r="J56" s="52">
        <v>-76690.773740649107</v>
      </c>
      <c r="L56" s="52">
        <f t="shared" si="0"/>
        <v>15625.706259350507</v>
      </c>
    </row>
    <row r="57" spans="1:12" ht="15">
      <c r="A57" s="183" t="s">
        <v>1024</v>
      </c>
      <c r="B57" s="180" t="s">
        <v>222</v>
      </c>
      <c r="C57" s="180" t="s">
        <v>220</v>
      </c>
      <c r="D57" s="182">
        <v>25350</v>
      </c>
      <c r="E57" s="180" t="s">
        <v>1025</v>
      </c>
      <c r="F57" s="180" t="s">
        <v>1027</v>
      </c>
      <c r="G57" s="181">
        <v>41780</v>
      </c>
      <c r="H57" s="180" t="s">
        <v>1019</v>
      </c>
      <c r="J57" s="52">
        <v>-78185.089740650554</v>
      </c>
      <c r="L57" s="52">
        <f t="shared" si="0"/>
        <v>-365611.79174064955</v>
      </c>
    </row>
    <row r="58" spans="1:12" ht="15">
      <c r="A58" s="183" t="s">
        <v>1376</v>
      </c>
      <c r="B58" s="180" t="s">
        <v>222</v>
      </c>
      <c r="C58" s="180" t="s">
        <v>220</v>
      </c>
      <c r="D58" s="182">
        <v>23129.55</v>
      </c>
      <c r="E58" s="180" t="s">
        <v>1377</v>
      </c>
      <c r="F58" s="180" t="s">
        <v>1127</v>
      </c>
      <c r="G58" s="181">
        <v>41791</v>
      </c>
      <c r="H58" s="180" t="s">
        <v>286</v>
      </c>
      <c r="J58" s="52">
        <v>-81044.053740650401</v>
      </c>
      <c r="L58" s="52">
        <f t="shared" si="0"/>
        <v>-342482.24174064957</v>
      </c>
    </row>
    <row r="59" spans="1:12" ht="15">
      <c r="A59" s="183" t="s">
        <v>1975</v>
      </c>
      <c r="B59" s="180" t="s">
        <v>222</v>
      </c>
      <c r="C59" s="180" t="s">
        <v>220</v>
      </c>
      <c r="D59" s="182">
        <v>42162.17</v>
      </c>
      <c r="E59" s="180" t="s">
        <v>1976</v>
      </c>
      <c r="F59" s="180" t="s">
        <v>1978</v>
      </c>
      <c r="G59" s="181">
        <v>41849</v>
      </c>
      <c r="H59" s="180" t="s">
        <v>891</v>
      </c>
      <c r="J59" s="52">
        <v>-90368.269740649281</v>
      </c>
      <c r="L59" s="52">
        <f t="shared" si="0"/>
        <v>-300320.07174064958</v>
      </c>
    </row>
    <row r="60" spans="1:12" ht="15">
      <c r="A60" s="183" t="s">
        <v>1792</v>
      </c>
      <c r="B60" s="180" t="s">
        <v>222</v>
      </c>
      <c r="C60" s="180" t="s">
        <v>220</v>
      </c>
      <c r="D60" s="182">
        <v>30154.98</v>
      </c>
      <c r="E60" s="180" t="s">
        <v>1793</v>
      </c>
      <c r="F60" s="180" t="s">
        <v>1148</v>
      </c>
      <c r="G60" s="181">
        <v>41841</v>
      </c>
      <c r="H60" s="180" t="s">
        <v>1789</v>
      </c>
      <c r="J60" s="52">
        <v>-91186.807740649368</v>
      </c>
      <c r="L60" s="52">
        <f t="shared" si="0"/>
        <v>-270165.0917406496</v>
      </c>
    </row>
    <row r="61" spans="1:12" ht="15">
      <c r="A61" s="183" t="s">
        <v>780</v>
      </c>
      <c r="B61" s="180" t="s">
        <v>222</v>
      </c>
      <c r="C61" s="180" t="s">
        <v>220</v>
      </c>
      <c r="D61" s="182">
        <v>21033.69</v>
      </c>
      <c r="E61" s="180" t="s">
        <v>781</v>
      </c>
      <c r="F61" s="180" t="s">
        <v>783</v>
      </c>
      <c r="G61" s="181">
        <v>41814</v>
      </c>
      <c r="H61" s="180" t="s">
        <v>775</v>
      </c>
      <c r="J61" s="52">
        <v>-91763.293740649882</v>
      </c>
      <c r="L61" s="52">
        <f t="shared" si="0"/>
        <v>-249131.4017406496</v>
      </c>
    </row>
    <row r="62" spans="1:12" ht="15">
      <c r="A62" s="183" t="s">
        <v>766</v>
      </c>
      <c r="B62" s="180" t="s">
        <v>222</v>
      </c>
      <c r="C62" s="180" t="s">
        <v>220</v>
      </c>
      <c r="D62" s="182">
        <v>24785</v>
      </c>
      <c r="E62" s="180" t="s">
        <v>767</v>
      </c>
      <c r="F62" s="180" t="s">
        <v>282</v>
      </c>
      <c r="G62" s="181">
        <v>41794</v>
      </c>
      <c r="H62" s="180" t="s">
        <v>377</v>
      </c>
      <c r="J62" s="52">
        <v>-93610.787740650179</v>
      </c>
      <c r="L62" s="52">
        <f t="shared" si="0"/>
        <v>-224346.4017406496</v>
      </c>
    </row>
    <row r="63" spans="1:12" ht="15">
      <c r="A63" s="183" t="s">
        <v>1124</v>
      </c>
      <c r="B63" s="180" t="s">
        <v>222</v>
      </c>
      <c r="C63" s="180" t="s">
        <v>220</v>
      </c>
      <c r="D63" s="182">
        <v>39328.82</v>
      </c>
      <c r="E63" s="180" t="s">
        <v>1125</v>
      </c>
      <c r="F63" s="180" t="s">
        <v>1127</v>
      </c>
      <c r="G63" s="181">
        <v>41775</v>
      </c>
      <c r="H63" s="180" t="s">
        <v>368</v>
      </c>
      <c r="J63" s="52">
        <v>-97866.757740650617</v>
      </c>
      <c r="L63" s="52">
        <f t="shared" si="0"/>
        <v>-185017.58174064959</v>
      </c>
    </row>
    <row r="64" spans="1:12" ht="30">
      <c r="A64" s="183" t="s">
        <v>1069</v>
      </c>
      <c r="B64" s="180" t="s">
        <v>222</v>
      </c>
      <c r="C64" s="180" t="s">
        <v>220</v>
      </c>
      <c r="D64" s="182">
        <v>33801.74</v>
      </c>
      <c r="E64" s="180" t="s">
        <v>1070</v>
      </c>
      <c r="F64" s="180" t="s">
        <v>773</v>
      </c>
      <c r="G64" s="181">
        <v>41808</v>
      </c>
      <c r="H64" s="180" t="s">
        <v>1064</v>
      </c>
      <c r="J64" s="52">
        <v>-99165.771740650001</v>
      </c>
      <c r="L64" s="52">
        <f t="shared" si="0"/>
        <v>-151215.8417406496</v>
      </c>
    </row>
    <row r="65" spans="1:12" ht="15">
      <c r="A65" s="183" t="s">
        <v>595</v>
      </c>
      <c r="B65" s="180" t="s">
        <v>222</v>
      </c>
      <c r="C65" s="180" t="s">
        <v>220</v>
      </c>
      <c r="D65" s="182">
        <v>32775.71</v>
      </c>
      <c r="E65" s="180" t="s">
        <v>596</v>
      </c>
      <c r="F65" s="180" t="s">
        <v>271</v>
      </c>
      <c r="G65" s="181">
        <v>41817</v>
      </c>
      <c r="H65" s="180" t="s">
        <v>429</v>
      </c>
      <c r="J65" s="52">
        <v>-102188.06574064979</v>
      </c>
      <c r="L65" s="52">
        <f t="shared" si="0"/>
        <v>-118440.13174064961</v>
      </c>
    </row>
    <row r="66" spans="1:12" ht="15">
      <c r="A66" s="183" t="s">
        <v>1041</v>
      </c>
      <c r="B66" s="180" t="s">
        <v>222</v>
      </c>
      <c r="C66" s="180" t="s">
        <v>220</v>
      </c>
      <c r="D66" s="182">
        <v>28874.57</v>
      </c>
      <c r="E66" s="180" t="s">
        <v>1042</v>
      </c>
      <c r="F66" s="180" t="s">
        <v>1044</v>
      </c>
      <c r="G66" s="181">
        <v>41822</v>
      </c>
      <c r="H66" s="180" t="s">
        <v>1036</v>
      </c>
      <c r="J66" s="52">
        <v>-102482.79974064959</v>
      </c>
      <c r="L66" s="52">
        <f t="shared" si="0"/>
        <v>-89565.561740649602</v>
      </c>
    </row>
    <row r="67" spans="1:12" ht="15">
      <c r="A67" s="183" t="s">
        <v>1963</v>
      </c>
      <c r="B67" s="180" t="s">
        <v>222</v>
      </c>
      <c r="C67" s="180" t="s">
        <v>220</v>
      </c>
      <c r="D67" s="182">
        <v>30000</v>
      </c>
      <c r="E67" s="180" t="s">
        <v>1945</v>
      </c>
      <c r="F67" s="180" t="s">
        <v>1947</v>
      </c>
      <c r="G67" s="181">
        <v>41821</v>
      </c>
      <c r="H67" s="180" t="s">
        <v>891</v>
      </c>
      <c r="J67" s="52">
        <v>-103071.91774064969</v>
      </c>
      <c r="L67" s="52">
        <f t="shared" ref="L67:L130" si="1">IF(L66&gt;0,$K$1+L66+D67,D67+L66)</f>
        <v>-59565.561740649602</v>
      </c>
    </row>
    <row r="68" spans="1:12" ht="30">
      <c r="A68" s="183" t="s">
        <v>1840</v>
      </c>
      <c r="B68" s="180" t="s">
        <v>222</v>
      </c>
      <c r="C68" s="180" t="s">
        <v>220</v>
      </c>
      <c r="D68" s="182">
        <v>131850</v>
      </c>
      <c r="E68" s="180" t="s">
        <v>1841</v>
      </c>
      <c r="F68" s="180" t="s">
        <v>1843</v>
      </c>
      <c r="G68" s="181">
        <v>41780</v>
      </c>
      <c r="H68" s="180" t="s">
        <v>368</v>
      </c>
      <c r="J68" s="52">
        <v>-103535.08974065055</v>
      </c>
      <c r="L68" s="52">
        <f t="shared" si="1"/>
        <v>72284.438259350398</v>
      </c>
    </row>
    <row r="69" spans="1:12" ht="15">
      <c r="A69" s="183" t="s">
        <v>757</v>
      </c>
      <c r="B69" s="180" t="s">
        <v>222</v>
      </c>
      <c r="C69" s="180" t="s">
        <v>220</v>
      </c>
      <c r="D69" s="182">
        <v>34656.400000000001</v>
      </c>
      <c r="E69" s="180" t="s">
        <v>758</v>
      </c>
      <c r="F69" s="180" t="s">
        <v>465</v>
      </c>
      <c r="G69" s="181">
        <v>41837</v>
      </c>
      <c r="H69" s="180" t="s">
        <v>251</v>
      </c>
      <c r="J69" s="52">
        <v>-104123.03574064941</v>
      </c>
      <c r="L69" s="52">
        <f t="shared" si="1"/>
        <v>-299646.65974064963</v>
      </c>
    </row>
    <row r="70" spans="1:12" ht="15">
      <c r="A70" s="183" t="s">
        <v>2101</v>
      </c>
      <c r="B70" s="180" t="s">
        <v>222</v>
      </c>
      <c r="C70" s="180" t="s">
        <v>220</v>
      </c>
      <c r="D70" s="182">
        <v>22235</v>
      </c>
      <c r="E70" s="180" t="s">
        <v>2102</v>
      </c>
      <c r="F70" s="180" t="s">
        <v>2104</v>
      </c>
      <c r="G70" s="181">
        <v>41792</v>
      </c>
      <c r="H70" s="180" t="s">
        <v>286</v>
      </c>
      <c r="J70" s="52">
        <v>-104173.6037406504</v>
      </c>
      <c r="L70" s="52">
        <f t="shared" si="1"/>
        <v>-277411.65974064963</v>
      </c>
    </row>
    <row r="71" spans="1:12" ht="15">
      <c r="A71" s="183" t="s">
        <v>2151</v>
      </c>
      <c r="B71" s="180" t="s">
        <v>222</v>
      </c>
      <c r="C71" s="180" t="s">
        <v>220</v>
      </c>
      <c r="D71" s="182">
        <v>30000</v>
      </c>
      <c r="E71" s="180" t="s">
        <v>2152</v>
      </c>
      <c r="F71" s="180" t="s">
        <v>2154</v>
      </c>
      <c r="G71" s="181">
        <v>41803</v>
      </c>
      <c r="H71" s="180" t="s">
        <v>891</v>
      </c>
      <c r="J71" s="52">
        <v>-105619.77974065009</v>
      </c>
      <c r="L71" s="52">
        <f t="shared" si="1"/>
        <v>-247411.65974064963</v>
      </c>
    </row>
    <row r="72" spans="1:12" ht="15">
      <c r="A72" s="183" t="s">
        <v>2273</v>
      </c>
      <c r="B72" s="180" t="s">
        <v>222</v>
      </c>
      <c r="C72" s="180" t="s">
        <v>220</v>
      </c>
      <c r="D72" s="182">
        <v>30000</v>
      </c>
      <c r="E72" s="180" t="s">
        <v>2265</v>
      </c>
      <c r="F72" s="180" t="s">
        <v>1680</v>
      </c>
      <c r="G72" s="181">
        <v>41828</v>
      </c>
      <c r="H72" s="180" t="s">
        <v>1036</v>
      </c>
      <c r="J72" s="52">
        <v>-108937.1117406495</v>
      </c>
      <c r="L72" s="52">
        <f t="shared" si="1"/>
        <v>-217411.65974064963</v>
      </c>
    </row>
    <row r="73" spans="1:12" ht="15">
      <c r="A73" s="183" t="s">
        <v>2074</v>
      </c>
      <c r="B73" s="180" t="s">
        <v>222</v>
      </c>
      <c r="C73" s="180" t="s">
        <v>220</v>
      </c>
      <c r="D73" s="182">
        <v>99803.77</v>
      </c>
      <c r="E73" s="180" t="s">
        <v>2075</v>
      </c>
      <c r="F73" s="180" t="s">
        <v>2077</v>
      </c>
      <c r="G73" s="181">
        <v>41855</v>
      </c>
      <c r="H73" s="180" t="s">
        <v>1789</v>
      </c>
      <c r="J73" s="52">
        <v>-112668.8737406491</v>
      </c>
      <c r="L73" s="52">
        <f t="shared" si="1"/>
        <v>-117607.88974064963</v>
      </c>
    </row>
    <row r="74" spans="1:12" ht="15">
      <c r="A74" s="183" t="s">
        <v>1648</v>
      </c>
      <c r="B74" s="180" t="s">
        <v>222</v>
      </c>
      <c r="C74" s="180" t="s">
        <v>220</v>
      </c>
      <c r="D74" s="182">
        <v>75075.070000000007</v>
      </c>
      <c r="E74" s="180" t="s">
        <v>1649</v>
      </c>
      <c r="F74" s="180" t="s">
        <v>1651</v>
      </c>
      <c r="G74" s="181">
        <v>41816</v>
      </c>
      <c r="H74" s="180" t="s">
        <v>1099</v>
      </c>
      <c r="J74" s="52">
        <v>-112796.98374064988</v>
      </c>
      <c r="L74" s="52">
        <f t="shared" si="1"/>
        <v>-42532.819740649618</v>
      </c>
    </row>
    <row r="75" spans="1:12" ht="15">
      <c r="A75" s="183" t="s">
        <v>2148</v>
      </c>
      <c r="B75" s="180" t="s">
        <v>222</v>
      </c>
      <c r="C75" s="180" t="s">
        <v>220</v>
      </c>
      <c r="D75" s="182">
        <v>166380.14000000001</v>
      </c>
      <c r="E75" s="180" t="s">
        <v>2149</v>
      </c>
      <c r="F75" s="180" t="s">
        <v>2077</v>
      </c>
      <c r="G75" s="181">
        <v>41801</v>
      </c>
      <c r="H75" s="180" t="s">
        <v>891</v>
      </c>
      <c r="J75" s="52">
        <v>-118395.78774065018</v>
      </c>
      <c r="L75" s="52">
        <f t="shared" si="1"/>
        <v>123847.3202593504</v>
      </c>
    </row>
    <row r="76" spans="1:12" ht="15">
      <c r="A76" s="183" t="s">
        <v>1367</v>
      </c>
      <c r="B76" s="180" t="s">
        <v>222</v>
      </c>
      <c r="C76" s="180" t="s">
        <v>220</v>
      </c>
      <c r="D76" s="182">
        <v>37252.75</v>
      </c>
      <c r="E76" s="180" t="s">
        <v>1368</v>
      </c>
      <c r="F76" s="180" t="s">
        <v>1044</v>
      </c>
      <c r="G76" s="181">
        <v>41831</v>
      </c>
      <c r="H76" s="180" t="s">
        <v>891</v>
      </c>
      <c r="J76" s="52">
        <v>-121341.78774064936</v>
      </c>
      <c r="L76" s="52">
        <f t="shared" si="1"/>
        <v>-245487.42774064967</v>
      </c>
    </row>
    <row r="77" spans="1:12" ht="15">
      <c r="A77" s="183" t="s">
        <v>1145</v>
      </c>
      <c r="B77" s="180" t="s">
        <v>222</v>
      </c>
      <c r="C77" s="180" t="s">
        <v>220</v>
      </c>
      <c r="D77" s="182">
        <v>25000.25</v>
      </c>
      <c r="E77" s="180" t="s">
        <v>1146</v>
      </c>
      <c r="F77" s="180" t="s">
        <v>1148</v>
      </c>
      <c r="G77" s="181">
        <v>41792</v>
      </c>
      <c r="H77" s="180" t="s">
        <v>891</v>
      </c>
      <c r="J77" s="52">
        <v>-126408.6037406504</v>
      </c>
      <c r="L77" s="52">
        <f t="shared" si="1"/>
        <v>-220487.17774064967</v>
      </c>
    </row>
    <row r="78" spans="1:12" ht="15">
      <c r="A78" s="183" t="s">
        <v>2329</v>
      </c>
      <c r="B78" s="180" t="s">
        <v>222</v>
      </c>
      <c r="C78" s="180" t="s">
        <v>220</v>
      </c>
      <c r="D78" s="182">
        <v>40000</v>
      </c>
      <c r="E78" s="180" t="s">
        <v>2330</v>
      </c>
      <c r="F78" s="180" t="s">
        <v>988</v>
      </c>
      <c r="G78" s="181">
        <v>41822</v>
      </c>
      <c r="H78" s="180" t="s">
        <v>891</v>
      </c>
      <c r="J78" s="52">
        <v>-131357.36974064959</v>
      </c>
      <c r="L78" s="52">
        <f t="shared" si="1"/>
        <v>-180487.17774064967</v>
      </c>
    </row>
    <row r="79" spans="1:12" ht="15">
      <c r="A79" s="183" t="s">
        <v>2158</v>
      </c>
      <c r="B79" s="180" t="s">
        <v>222</v>
      </c>
      <c r="C79" s="180" t="s">
        <v>220</v>
      </c>
      <c r="D79" s="182">
        <v>154259.73000000001</v>
      </c>
      <c r="E79" s="180" t="s">
        <v>2149</v>
      </c>
      <c r="F79" s="180" t="s">
        <v>2077</v>
      </c>
      <c r="G79" s="181">
        <v>41849</v>
      </c>
      <c r="H79" s="180" t="s">
        <v>891</v>
      </c>
      <c r="J79" s="52">
        <v>-132530.43974064928</v>
      </c>
      <c r="L79" s="52">
        <f t="shared" si="1"/>
        <v>-26227.447740649659</v>
      </c>
    </row>
    <row r="80" spans="1:12" ht="15">
      <c r="A80" s="183" t="s">
        <v>707</v>
      </c>
      <c r="B80" s="180" t="s">
        <v>222</v>
      </c>
      <c r="C80" s="180" t="s">
        <v>220</v>
      </c>
      <c r="D80" s="182">
        <v>45122.66</v>
      </c>
      <c r="E80" s="180" t="s">
        <v>708</v>
      </c>
      <c r="F80" s="180" t="s">
        <v>710</v>
      </c>
      <c r="G80" s="181">
        <v>41809</v>
      </c>
      <c r="H80" s="180" t="s">
        <v>703</v>
      </c>
      <c r="J80" s="52">
        <v>-132967.51174064999</v>
      </c>
      <c r="L80" s="52">
        <f t="shared" si="1"/>
        <v>18895.212259350345</v>
      </c>
    </row>
    <row r="81" spans="1:12" ht="15">
      <c r="A81" s="183" t="s">
        <v>1966</v>
      </c>
      <c r="B81" s="180" t="s">
        <v>222</v>
      </c>
      <c r="C81" s="180" t="s">
        <v>220</v>
      </c>
      <c r="D81" s="182">
        <v>26022.400000000001</v>
      </c>
      <c r="E81" s="180" t="s">
        <v>1958</v>
      </c>
      <c r="F81" s="180" t="s">
        <v>1947</v>
      </c>
      <c r="G81" s="181">
        <v>41821</v>
      </c>
      <c r="H81" s="180" t="s">
        <v>891</v>
      </c>
      <c r="J81" s="52">
        <v>-133071.91774064969</v>
      </c>
      <c r="L81" s="52">
        <f t="shared" si="1"/>
        <v>-361669.88574064971</v>
      </c>
    </row>
    <row r="82" spans="1:12" ht="30">
      <c r="A82" s="183" t="s">
        <v>770</v>
      </c>
      <c r="B82" s="180" t="s">
        <v>222</v>
      </c>
      <c r="C82" s="180" t="s">
        <v>220</v>
      </c>
      <c r="D82" s="182">
        <v>21467.99</v>
      </c>
      <c r="E82" s="180" t="s">
        <v>771</v>
      </c>
      <c r="F82" s="180" t="s">
        <v>773</v>
      </c>
      <c r="G82" s="181">
        <v>41817</v>
      </c>
      <c r="H82" s="180" t="s">
        <v>377</v>
      </c>
      <c r="J82" s="52">
        <v>-134963.77574064978</v>
      </c>
      <c r="L82" s="52">
        <f t="shared" si="1"/>
        <v>-340201.89574064972</v>
      </c>
    </row>
    <row r="83" spans="1:12" ht="30">
      <c r="A83" s="183" t="s">
        <v>581</v>
      </c>
      <c r="B83" s="180" t="s">
        <v>222</v>
      </c>
      <c r="C83" s="180" t="s">
        <v>220</v>
      </c>
      <c r="D83" s="182">
        <v>20782.38</v>
      </c>
      <c r="E83" s="180" t="s">
        <v>582</v>
      </c>
      <c r="F83" s="180" t="s">
        <v>584</v>
      </c>
      <c r="G83" s="181">
        <v>41803</v>
      </c>
      <c r="H83" s="180" t="s">
        <v>429</v>
      </c>
      <c r="J83" s="52">
        <v>-135619.77974065009</v>
      </c>
      <c r="L83" s="52">
        <f t="shared" si="1"/>
        <v>-319419.51574064972</v>
      </c>
    </row>
    <row r="84" spans="1:12" ht="15">
      <c r="A84" s="183" t="s">
        <v>975</v>
      </c>
      <c r="B84" s="180" t="s">
        <v>222</v>
      </c>
      <c r="C84" s="180" t="s">
        <v>220</v>
      </c>
      <c r="D84" s="182">
        <v>20146.5</v>
      </c>
      <c r="E84" s="180" t="s">
        <v>976</v>
      </c>
      <c r="F84" s="180" t="s">
        <v>282</v>
      </c>
      <c r="G84" s="181">
        <v>41778</v>
      </c>
      <c r="H84" s="180" t="s">
        <v>377</v>
      </c>
      <c r="J84" s="52">
        <v>-137195.57774065062</v>
      </c>
      <c r="L84" s="52">
        <f t="shared" si="1"/>
        <v>-299273.01574064972</v>
      </c>
    </row>
    <row r="85" spans="1:12" ht="30">
      <c r="A85" s="183" t="s">
        <v>829</v>
      </c>
      <c r="B85" s="180" t="s">
        <v>222</v>
      </c>
      <c r="C85" s="180" t="s">
        <v>220</v>
      </c>
      <c r="D85" s="182">
        <v>25575</v>
      </c>
      <c r="E85" s="180" t="s">
        <v>830</v>
      </c>
      <c r="F85" s="180" t="s">
        <v>832</v>
      </c>
      <c r="G85" s="181">
        <v>41836</v>
      </c>
      <c r="H85" s="180" t="s">
        <v>241</v>
      </c>
      <c r="J85" s="52">
        <v>-138779.43574064941</v>
      </c>
      <c r="L85" s="52">
        <f t="shared" si="1"/>
        <v>-273698.01574064972</v>
      </c>
    </row>
    <row r="86" spans="1:12" ht="15">
      <c r="A86" s="183" t="s">
        <v>234</v>
      </c>
      <c r="B86" s="180" t="s">
        <v>222</v>
      </c>
      <c r="C86" s="180" t="s">
        <v>220</v>
      </c>
      <c r="D86" s="182">
        <v>21381.53</v>
      </c>
      <c r="E86" s="180" t="s">
        <v>235</v>
      </c>
      <c r="F86" s="180" t="s">
        <v>237</v>
      </c>
      <c r="G86" s="181">
        <v>41849</v>
      </c>
      <c r="H86" s="180" t="s">
        <v>231</v>
      </c>
      <c r="J86" s="52">
        <v>-138864.68174064919</v>
      </c>
      <c r="L86" s="52">
        <f t="shared" si="1"/>
        <v>-252316.48574064972</v>
      </c>
    </row>
    <row r="87" spans="1:12" ht="15">
      <c r="A87" s="183" t="s">
        <v>2221</v>
      </c>
      <c r="B87" s="180" t="s">
        <v>222</v>
      </c>
      <c r="C87" s="180" t="s">
        <v>220</v>
      </c>
      <c r="D87" s="182">
        <v>28382</v>
      </c>
      <c r="E87" s="180" t="s">
        <v>2222</v>
      </c>
      <c r="F87" s="180" t="s">
        <v>2219</v>
      </c>
      <c r="G87" s="181">
        <v>41821</v>
      </c>
      <c r="H87" s="180" t="s">
        <v>891</v>
      </c>
      <c r="J87" s="52">
        <v>-138937.1117406495</v>
      </c>
      <c r="L87" s="52">
        <f t="shared" si="1"/>
        <v>-223934.48574064972</v>
      </c>
    </row>
    <row r="88" spans="1:12" ht="15">
      <c r="A88" s="183" t="s">
        <v>2401</v>
      </c>
      <c r="B88" s="180" t="s">
        <v>222</v>
      </c>
      <c r="C88" s="180" t="s">
        <v>220</v>
      </c>
      <c r="D88" s="182">
        <v>40000</v>
      </c>
      <c r="E88" s="180" t="s">
        <v>2402</v>
      </c>
      <c r="F88" s="180" t="s">
        <v>988</v>
      </c>
      <c r="G88" s="181">
        <v>41823</v>
      </c>
      <c r="H88" s="180" t="s">
        <v>891</v>
      </c>
      <c r="J88" s="52">
        <v>-145455.86974064959</v>
      </c>
      <c r="L88" s="52">
        <f t="shared" si="1"/>
        <v>-183934.48574064972</v>
      </c>
    </row>
    <row r="89" spans="1:12" ht="15">
      <c r="A89" s="183" t="s">
        <v>1152</v>
      </c>
      <c r="B89" s="180" t="s">
        <v>222</v>
      </c>
      <c r="C89" s="180" t="s">
        <v>220</v>
      </c>
      <c r="D89" s="182">
        <v>25001.7</v>
      </c>
      <c r="E89" s="180" t="s">
        <v>1146</v>
      </c>
      <c r="F89" s="180" t="s">
        <v>1148</v>
      </c>
      <c r="G89" s="181">
        <v>41792</v>
      </c>
      <c r="H89" s="180" t="s">
        <v>891</v>
      </c>
      <c r="J89" s="52">
        <v>-151408.8537406504</v>
      </c>
      <c r="L89" s="52">
        <f t="shared" si="1"/>
        <v>-158932.78574064971</v>
      </c>
    </row>
    <row r="90" spans="1:12" ht="30">
      <c r="A90" s="183" t="s">
        <v>373</v>
      </c>
      <c r="B90" s="180" t="s">
        <v>222</v>
      </c>
      <c r="C90" s="180" t="s">
        <v>220</v>
      </c>
      <c r="D90" s="182">
        <v>63549</v>
      </c>
      <c r="E90" s="180" t="s">
        <v>374</v>
      </c>
      <c r="F90" s="180" t="s">
        <v>376</v>
      </c>
      <c r="G90" s="181">
        <v>41803</v>
      </c>
      <c r="H90" s="180" t="s">
        <v>368</v>
      </c>
      <c r="J90" s="52">
        <v>-156402.1597406501</v>
      </c>
      <c r="L90" s="52">
        <f t="shared" si="1"/>
        <v>-95383.785740649706</v>
      </c>
    </row>
    <row r="91" spans="1:12" ht="30">
      <c r="A91" s="183" t="s">
        <v>1130</v>
      </c>
      <c r="B91" s="180" t="s">
        <v>222</v>
      </c>
      <c r="C91" s="180" t="s">
        <v>220</v>
      </c>
      <c r="D91" s="182">
        <v>29253</v>
      </c>
      <c r="E91" s="180" t="s">
        <v>1131</v>
      </c>
      <c r="F91" s="180" t="s">
        <v>1133</v>
      </c>
      <c r="G91" s="181">
        <v>41817</v>
      </c>
      <c r="H91" s="180" t="s">
        <v>368</v>
      </c>
      <c r="J91" s="52">
        <v>-156431.76574064977</v>
      </c>
      <c r="L91" s="52">
        <f t="shared" si="1"/>
        <v>-66130.785740649706</v>
      </c>
    </row>
    <row r="92" spans="1:12" ht="15">
      <c r="A92" s="183" t="s">
        <v>980</v>
      </c>
      <c r="B92" s="180" t="s">
        <v>222</v>
      </c>
      <c r="C92" s="180" t="s">
        <v>220</v>
      </c>
      <c r="D92" s="182">
        <v>23118.57</v>
      </c>
      <c r="E92" s="180" t="s">
        <v>981</v>
      </c>
      <c r="F92" s="180" t="s">
        <v>282</v>
      </c>
      <c r="G92" s="181">
        <v>41778</v>
      </c>
      <c r="H92" s="180" t="s">
        <v>377</v>
      </c>
      <c r="J92" s="52">
        <v>-157342.07774065062</v>
      </c>
      <c r="L92" s="52">
        <f t="shared" si="1"/>
        <v>-43012.215740649706</v>
      </c>
    </row>
    <row r="93" spans="1:12" ht="15">
      <c r="A93" s="183" t="s">
        <v>1655</v>
      </c>
      <c r="B93" s="180" t="s">
        <v>222</v>
      </c>
      <c r="C93" s="180" t="s">
        <v>220</v>
      </c>
      <c r="D93" s="182">
        <v>26794.51</v>
      </c>
      <c r="E93" s="180" t="s">
        <v>1656</v>
      </c>
      <c r="F93" s="180" t="s">
        <v>988</v>
      </c>
      <c r="G93" s="181">
        <v>41842</v>
      </c>
      <c r="H93" s="180" t="s">
        <v>1099</v>
      </c>
      <c r="J93" s="52">
        <v>-158594.53774064936</v>
      </c>
      <c r="L93" s="52">
        <f t="shared" si="1"/>
        <v>-16217.705740649708</v>
      </c>
    </row>
    <row r="94" spans="1:12" ht="15">
      <c r="A94" s="183" t="s">
        <v>552</v>
      </c>
      <c r="B94" s="180" t="s">
        <v>222</v>
      </c>
      <c r="C94" s="180" t="s">
        <v>220</v>
      </c>
      <c r="D94" s="182">
        <v>57652</v>
      </c>
      <c r="E94" s="180" t="s">
        <v>553</v>
      </c>
      <c r="F94" s="180" t="s">
        <v>555</v>
      </c>
      <c r="G94" s="181">
        <v>41821</v>
      </c>
      <c r="H94" s="180" t="s">
        <v>547</v>
      </c>
      <c r="J94" s="52">
        <v>-159094.31774064968</v>
      </c>
      <c r="L94" s="52">
        <f t="shared" si="1"/>
        <v>41434.294259350296</v>
      </c>
    </row>
    <row r="95" spans="1:12" ht="15">
      <c r="A95" s="183" t="s">
        <v>1796</v>
      </c>
      <c r="B95" s="180" t="s">
        <v>222</v>
      </c>
      <c r="C95" s="180" t="s">
        <v>220</v>
      </c>
      <c r="D95" s="182">
        <v>21415.86</v>
      </c>
      <c r="E95" s="180" t="s">
        <v>1784</v>
      </c>
      <c r="F95" s="180" t="s">
        <v>897</v>
      </c>
      <c r="G95" s="181">
        <v>41849</v>
      </c>
      <c r="H95" s="180" t="s">
        <v>891</v>
      </c>
      <c r="J95" s="52">
        <v>-160246.21174064919</v>
      </c>
      <c r="L95" s="52">
        <f t="shared" si="1"/>
        <v>-343737.34374064981</v>
      </c>
    </row>
    <row r="96" spans="1:12" ht="30">
      <c r="A96" s="183" t="s">
        <v>2351</v>
      </c>
      <c r="B96" s="180" t="s">
        <v>222</v>
      </c>
      <c r="C96" s="180" t="s">
        <v>220</v>
      </c>
      <c r="D96" s="182">
        <v>24531.33</v>
      </c>
      <c r="E96" s="180" t="s">
        <v>2352</v>
      </c>
      <c r="F96" s="180" t="s">
        <v>2354</v>
      </c>
      <c r="G96" s="181">
        <v>41829</v>
      </c>
      <c r="H96" s="180" t="s">
        <v>547</v>
      </c>
      <c r="J96" s="52">
        <v>-162022.32374064944</v>
      </c>
      <c r="L96" s="52">
        <f t="shared" si="1"/>
        <v>-319206.0137406498</v>
      </c>
    </row>
    <row r="97" spans="1:12" ht="15">
      <c r="A97" s="183" t="s">
        <v>2312</v>
      </c>
      <c r="B97" s="180" t="s">
        <v>222</v>
      </c>
      <c r="C97" s="180" t="s">
        <v>220</v>
      </c>
      <c r="D97" s="182">
        <v>24213.78</v>
      </c>
      <c r="E97" s="180" t="s">
        <v>2313</v>
      </c>
      <c r="F97" s="180" t="s">
        <v>2315</v>
      </c>
      <c r="G97" s="181">
        <v>41787</v>
      </c>
      <c r="H97" s="180" t="s">
        <v>891</v>
      </c>
      <c r="J97" s="52">
        <v>-162126.61174065046</v>
      </c>
      <c r="L97" s="52">
        <f t="shared" si="1"/>
        <v>-294992.23374064977</v>
      </c>
    </row>
    <row r="98" spans="1:12" ht="15">
      <c r="A98" s="183" t="s">
        <v>1266</v>
      </c>
      <c r="B98" s="180" t="s">
        <v>222</v>
      </c>
      <c r="C98" s="180" t="s">
        <v>220</v>
      </c>
      <c r="D98" s="182">
        <v>184644.13</v>
      </c>
      <c r="E98" s="180" t="s">
        <v>1267</v>
      </c>
      <c r="F98" s="180" t="s">
        <v>1269</v>
      </c>
      <c r="G98" s="181">
        <v>41838</v>
      </c>
      <c r="H98" s="180" t="s">
        <v>703</v>
      </c>
      <c r="J98" s="52">
        <v>-164354.43574064941</v>
      </c>
      <c r="L98" s="52">
        <f t="shared" si="1"/>
        <v>-110348.10374064976</v>
      </c>
    </row>
    <row r="99" spans="1:12" ht="15">
      <c r="A99" s="183" t="s">
        <v>2216</v>
      </c>
      <c r="B99" s="180" t="s">
        <v>222</v>
      </c>
      <c r="C99" s="180" t="s">
        <v>220</v>
      </c>
      <c r="D99" s="182">
        <v>23010.2</v>
      </c>
      <c r="E99" s="180" t="s">
        <v>2217</v>
      </c>
      <c r="F99" s="180" t="s">
        <v>2219</v>
      </c>
      <c r="G99" s="181">
        <v>41821</v>
      </c>
      <c r="H99" s="180" t="s">
        <v>891</v>
      </c>
      <c r="J99" s="52">
        <v>-167319.1117406495</v>
      </c>
      <c r="L99" s="52">
        <f t="shared" si="1"/>
        <v>-87337.903740649766</v>
      </c>
    </row>
    <row r="100" spans="1:12" ht="30">
      <c r="A100" s="183" t="s">
        <v>1158</v>
      </c>
      <c r="B100" s="180" t="s">
        <v>222</v>
      </c>
      <c r="C100" s="180" t="s">
        <v>220</v>
      </c>
      <c r="D100" s="182">
        <v>41403.919999999998</v>
      </c>
      <c r="E100" s="180" t="s">
        <v>1159</v>
      </c>
      <c r="F100" s="180" t="s">
        <v>832</v>
      </c>
      <c r="G100" s="181">
        <v>41822</v>
      </c>
      <c r="H100" s="180" t="s">
        <v>251</v>
      </c>
      <c r="J100" s="52">
        <v>-171357.36974064959</v>
      </c>
      <c r="L100" s="52">
        <f t="shared" si="1"/>
        <v>-45933.983740649768</v>
      </c>
    </row>
    <row r="101" spans="1:12" ht="30">
      <c r="A101" s="183" t="s">
        <v>1464</v>
      </c>
      <c r="B101" s="180" t="s">
        <v>222</v>
      </c>
      <c r="C101" s="180" t="s">
        <v>220</v>
      </c>
      <c r="D101" s="182">
        <v>52527.88</v>
      </c>
      <c r="E101" s="180" t="s">
        <v>1465</v>
      </c>
      <c r="F101" s="180" t="s">
        <v>1467</v>
      </c>
      <c r="G101" s="181">
        <v>41792</v>
      </c>
      <c r="H101" s="180" t="s">
        <v>241</v>
      </c>
      <c r="J101" s="52">
        <v>-176410.55374065042</v>
      </c>
      <c r="L101" s="52">
        <f t="shared" si="1"/>
        <v>6593.8962593502292</v>
      </c>
    </row>
    <row r="102" spans="1:12" ht="15">
      <c r="A102" s="183" t="s">
        <v>2009</v>
      </c>
      <c r="B102" s="180" t="s">
        <v>222</v>
      </c>
      <c r="C102" s="180" t="s">
        <v>220</v>
      </c>
      <c r="D102" s="182">
        <v>25173.05</v>
      </c>
      <c r="E102" s="180" t="s">
        <v>2010</v>
      </c>
      <c r="F102" s="180" t="s">
        <v>2012</v>
      </c>
      <c r="G102" s="181">
        <v>41807</v>
      </c>
      <c r="H102" s="180" t="s">
        <v>2004</v>
      </c>
      <c r="J102" s="52">
        <v>-178090.17174065</v>
      </c>
      <c r="L102" s="52">
        <f t="shared" si="1"/>
        <v>-374820.55174064985</v>
      </c>
    </row>
    <row r="103" spans="1:12" ht="15">
      <c r="A103" s="183" t="s">
        <v>1274</v>
      </c>
      <c r="B103" s="180" t="s">
        <v>222</v>
      </c>
      <c r="C103" s="180" t="s">
        <v>220</v>
      </c>
      <c r="D103" s="182">
        <v>165217.16</v>
      </c>
      <c r="E103" s="180" t="s">
        <v>1267</v>
      </c>
      <c r="F103" s="180" t="s">
        <v>1269</v>
      </c>
      <c r="G103" s="181">
        <v>41851</v>
      </c>
      <c r="H103" s="180" t="s">
        <v>703</v>
      </c>
      <c r="J103" s="52">
        <v>-180010.48174064918</v>
      </c>
      <c r="L103" s="52">
        <f t="shared" si="1"/>
        <v>-209603.39174064985</v>
      </c>
    </row>
    <row r="104" spans="1:12" ht="30">
      <c r="A104" s="183" t="s">
        <v>1930</v>
      </c>
      <c r="B104" s="180" t="s">
        <v>222</v>
      </c>
      <c r="C104" s="180" t="s">
        <v>220</v>
      </c>
      <c r="D104" s="182">
        <v>28512</v>
      </c>
      <c r="E104" s="180" t="s">
        <v>1931</v>
      </c>
      <c r="F104" s="180" t="s">
        <v>1933</v>
      </c>
      <c r="G104" s="181">
        <v>41775</v>
      </c>
      <c r="H104" s="180" t="s">
        <v>377</v>
      </c>
      <c r="J104" s="52">
        <v>-180460.64774065063</v>
      </c>
      <c r="L104" s="52">
        <f t="shared" si="1"/>
        <v>-181091.39174064985</v>
      </c>
    </row>
    <row r="105" spans="1:12" ht="15">
      <c r="A105" s="183" t="s">
        <v>2071</v>
      </c>
      <c r="B105" s="180" t="s">
        <v>222</v>
      </c>
      <c r="C105" s="180" t="s">
        <v>220</v>
      </c>
      <c r="D105" s="182">
        <v>23417</v>
      </c>
      <c r="E105" s="180" t="s">
        <v>2033</v>
      </c>
      <c r="F105" s="180" t="s">
        <v>2035</v>
      </c>
      <c r="G105" s="181">
        <v>41850</v>
      </c>
      <c r="H105" s="180" t="s">
        <v>891</v>
      </c>
      <c r="J105" s="52">
        <v>-181662.07174064917</v>
      </c>
      <c r="L105" s="52">
        <f t="shared" si="1"/>
        <v>-157674.39174064985</v>
      </c>
    </row>
    <row r="106" spans="1:12" ht="30">
      <c r="A106" s="183" t="s">
        <v>1697</v>
      </c>
      <c r="B106" s="180" t="s">
        <v>222</v>
      </c>
      <c r="C106" s="180" t="s">
        <v>220</v>
      </c>
      <c r="D106" s="182">
        <v>42720.56</v>
      </c>
      <c r="E106" s="180" t="s">
        <v>1698</v>
      </c>
      <c r="F106" s="180" t="s">
        <v>1291</v>
      </c>
      <c r="G106" s="181">
        <v>41842</v>
      </c>
      <c r="H106" s="180" t="s">
        <v>274</v>
      </c>
      <c r="J106" s="52">
        <v>-185389.04774064937</v>
      </c>
      <c r="L106" s="52">
        <f t="shared" si="1"/>
        <v>-114953.83174064985</v>
      </c>
    </row>
    <row r="107" spans="1:12" ht="15">
      <c r="A107" s="183" t="s">
        <v>1627</v>
      </c>
      <c r="B107" s="180" t="s">
        <v>222</v>
      </c>
      <c r="C107" s="180" t="s">
        <v>220</v>
      </c>
      <c r="D107" s="182">
        <v>101492.3</v>
      </c>
      <c r="E107" s="180" t="s">
        <v>986</v>
      </c>
      <c r="F107" s="180" t="s">
        <v>988</v>
      </c>
      <c r="G107" s="181">
        <v>41823</v>
      </c>
      <c r="H107" s="180" t="s">
        <v>377</v>
      </c>
      <c r="J107" s="52">
        <v>-185455.86974064959</v>
      </c>
      <c r="L107" s="52">
        <f t="shared" si="1"/>
        <v>-13461.531740649851</v>
      </c>
    </row>
    <row r="108" spans="1:12" ht="15">
      <c r="A108" s="183" t="s">
        <v>1015</v>
      </c>
      <c r="B108" s="180" t="s">
        <v>222</v>
      </c>
      <c r="C108" s="180" t="s">
        <v>220</v>
      </c>
      <c r="D108" s="182">
        <v>21688.49</v>
      </c>
      <c r="E108" s="180" t="s">
        <v>1016</v>
      </c>
      <c r="F108" s="180" t="s">
        <v>1018</v>
      </c>
      <c r="G108" s="181">
        <v>41802</v>
      </c>
      <c r="H108" s="180" t="s">
        <v>1000</v>
      </c>
      <c r="J108" s="52">
        <v>-185684.76574064977</v>
      </c>
      <c r="L108" s="52">
        <f t="shared" si="1"/>
        <v>8226.9582593501509</v>
      </c>
    </row>
    <row r="109" spans="1:12" ht="15">
      <c r="A109" s="183" t="s">
        <v>1882</v>
      </c>
      <c r="B109" s="180" t="s">
        <v>222</v>
      </c>
      <c r="C109" s="180" t="s">
        <v>220</v>
      </c>
      <c r="D109" s="182">
        <v>20866.66</v>
      </c>
      <c r="E109" s="180" t="s">
        <v>1883</v>
      </c>
      <c r="F109" s="180" t="s">
        <v>237</v>
      </c>
      <c r="G109" s="181">
        <v>41792</v>
      </c>
      <c r="H109" s="180" t="s">
        <v>1099</v>
      </c>
      <c r="J109" s="52">
        <v>-186097.28574065029</v>
      </c>
      <c r="L109" s="52">
        <f t="shared" si="1"/>
        <v>-377493.87974064995</v>
      </c>
    </row>
    <row r="110" spans="1:12" ht="15">
      <c r="A110" s="183" t="s">
        <v>2318</v>
      </c>
      <c r="B110" s="180" t="s">
        <v>222</v>
      </c>
      <c r="C110" s="180" t="s">
        <v>220</v>
      </c>
      <c r="D110" s="182">
        <v>20000</v>
      </c>
      <c r="E110" s="180" t="s">
        <v>2319</v>
      </c>
      <c r="F110" s="180" t="s">
        <v>897</v>
      </c>
      <c r="G110" s="181">
        <v>41787</v>
      </c>
      <c r="H110" s="180" t="s">
        <v>891</v>
      </c>
      <c r="J110" s="52">
        <v>-186340.39174065046</v>
      </c>
      <c r="L110" s="52">
        <f t="shared" si="1"/>
        <v>-357493.87974064995</v>
      </c>
    </row>
    <row r="111" spans="1:12" ht="15">
      <c r="A111" s="183" t="s">
        <v>1429</v>
      </c>
      <c r="B111" s="180" t="s">
        <v>222</v>
      </c>
      <c r="C111" s="180" t="s">
        <v>220</v>
      </c>
      <c r="D111" s="182">
        <v>22009.32</v>
      </c>
      <c r="E111" s="180" t="s">
        <v>1430</v>
      </c>
      <c r="F111" s="180" t="s">
        <v>282</v>
      </c>
      <c r="G111" s="181">
        <v>41828</v>
      </c>
      <c r="H111" s="180" t="s">
        <v>1426</v>
      </c>
      <c r="J111" s="52">
        <v>-186553.65374064946</v>
      </c>
      <c r="L111" s="52">
        <f t="shared" si="1"/>
        <v>-335484.55974064994</v>
      </c>
    </row>
    <row r="112" spans="1:12" ht="30">
      <c r="A112" s="183" t="s">
        <v>2023</v>
      </c>
      <c r="B112" s="180" t="s">
        <v>222</v>
      </c>
      <c r="C112" s="180" t="s">
        <v>220</v>
      </c>
      <c r="D112" s="182">
        <v>47757.38</v>
      </c>
      <c r="E112" s="180" t="s">
        <v>2024</v>
      </c>
      <c r="F112" s="180" t="s">
        <v>2026</v>
      </c>
      <c r="G112" s="181">
        <v>41816</v>
      </c>
      <c r="H112" s="180" t="s">
        <v>2018</v>
      </c>
      <c r="J112" s="52">
        <v>-187872.05374064989</v>
      </c>
      <c r="L112" s="52">
        <f t="shared" si="1"/>
        <v>-287727.17974064994</v>
      </c>
    </row>
    <row r="113" spans="1:12" ht="15">
      <c r="A113" s="183" t="s">
        <v>1361</v>
      </c>
      <c r="B113" s="180" t="s">
        <v>222</v>
      </c>
      <c r="C113" s="180" t="s">
        <v>220</v>
      </c>
      <c r="D113" s="182">
        <v>48500</v>
      </c>
      <c r="E113" s="180" t="s">
        <v>1362</v>
      </c>
      <c r="F113" s="180" t="s">
        <v>1364</v>
      </c>
      <c r="G113" s="181">
        <v>41827</v>
      </c>
      <c r="H113" s="180" t="s">
        <v>891</v>
      </c>
      <c r="J113" s="52">
        <v>-190329.31174064951</v>
      </c>
      <c r="L113" s="52">
        <f t="shared" si="1"/>
        <v>-239227.17974064994</v>
      </c>
    </row>
    <row r="114" spans="1:12" ht="15">
      <c r="A114" s="183" t="s">
        <v>1279</v>
      </c>
      <c r="B114" s="180" t="s">
        <v>222</v>
      </c>
      <c r="C114" s="180" t="s">
        <v>220</v>
      </c>
      <c r="D114" s="182">
        <v>27360.91</v>
      </c>
      <c r="E114" s="180" t="s">
        <v>1280</v>
      </c>
      <c r="F114" s="180" t="s">
        <v>1282</v>
      </c>
      <c r="G114" s="181">
        <v>41808</v>
      </c>
      <c r="H114" s="180" t="s">
        <v>775</v>
      </c>
      <c r="J114" s="52">
        <v>-203263.22174064998</v>
      </c>
      <c r="L114" s="52">
        <f t="shared" si="1"/>
        <v>-211866.26974064994</v>
      </c>
    </row>
    <row r="115" spans="1:12" ht="15">
      <c r="A115" s="183" t="s">
        <v>2404</v>
      </c>
      <c r="B115" s="180" t="s">
        <v>222</v>
      </c>
      <c r="C115" s="180" t="s">
        <v>220</v>
      </c>
      <c r="D115" s="182">
        <v>75000</v>
      </c>
      <c r="E115" s="180" t="s">
        <v>2402</v>
      </c>
      <c r="F115" s="180" t="s">
        <v>988</v>
      </c>
      <c r="G115" s="181">
        <v>41850</v>
      </c>
      <c r="H115" s="180" t="s">
        <v>891</v>
      </c>
      <c r="J115" s="52">
        <v>-205079.07174064917</v>
      </c>
      <c r="L115" s="52">
        <f t="shared" si="1"/>
        <v>-136866.26974064994</v>
      </c>
    </row>
    <row r="116" spans="1:12" ht="15">
      <c r="A116" s="183" t="s">
        <v>2032</v>
      </c>
      <c r="B116" s="180" t="s">
        <v>222</v>
      </c>
      <c r="C116" s="180" t="s">
        <v>220</v>
      </c>
      <c r="D116" s="182">
        <v>23180</v>
      </c>
      <c r="E116" s="180" t="s">
        <v>2033</v>
      </c>
      <c r="F116" s="180" t="s">
        <v>2035</v>
      </c>
      <c r="G116" s="181">
        <v>41787</v>
      </c>
      <c r="H116" s="180" t="s">
        <v>891</v>
      </c>
      <c r="J116" s="52">
        <v>-206340.39174065046</v>
      </c>
      <c r="L116" s="52">
        <f t="shared" si="1"/>
        <v>-113686.26974064994</v>
      </c>
    </row>
    <row r="117" spans="1:12" ht="15">
      <c r="A117" s="183" t="s">
        <v>1936</v>
      </c>
      <c r="B117" s="180" t="s">
        <v>222</v>
      </c>
      <c r="C117" s="180" t="s">
        <v>220</v>
      </c>
      <c r="D117" s="182">
        <v>48528</v>
      </c>
      <c r="E117" s="180" t="s">
        <v>1937</v>
      </c>
      <c r="F117" s="180" t="s">
        <v>218</v>
      </c>
      <c r="G117" s="181">
        <v>41792</v>
      </c>
      <c r="H117" s="180" t="s">
        <v>377</v>
      </c>
      <c r="J117" s="52">
        <v>-206963.94574065029</v>
      </c>
      <c r="L117" s="52">
        <f t="shared" si="1"/>
        <v>-65158.269740649936</v>
      </c>
    </row>
    <row r="118" spans="1:12" ht="15">
      <c r="A118" s="183" t="s">
        <v>1509</v>
      </c>
      <c r="B118" s="180" t="s">
        <v>222</v>
      </c>
      <c r="C118" s="180" t="s">
        <v>220</v>
      </c>
      <c r="D118" s="182">
        <v>57198.080000000002</v>
      </c>
      <c r="E118" s="180" t="s">
        <v>1510</v>
      </c>
      <c r="F118" s="180" t="s">
        <v>1512</v>
      </c>
      <c r="G118" s="181">
        <v>41820</v>
      </c>
      <c r="H118" s="180" t="s">
        <v>891</v>
      </c>
      <c r="J118" s="52">
        <v>-207373.25574064977</v>
      </c>
      <c r="L118" s="52">
        <f t="shared" si="1"/>
        <v>-7960.1897406499338</v>
      </c>
    </row>
    <row r="119" spans="1:12" ht="15">
      <c r="A119" s="183" t="s">
        <v>304</v>
      </c>
      <c r="B119" s="180" t="s">
        <v>222</v>
      </c>
      <c r="C119" s="180" t="s">
        <v>220</v>
      </c>
      <c r="D119" s="182">
        <v>37393</v>
      </c>
      <c r="E119" s="180" t="s">
        <v>305</v>
      </c>
      <c r="F119" s="180" t="s">
        <v>307</v>
      </c>
      <c r="G119" s="181">
        <v>41835</v>
      </c>
      <c r="H119" s="180" t="s">
        <v>286</v>
      </c>
      <c r="J119" s="52">
        <v>-208562.97374064947</v>
      </c>
      <c r="L119" s="52">
        <f t="shared" si="1"/>
        <v>29432.810259350066</v>
      </c>
    </row>
    <row r="120" spans="1:12" ht="15">
      <c r="A120" s="183" t="s">
        <v>1475</v>
      </c>
      <c r="B120" s="180" t="s">
        <v>222</v>
      </c>
      <c r="C120" s="180" t="s">
        <v>220</v>
      </c>
      <c r="D120" s="182">
        <v>23454.9</v>
      </c>
      <c r="E120" s="180" t="s">
        <v>1476</v>
      </c>
      <c r="F120" s="180" t="s">
        <v>1478</v>
      </c>
      <c r="G120" s="181">
        <v>41774</v>
      </c>
      <c r="H120" s="180" t="s">
        <v>800</v>
      </c>
      <c r="J120" s="52">
        <v>-208972.64774065063</v>
      </c>
      <c r="L120" s="52">
        <f t="shared" si="1"/>
        <v>-353699.78774065</v>
      </c>
    </row>
    <row r="121" spans="1:12" ht="15">
      <c r="A121" s="183" t="s">
        <v>1620</v>
      </c>
      <c r="B121" s="180" t="s">
        <v>222</v>
      </c>
      <c r="C121" s="180" t="s">
        <v>220</v>
      </c>
      <c r="D121" s="182">
        <v>80267.61</v>
      </c>
      <c r="E121" s="180" t="s">
        <v>1621</v>
      </c>
      <c r="F121" s="180" t="s">
        <v>1383</v>
      </c>
      <c r="G121" s="181">
        <v>41855</v>
      </c>
      <c r="H121" s="180" t="s">
        <v>286</v>
      </c>
      <c r="J121" s="52">
        <v>-212472.6437406491</v>
      </c>
      <c r="L121" s="52">
        <f t="shared" si="1"/>
        <v>-273432.17774065002</v>
      </c>
    </row>
    <row r="122" spans="1:12" ht="15">
      <c r="A122" s="183" t="s">
        <v>1626</v>
      </c>
      <c r="B122" s="180" t="s">
        <v>222</v>
      </c>
      <c r="C122" s="180" t="s">
        <v>220</v>
      </c>
      <c r="D122" s="182">
        <v>-67305.42</v>
      </c>
      <c r="E122" s="180" t="s">
        <v>986</v>
      </c>
      <c r="F122" s="180" t="s">
        <v>988</v>
      </c>
      <c r="G122" s="181">
        <v>41823</v>
      </c>
      <c r="H122" s="180" t="s">
        <v>377</v>
      </c>
      <c r="J122" s="52">
        <v>-212761.28974064958</v>
      </c>
      <c r="L122" s="52">
        <f t="shared" si="1"/>
        <v>-340737.59774065</v>
      </c>
    </row>
    <row r="123" spans="1:12" ht="15">
      <c r="A123" s="183" t="s">
        <v>1075</v>
      </c>
      <c r="B123" s="180" t="s">
        <v>222</v>
      </c>
      <c r="C123" s="180" t="s">
        <v>220</v>
      </c>
      <c r="D123" s="182">
        <v>67743.570000000007</v>
      </c>
      <c r="E123" s="180" t="s">
        <v>1076</v>
      </c>
      <c r="F123" s="180" t="s">
        <v>988</v>
      </c>
      <c r="G123" s="181">
        <v>41822</v>
      </c>
      <c r="H123" s="180" t="s">
        <v>377</v>
      </c>
      <c r="J123" s="52">
        <v>-216746.31774064968</v>
      </c>
      <c r="L123" s="52">
        <f t="shared" si="1"/>
        <v>-272994.02774065</v>
      </c>
    </row>
    <row r="124" spans="1:12" ht="15">
      <c r="A124" s="183" t="s">
        <v>2268</v>
      </c>
      <c r="B124" s="180" t="s">
        <v>222</v>
      </c>
      <c r="C124" s="180" t="s">
        <v>220</v>
      </c>
      <c r="D124" s="182">
        <v>43500</v>
      </c>
      <c r="E124" s="180" t="s">
        <v>2269</v>
      </c>
      <c r="F124" s="180" t="s">
        <v>465</v>
      </c>
      <c r="G124" s="181">
        <v>41806</v>
      </c>
      <c r="H124" s="180" t="s">
        <v>1036</v>
      </c>
      <c r="J124" s="52">
        <v>-219951.1597406501</v>
      </c>
      <c r="L124" s="52">
        <f t="shared" si="1"/>
        <v>-229494.02774065</v>
      </c>
    </row>
    <row r="125" spans="1:12" ht="15">
      <c r="A125" s="183" t="s">
        <v>998</v>
      </c>
      <c r="B125" s="180" t="s">
        <v>222</v>
      </c>
      <c r="C125" s="180" t="s">
        <v>220</v>
      </c>
      <c r="D125" s="182">
        <v>23919.48</v>
      </c>
      <c r="E125" s="180" t="s">
        <v>999</v>
      </c>
      <c r="F125" s="180" t="s">
        <v>988</v>
      </c>
      <c r="G125" s="181">
        <v>41863</v>
      </c>
      <c r="H125" s="180" t="s">
        <v>274</v>
      </c>
      <c r="J125" s="52">
        <v>-220385.04574064905</v>
      </c>
      <c r="L125" s="52">
        <f t="shared" si="1"/>
        <v>-205574.54774064998</v>
      </c>
    </row>
    <row r="126" spans="1:12" ht="15">
      <c r="A126" s="183" t="s">
        <v>1632</v>
      </c>
      <c r="B126" s="180" t="s">
        <v>222</v>
      </c>
      <c r="C126" s="180" t="s">
        <v>220</v>
      </c>
      <c r="D126" s="182">
        <v>34533.120000000003</v>
      </c>
      <c r="E126" s="180" t="s">
        <v>1633</v>
      </c>
      <c r="F126" s="180" t="s">
        <v>1635</v>
      </c>
      <c r="G126" s="181">
        <v>41842</v>
      </c>
      <c r="H126" s="180" t="s">
        <v>368</v>
      </c>
      <c r="J126" s="52">
        <v>-228109.60774064937</v>
      </c>
      <c r="L126" s="52">
        <f t="shared" si="1"/>
        <v>-171041.42774064999</v>
      </c>
    </row>
    <row r="127" spans="1:12" ht="15">
      <c r="A127" s="183" t="s">
        <v>2264</v>
      </c>
      <c r="B127" s="180" t="s">
        <v>222</v>
      </c>
      <c r="C127" s="180" t="s">
        <v>220</v>
      </c>
      <c r="D127" s="182">
        <v>40000</v>
      </c>
      <c r="E127" s="180" t="s">
        <v>2265</v>
      </c>
      <c r="F127" s="180" t="s">
        <v>1680</v>
      </c>
      <c r="G127" s="181">
        <v>41793</v>
      </c>
      <c r="H127" s="180" t="s">
        <v>1036</v>
      </c>
      <c r="J127" s="52">
        <v>-228938.43374065042</v>
      </c>
      <c r="L127" s="52">
        <f t="shared" si="1"/>
        <v>-131041.42774064999</v>
      </c>
    </row>
    <row r="128" spans="1:12" ht="15">
      <c r="A128" s="183" t="s">
        <v>2091</v>
      </c>
      <c r="B128" s="180" t="s">
        <v>222</v>
      </c>
      <c r="C128" s="180" t="s">
        <v>220</v>
      </c>
      <c r="D128" s="182">
        <v>67363</v>
      </c>
      <c r="E128" s="180" t="s">
        <v>2092</v>
      </c>
      <c r="F128" s="180" t="s">
        <v>2094</v>
      </c>
      <c r="G128" s="181">
        <v>41787</v>
      </c>
      <c r="H128" s="180" t="s">
        <v>286</v>
      </c>
      <c r="J128" s="52">
        <v>-229520.39174065046</v>
      </c>
      <c r="L128" s="52">
        <f t="shared" si="1"/>
        <v>-63678.42774064999</v>
      </c>
    </row>
    <row r="129" spans="1:12" ht="15">
      <c r="A129" s="183" t="s">
        <v>2225</v>
      </c>
      <c r="B129" s="180" t="s">
        <v>222</v>
      </c>
      <c r="C129" s="180" t="s">
        <v>220</v>
      </c>
      <c r="D129" s="182">
        <v>52426.63</v>
      </c>
      <c r="E129" s="180" t="s">
        <v>2226</v>
      </c>
      <c r="F129" s="180" t="s">
        <v>2228</v>
      </c>
      <c r="G129" s="181">
        <v>41794</v>
      </c>
      <c r="H129" s="180" t="s">
        <v>891</v>
      </c>
      <c r="J129" s="52">
        <v>-230141.94574065029</v>
      </c>
      <c r="L129" s="52">
        <f t="shared" si="1"/>
        <v>-11251.797740649992</v>
      </c>
    </row>
    <row r="130" spans="1:12" ht="30">
      <c r="A130" s="183" t="s">
        <v>1304</v>
      </c>
      <c r="B130" s="180" t="s">
        <v>222</v>
      </c>
      <c r="C130" s="180" t="s">
        <v>220</v>
      </c>
      <c r="D130" s="182">
        <v>22244.92</v>
      </c>
      <c r="E130" s="180" t="s">
        <v>1305</v>
      </c>
      <c r="F130" s="180" t="s">
        <v>1307</v>
      </c>
      <c r="G130" s="181">
        <v>41809</v>
      </c>
      <c r="H130" s="180" t="s">
        <v>1299</v>
      </c>
      <c r="J130" s="52">
        <v>-230624.13174064999</v>
      </c>
      <c r="L130" s="52">
        <f t="shared" si="1"/>
        <v>10993.122259350006</v>
      </c>
    </row>
    <row r="131" spans="1:12" ht="15">
      <c r="A131" s="183" t="s">
        <v>1777</v>
      </c>
      <c r="B131" s="180" t="s">
        <v>222</v>
      </c>
      <c r="C131" s="180" t="s">
        <v>220</v>
      </c>
      <c r="D131" s="182">
        <v>25326.31</v>
      </c>
      <c r="E131" s="180" t="s">
        <v>1778</v>
      </c>
      <c r="F131" s="180" t="s">
        <v>1780</v>
      </c>
      <c r="G131" s="181">
        <v>41778</v>
      </c>
      <c r="H131" s="180" t="s">
        <v>891</v>
      </c>
      <c r="J131" s="52">
        <v>-232427.54774065063</v>
      </c>
      <c r="L131" s="52">
        <f t="shared" ref="L131:L194" si="2">IF(L130&gt;0,$K$1+L130+D131,D131+L130)</f>
        <v>-370268.06574065005</v>
      </c>
    </row>
    <row r="132" spans="1:12" ht="30">
      <c r="A132" s="183" t="s">
        <v>1640</v>
      </c>
      <c r="B132" s="180" t="s">
        <v>222</v>
      </c>
      <c r="C132" s="180" t="s">
        <v>220</v>
      </c>
      <c r="D132" s="182">
        <v>66752</v>
      </c>
      <c r="E132" s="180" t="s">
        <v>1641</v>
      </c>
      <c r="F132" s="180" t="s">
        <v>1643</v>
      </c>
      <c r="G132" s="181">
        <v>41782</v>
      </c>
      <c r="H132" s="180" t="s">
        <v>368</v>
      </c>
      <c r="J132" s="52">
        <v>-235385.08974065055</v>
      </c>
      <c r="L132" s="52">
        <f t="shared" si="2"/>
        <v>-303516.06574065005</v>
      </c>
    </row>
    <row r="133" spans="1:12" ht="15">
      <c r="A133" s="183" t="s">
        <v>1783</v>
      </c>
      <c r="B133" s="180" t="s">
        <v>222</v>
      </c>
      <c r="C133" s="180" t="s">
        <v>220</v>
      </c>
      <c r="D133" s="182">
        <v>23242.75</v>
      </c>
      <c r="E133" s="180" t="s">
        <v>1784</v>
      </c>
      <c r="F133" s="180" t="s">
        <v>897</v>
      </c>
      <c r="G133" s="181">
        <v>41817</v>
      </c>
      <c r="H133" s="180" t="s">
        <v>891</v>
      </c>
      <c r="J133" s="52">
        <v>-235629.4337406499</v>
      </c>
      <c r="L133" s="52">
        <f t="shared" si="2"/>
        <v>-280273.31574065005</v>
      </c>
    </row>
    <row r="134" spans="1:12" ht="30">
      <c r="A134" s="183" t="s">
        <v>2169</v>
      </c>
      <c r="B134" s="180" t="s">
        <v>222</v>
      </c>
      <c r="C134" s="180" t="s">
        <v>220</v>
      </c>
      <c r="D134" s="182">
        <v>24518</v>
      </c>
      <c r="E134" s="180" t="s">
        <v>2170</v>
      </c>
      <c r="F134" s="180" t="s">
        <v>2172</v>
      </c>
      <c r="G134" s="181">
        <v>41824</v>
      </c>
      <c r="H134" s="180" t="s">
        <v>368</v>
      </c>
      <c r="J134" s="52">
        <v>-238829.31174064951</v>
      </c>
      <c r="L134" s="52">
        <f t="shared" si="2"/>
        <v>-255755.31574065005</v>
      </c>
    </row>
    <row r="135" spans="1:12" ht="30">
      <c r="A135" s="183" t="s">
        <v>2359</v>
      </c>
      <c r="B135" s="180" t="s">
        <v>222</v>
      </c>
      <c r="C135" s="180" t="s">
        <v>220</v>
      </c>
      <c r="D135" s="182">
        <v>29353.4</v>
      </c>
      <c r="E135" s="180" t="s">
        <v>2360</v>
      </c>
      <c r="F135" s="180" t="s">
        <v>1853</v>
      </c>
      <c r="G135" s="181">
        <v>41852</v>
      </c>
      <c r="H135" s="180" t="s">
        <v>547</v>
      </c>
      <c r="J135" s="52">
        <v>-244304.52574064906</v>
      </c>
      <c r="L135" s="52">
        <f t="shared" si="2"/>
        <v>-226401.91574065006</v>
      </c>
    </row>
    <row r="136" spans="1:12" ht="15">
      <c r="A136" s="183" t="s">
        <v>1605</v>
      </c>
      <c r="B136" s="180" t="s">
        <v>222</v>
      </c>
      <c r="C136" s="180" t="s">
        <v>220</v>
      </c>
      <c r="D136" s="182">
        <v>25157.95</v>
      </c>
      <c r="E136" s="180" t="s">
        <v>1606</v>
      </c>
      <c r="F136" s="180" t="s">
        <v>1608</v>
      </c>
      <c r="G136" s="181">
        <v>41835</v>
      </c>
      <c r="H136" s="180" t="s">
        <v>800</v>
      </c>
      <c r="J136" s="52">
        <v>-245955.97374064947</v>
      </c>
      <c r="L136" s="52">
        <f t="shared" si="2"/>
        <v>-201243.96574065005</v>
      </c>
    </row>
    <row r="137" spans="1:12" ht="15">
      <c r="A137" s="183" t="s">
        <v>462</v>
      </c>
      <c r="B137" s="180" t="s">
        <v>222</v>
      </c>
      <c r="C137" s="180" t="s">
        <v>220</v>
      </c>
      <c r="D137" s="182">
        <v>21525.41</v>
      </c>
      <c r="E137" s="180" t="s">
        <v>463</v>
      </c>
      <c r="F137" s="180" t="s">
        <v>465</v>
      </c>
      <c r="G137" s="181">
        <v>41810</v>
      </c>
      <c r="H137" s="180" t="s">
        <v>429</v>
      </c>
      <c r="J137" s="52">
        <v>-252869.05174065</v>
      </c>
      <c r="L137" s="52">
        <f t="shared" si="2"/>
        <v>-179718.55574065004</v>
      </c>
    </row>
    <row r="138" spans="1:12" ht="15">
      <c r="A138" s="183" t="s">
        <v>1030</v>
      </c>
      <c r="B138" s="180" t="s">
        <v>222</v>
      </c>
      <c r="C138" s="180" t="s">
        <v>220</v>
      </c>
      <c r="D138" s="182">
        <v>-25350</v>
      </c>
      <c r="E138" s="180" t="s">
        <v>1025</v>
      </c>
      <c r="F138" s="180" t="s">
        <v>1027</v>
      </c>
      <c r="G138" s="181">
        <v>41793</v>
      </c>
      <c r="H138" s="180" t="s">
        <v>1019</v>
      </c>
      <c r="J138" s="52">
        <v>-255491.94574065029</v>
      </c>
      <c r="L138" s="52">
        <f t="shared" si="2"/>
        <v>-205068.55574065004</v>
      </c>
    </row>
    <row r="139" spans="1:12" ht="15">
      <c r="A139" s="183" t="s">
        <v>985</v>
      </c>
      <c r="B139" s="180" t="s">
        <v>222</v>
      </c>
      <c r="C139" s="180" t="s">
        <v>220</v>
      </c>
      <c r="D139" s="182">
        <v>71578.78</v>
      </c>
      <c r="E139" s="180" t="s">
        <v>986</v>
      </c>
      <c r="F139" s="180" t="s">
        <v>988</v>
      </c>
      <c r="G139" s="181">
        <v>41778</v>
      </c>
      <c r="H139" s="180" t="s">
        <v>377</v>
      </c>
      <c r="J139" s="52">
        <v>-257753.85774065062</v>
      </c>
      <c r="L139" s="52">
        <f t="shared" si="2"/>
        <v>-133489.77574065005</v>
      </c>
    </row>
    <row r="140" spans="1:12" ht="15">
      <c r="A140" s="183" t="s">
        <v>1435</v>
      </c>
      <c r="B140" s="180" t="s">
        <v>222</v>
      </c>
      <c r="C140" s="180" t="s">
        <v>220</v>
      </c>
      <c r="D140" s="182">
        <v>24336.31</v>
      </c>
      <c r="E140" s="180" t="s">
        <v>1436</v>
      </c>
      <c r="F140" s="180" t="s">
        <v>1438</v>
      </c>
      <c r="G140" s="181">
        <v>41817</v>
      </c>
      <c r="H140" s="180" t="s">
        <v>251</v>
      </c>
      <c r="J140" s="52">
        <v>-258872.1837406499</v>
      </c>
      <c r="L140" s="52">
        <f t="shared" si="2"/>
        <v>-109153.46574065005</v>
      </c>
    </row>
    <row r="141" spans="1:12" ht="30">
      <c r="A141" s="183" t="s">
        <v>330</v>
      </c>
      <c r="B141" s="180" t="s">
        <v>222</v>
      </c>
      <c r="C141" s="180" t="s">
        <v>220</v>
      </c>
      <c r="D141" s="182">
        <v>22329.86</v>
      </c>
      <c r="E141" s="180" t="s">
        <v>331</v>
      </c>
      <c r="F141" s="180" t="s">
        <v>333</v>
      </c>
      <c r="G141" s="181">
        <v>41843</v>
      </c>
      <c r="H141" s="180" t="s">
        <v>325</v>
      </c>
      <c r="J141" s="52">
        <v>-262642.72774064937</v>
      </c>
      <c r="L141" s="52">
        <f t="shared" si="2"/>
        <v>-86823.605740650048</v>
      </c>
    </row>
    <row r="142" spans="1:12" ht="15">
      <c r="A142" s="183" t="s">
        <v>1677</v>
      </c>
      <c r="B142" s="180" t="s">
        <v>222</v>
      </c>
      <c r="C142" s="180" t="s">
        <v>220</v>
      </c>
      <c r="D142" s="182">
        <v>20000</v>
      </c>
      <c r="E142" s="180" t="s">
        <v>1678</v>
      </c>
      <c r="F142" s="180" t="s">
        <v>1680</v>
      </c>
      <c r="G142" s="181">
        <v>41829</v>
      </c>
      <c r="H142" s="180" t="s">
        <v>891</v>
      </c>
      <c r="J142" s="52">
        <v>-263347.31174064951</v>
      </c>
      <c r="L142" s="52">
        <f t="shared" si="2"/>
        <v>-66823.605740650048</v>
      </c>
    </row>
    <row r="143" spans="1:12" ht="15">
      <c r="A143" s="183" t="s">
        <v>1170</v>
      </c>
      <c r="B143" s="180" t="s">
        <v>222</v>
      </c>
      <c r="C143" s="180" t="s">
        <v>220</v>
      </c>
      <c r="D143" s="182">
        <v>137044.94</v>
      </c>
      <c r="E143" s="180" t="s">
        <v>1171</v>
      </c>
      <c r="F143" s="180" t="s">
        <v>1173</v>
      </c>
      <c r="G143" s="181">
        <v>41807</v>
      </c>
      <c r="H143" s="180" t="s">
        <v>251</v>
      </c>
      <c r="J143" s="52">
        <v>-263451.1597406501</v>
      </c>
      <c r="L143" s="52">
        <f t="shared" si="2"/>
        <v>70221.334259349955</v>
      </c>
    </row>
    <row r="144" spans="1:12" ht="30">
      <c r="A144" s="183" t="s">
        <v>1691</v>
      </c>
      <c r="B144" s="180" t="s">
        <v>222</v>
      </c>
      <c r="C144" s="180" t="s">
        <v>220</v>
      </c>
      <c r="D144" s="182">
        <v>41690</v>
      </c>
      <c r="E144" s="180" t="s">
        <v>1692</v>
      </c>
      <c r="F144" s="180" t="s">
        <v>1694</v>
      </c>
      <c r="G144" s="181">
        <v>41820</v>
      </c>
      <c r="H144" s="180" t="s">
        <v>1064</v>
      </c>
      <c r="J144" s="52">
        <v>-264571.33574064978</v>
      </c>
      <c r="L144" s="52">
        <f t="shared" si="2"/>
        <v>-294676.16374065011</v>
      </c>
    </row>
    <row r="145" spans="1:12" ht="15">
      <c r="A145" s="183" t="s">
        <v>1944</v>
      </c>
      <c r="B145" s="180" t="s">
        <v>222</v>
      </c>
      <c r="C145" s="180" t="s">
        <v>220</v>
      </c>
      <c r="D145" s="182">
        <v>56000</v>
      </c>
      <c r="E145" s="180" t="s">
        <v>1945</v>
      </c>
      <c r="F145" s="180" t="s">
        <v>1947</v>
      </c>
      <c r="G145" s="181">
        <v>41793</v>
      </c>
      <c r="H145" s="180" t="s">
        <v>891</v>
      </c>
      <c r="J145" s="52">
        <v>-268938.43374065042</v>
      </c>
      <c r="L145" s="52">
        <f t="shared" si="2"/>
        <v>-238676.16374065011</v>
      </c>
    </row>
    <row r="146" spans="1:12" ht="15">
      <c r="A146" s="183" t="s">
        <v>1969</v>
      </c>
      <c r="B146" s="180" t="s">
        <v>222</v>
      </c>
      <c r="C146" s="180" t="s">
        <v>220</v>
      </c>
      <c r="D146" s="182">
        <v>30000</v>
      </c>
      <c r="E146" s="180" t="s">
        <v>1958</v>
      </c>
      <c r="F146" s="180" t="s">
        <v>1947</v>
      </c>
      <c r="G146" s="181">
        <v>41836</v>
      </c>
      <c r="H146" s="180" t="s">
        <v>891</v>
      </c>
      <c r="J146" s="52">
        <v>-271113.92374064948</v>
      </c>
      <c r="L146" s="52">
        <f t="shared" si="2"/>
        <v>-208676.16374065011</v>
      </c>
    </row>
    <row r="147" spans="1:12" ht="30">
      <c r="A147" s="183" t="s">
        <v>931</v>
      </c>
      <c r="B147" s="180" t="s">
        <v>222</v>
      </c>
      <c r="C147" s="180" t="s">
        <v>220</v>
      </c>
      <c r="D147" s="182">
        <v>20378.45</v>
      </c>
      <c r="E147" s="180" t="s">
        <v>921</v>
      </c>
      <c r="F147" s="180" t="s">
        <v>832</v>
      </c>
      <c r="G147" s="181">
        <v>41862</v>
      </c>
      <c r="H147" s="180" t="s">
        <v>251</v>
      </c>
      <c r="J147" s="52">
        <v>-273657.92574064905</v>
      </c>
      <c r="L147" s="52">
        <f t="shared" si="2"/>
        <v>-188297.7137406501</v>
      </c>
    </row>
    <row r="148" spans="1:12" ht="15">
      <c r="A148" s="183" t="s">
        <v>894</v>
      </c>
      <c r="B148" s="180" t="s">
        <v>222</v>
      </c>
      <c r="C148" s="180" t="s">
        <v>220</v>
      </c>
      <c r="D148" s="182">
        <v>25000</v>
      </c>
      <c r="E148" s="180" t="s">
        <v>895</v>
      </c>
      <c r="F148" s="180" t="s">
        <v>897</v>
      </c>
      <c r="G148" s="181">
        <v>41813</v>
      </c>
      <c r="H148" s="180" t="s">
        <v>891</v>
      </c>
      <c r="J148" s="52">
        <v>-274394.46174065</v>
      </c>
      <c r="L148" s="52">
        <f t="shared" si="2"/>
        <v>-163297.7137406501</v>
      </c>
    </row>
    <row r="149" spans="1:12" ht="15">
      <c r="A149" s="183" t="s">
        <v>850</v>
      </c>
      <c r="B149" s="180" t="s">
        <v>222</v>
      </c>
      <c r="C149" s="180" t="s">
        <v>220</v>
      </c>
      <c r="D149" s="182">
        <v>33600</v>
      </c>
      <c r="E149" s="180" t="s">
        <v>824</v>
      </c>
      <c r="F149" s="180" t="s">
        <v>826</v>
      </c>
      <c r="G149" s="181">
        <v>41850</v>
      </c>
      <c r="H149" s="180" t="s">
        <v>818</v>
      </c>
      <c r="J149" s="52">
        <v>-280079.07174064917</v>
      </c>
      <c r="L149" s="52">
        <f t="shared" si="2"/>
        <v>-129697.7137406501</v>
      </c>
    </row>
    <row r="150" spans="1:12" ht="15">
      <c r="A150" s="183" t="s">
        <v>2113</v>
      </c>
      <c r="B150" s="180" t="s">
        <v>222</v>
      </c>
      <c r="C150" s="180" t="s">
        <v>220</v>
      </c>
      <c r="D150" s="182">
        <v>56959</v>
      </c>
      <c r="E150" s="180" t="s">
        <v>2114</v>
      </c>
      <c r="F150" s="180" t="s">
        <v>2116</v>
      </c>
      <c r="G150" s="181">
        <v>41794</v>
      </c>
      <c r="H150" s="180" t="s">
        <v>286</v>
      </c>
      <c r="J150" s="52">
        <v>-282568.5757406503</v>
      </c>
      <c r="L150" s="52">
        <f t="shared" si="2"/>
        <v>-72738.713740650099</v>
      </c>
    </row>
    <row r="151" spans="1:12" ht="15">
      <c r="A151" s="183" t="s">
        <v>1503</v>
      </c>
      <c r="B151" s="180" t="s">
        <v>222</v>
      </c>
      <c r="C151" s="180" t="s">
        <v>220</v>
      </c>
      <c r="D151" s="182">
        <v>28800</v>
      </c>
      <c r="E151" s="180" t="s">
        <v>1504</v>
      </c>
      <c r="F151" s="180" t="s">
        <v>1506</v>
      </c>
      <c r="G151" s="181">
        <v>41817</v>
      </c>
      <c r="H151" s="180" t="s">
        <v>891</v>
      </c>
      <c r="J151" s="52">
        <v>-283208.49374064989</v>
      </c>
      <c r="L151" s="52">
        <f t="shared" si="2"/>
        <v>-43938.713740650099</v>
      </c>
    </row>
    <row r="152" spans="1:12" ht="30">
      <c r="A152" s="183" t="s">
        <v>297</v>
      </c>
      <c r="B152" s="180" t="s">
        <v>222</v>
      </c>
      <c r="C152" s="180" t="s">
        <v>220</v>
      </c>
      <c r="D152" s="182">
        <v>24335.43</v>
      </c>
      <c r="E152" s="180" t="s">
        <v>298</v>
      </c>
      <c r="F152" s="180" t="s">
        <v>300</v>
      </c>
      <c r="G152" s="181">
        <v>41829</v>
      </c>
      <c r="H152" s="180" t="s">
        <v>286</v>
      </c>
      <c r="J152" s="52">
        <v>-283347.31174064951</v>
      </c>
      <c r="L152" s="52">
        <f t="shared" si="2"/>
        <v>-19603.283740650098</v>
      </c>
    </row>
    <row r="153" spans="1:12" ht="30">
      <c r="A153" s="183" t="s">
        <v>2163</v>
      </c>
      <c r="B153" s="180" t="s">
        <v>222</v>
      </c>
      <c r="C153" s="180" t="s">
        <v>220</v>
      </c>
      <c r="D153" s="182">
        <v>73162.080000000002</v>
      </c>
      <c r="E153" s="180" t="s">
        <v>2164</v>
      </c>
      <c r="F153" s="180" t="s">
        <v>677</v>
      </c>
      <c r="G153" s="181">
        <v>41821</v>
      </c>
      <c r="H153" s="180" t="s">
        <v>241</v>
      </c>
      <c r="J153" s="52">
        <v>-284489.88774064969</v>
      </c>
      <c r="L153" s="52">
        <f t="shared" si="2"/>
        <v>53558.796259349903</v>
      </c>
    </row>
    <row r="154" spans="1:12" ht="15">
      <c r="A154" s="183" t="s">
        <v>268</v>
      </c>
      <c r="B154" s="180" t="s">
        <v>222</v>
      </c>
      <c r="C154" s="180" t="s">
        <v>220</v>
      </c>
      <c r="D154" s="182">
        <v>23507.77</v>
      </c>
      <c r="E154" s="180" t="s">
        <v>269</v>
      </c>
      <c r="F154" s="180" t="s">
        <v>271</v>
      </c>
      <c r="G154" s="181">
        <v>41801</v>
      </c>
      <c r="H154" s="180" t="s">
        <v>263</v>
      </c>
      <c r="J154" s="52">
        <v>-284775.92774065019</v>
      </c>
      <c r="L154" s="52">
        <f t="shared" si="2"/>
        <v>-329520.93174065015</v>
      </c>
    </row>
    <row r="155" spans="1:12" ht="15">
      <c r="A155" s="183" t="s">
        <v>2234</v>
      </c>
      <c r="B155" s="180" t="s">
        <v>222</v>
      </c>
      <c r="C155" s="180" t="s">
        <v>220</v>
      </c>
      <c r="D155" s="182">
        <v>60128.55</v>
      </c>
      <c r="E155" s="180" t="s">
        <v>2226</v>
      </c>
      <c r="F155" s="180" t="s">
        <v>2228</v>
      </c>
      <c r="G155" s="181">
        <v>41843</v>
      </c>
      <c r="H155" s="180" t="s">
        <v>891</v>
      </c>
      <c r="J155" s="52">
        <v>-284972.58774064935</v>
      </c>
      <c r="L155" s="52">
        <f t="shared" si="2"/>
        <v>-269392.38174065016</v>
      </c>
    </row>
    <row r="156" spans="1:12" ht="15">
      <c r="A156" s="183" t="s">
        <v>1613</v>
      </c>
      <c r="B156" s="180" t="s">
        <v>222</v>
      </c>
      <c r="C156" s="180" t="s">
        <v>220</v>
      </c>
      <c r="D156" s="182">
        <v>30632.7</v>
      </c>
      <c r="E156" s="180" t="s">
        <v>1614</v>
      </c>
      <c r="F156" s="180" t="s">
        <v>1616</v>
      </c>
      <c r="G156" s="181">
        <v>41823</v>
      </c>
      <c r="H156" s="180" t="s">
        <v>286</v>
      </c>
      <c r="J156" s="52">
        <v>-286790.16974064929</v>
      </c>
      <c r="L156" s="52">
        <f t="shared" si="2"/>
        <v>-238759.68174065015</v>
      </c>
    </row>
    <row r="157" spans="1:12" ht="30">
      <c r="A157" s="183" t="s">
        <v>1706</v>
      </c>
      <c r="B157" s="180" t="s">
        <v>222</v>
      </c>
      <c r="C157" s="180" t="s">
        <v>220</v>
      </c>
      <c r="D157" s="182">
        <v>23749.67</v>
      </c>
      <c r="E157" s="180" t="s">
        <v>1707</v>
      </c>
      <c r="F157" s="180" t="s">
        <v>1709</v>
      </c>
      <c r="G157" s="181">
        <v>41823</v>
      </c>
      <c r="H157" s="180" t="s">
        <v>405</v>
      </c>
      <c r="J157" s="52">
        <v>-286948.16974064958</v>
      </c>
      <c r="L157" s="52">
        <f t="shared" si="2"/>
        <v>-215010.01174065017</v>
      </c>
    </row>
    <row r="158" spans="1:12" ht="15">
      <c r="A158" s="183" t="s">
        <v>993</v>
      </c>
      <c r="B158" s="180" t="s">
        <v>222</v>
      </c>
      <c r="C158" s="180" t="s">
        <v>220</v>
      </c>
      <c r="D158" s="182">
        <v>40383.25</v>
      </c>
      <c r="E158" s="180" t="s">
        <v>986</v>
      </c>
      <c r="F158" s="180" t="s">
        <v>988</v>
      </c>
      <c r="G158" s="181">
        <v>41855</v>
      </c>
      <c r="H158" s="180" t="s">
        <v>377</v>
      </c>
      <c r="J158" s="52">
        <v>-292740.25374064909</v>
      </c>
      <c r="L158" s="52">
        <f t="shared" si="2"/>
        <v>-174626.76174065017</v>
      </c>
    </row>
    <row r="159" spans="1:12" ht="15">
      <c r="A159" s="183" t="s">
        <v>1668</v>
      </c>
      <c r="B159" s="180" t="s">
        <v>222</v>
      </c>
      <c r="C159" s="180" t="s">
        <v>220</v>
      </c>
      <c r="D159" s="182">
        <v>29311.97</v>
      </c>
      <c r="E159" s="180" t="s">
        <v>1669</v>
      </c>
      <c r="F159" s="180" t="s">
        <v>1671</v>
      </c>
      <c r="G159" s="181">
        <v>41863</v>
      </c>
      <c r="H159" s="180" t="s">
        <v>1659</v>
      </c>
      <c r="J159" s="52">
        <v>-294036.37574064906</v>
      </c>
      <c r="L159" s="52">
        <f t="shared" si="2"/>
        <v>-145314.79174065017</v>
      </c>
    </row>
    <row r="160" spans="1:12" ht="15">
      <c r="A160" s="183" t="s">
        <v>279</v>
      </c>
      <c r="B160" s="180" t="s">
        <v>222</v>
      </c>
      <c r="C160" s="180" t="s">
        <v>220</v>
      </c>
      <c r="D160" s="182">
        <v>24760.85</v>
      </c>
      <c r="E160" s="180" t="s">
        <v>280</v>
      </c>
      <c r="F160" s="180" t="s">
        <v>282</v>
      </c>
      <c r="G160" s="181">
        <v>41787</v>
      </c>
      <c r="H160" s="180" t="s">
        <v>274</v>
      </c>
      <c r="J160" s="52">
        <v>-296883.39174065046</v>
      </c>
      <c r="L160" s="52">
        <f t="shared" si="2"/>
        <v>-120553.94174065016</v>
      </c>
    </row>
    <row r="161" spans="1:12" ht="15">
      <c r="A161" s="183" t="s">
        <v>2015</v>
      </c>
      <c r="B161" s="180" t="s">
        <v>222</v>
      </c>
      <c r="C161" s="180" t="s">
        <v>220</v>
      </c>
      <c r="D161" s="182">
        <v>23371.57</v>
      </c>
      <c r="E161" s="180" t="s">
        <v>2016</v>
      </c>
      <c r="F161" s="180" t="s">
        <v>1197</v>
      </c>
      <c r="G161" s="181">
        <v>41809</v>
      </c>
      <c r="H161" s="180" t="s">
        <v>2004</v>
      </c>
      <c r="J161" s="52">
        <v>-299394.46174065</v>
      </c>
      <c r="L161" s="52">
        <f t="shared" si="2"/>
        <v>-97182.371740650153</v>
      </c>
    </row>
    <row r="162" spans="1:12" ht="15">
      <c r="A162" s="183" t="s">
        <v>246</v>
      </c>
      <c r="B162" s="180" t="s">
        <v>222</v>
      </c>
      <c r="C162" s="180" t="s">
        <v>220</v>
      </c>
      <c r="D162" s="182">
        <v>34812.74</v>
      </c>
      <c r="E162" s="180" t="s">
        <v>247</v>
      </c>
      <c r="F162" s="180" t="s">
        <v>249</v>
      </c>
      <c r="G162" s="181">
        <v>41785</v>
      </c>
      <c r="H162" s="180" t="s">
        <v>251</v>
      </c>
      <c r="J162" s="52">
        <v>-302137.08974065055</v>
      </c>
      <c r="L162" s="52">
        <f t="shared" si="2"/>
        <v>-62369.631740650155</v>
      </c>
    </row>
    <row r="163" spans="1:12" ht="30">
      <c r="A163" s="183" t="s">
        <v>920</v>
      </c>
      <c r="B163" s="180" t="s">
        <v>222</v>
      </c>
      <c r="C163" s="180" t="s">
        <v>220</v>
      </c>
      <c r="D163" s="182">
        <v>31447.49</v>
      </c>
      <c r="E163" s="180" t="s">
        <v>921</v>
      </c>
      <c r="F163" s="180" t="s">
        <v>832</v>
      </c>
      <c r="G163" s="181">
        <v>41817</v>
      </c>
      <c r="H163" s="180" t="s">
        <v>251</v>
      </c>
      <c r="J163" s="52">
        <v>-306261.33574064978</v>
      </c>
      <c r="L163" s="52">
        <f t="shared" si="2"/>
        <v>-30922.141740650153</v>
      </c>
    </row>
    <row r="164" spans="1:12" ht="15">
      <c r="A164" s="183" t="s">
        <v>682</v>
      </c>
      <c r="B164" s="180" t="s">
        <v>222</v>
      </c>
      <c r="C164" s="180" t="s">
        <v>220</v>
      </c>
      <c r="D164" s="182">
        <v>21063.200000000001</v>
      </c>
      <c r="E164" s="180" t="s">
        <v>683</v>
      </c>
      <c r="F164" s="180" t="s">
        <v>685</v>
      </c>
      <c r="G164" s="181">
        <v>41829</v>
      </c>
      <c r="H164" s="180" t="s">
        <v>368</v>
      </c>
      <c r="J164" s="52">
        <v>-307682.74174064951</v>
      </c>
      <c r="L164" s="52">
        <f t="shared" si="2"/>
        <v>-9858.9417406501525</v>
      </c>
    </row>
    <row r="165" spans="1:12" ht="15">
      <c r="A165" s="183" t="s">
        <v>1957</v>
      </c>
      <c r="B165" s="180" t="s">
        <v>222</v>
      </c>
      <c r="C165" s="180" t="s">
        <v>220</v>
      </c>
      <c r="D165" s="182">
        <v>30000</v>
      </c>
      <c r="E165" s="180" t="s">
        <v>1958</v>
      </c>
      <c r="F165" s="180" t="s">
        <v>1947</v>
      </c>
      <c r="G165" s="181">
        <v>41801</v>
      </c>
      <c r="H165" s="180" t="s">
        <v>891</v>
      </c>
      <c r="J165" s="52">
        <v>-308283.69774065021</v>
      </c>
      <c r="L165" s="52">
        <f t="shared" si="2"/>
        <v>20141.058259349848</v>
      </c>
    </row>
    <row r="166" spans="1:12" ht="15">
      <c r="A166" s="183" t="s">
        <v>805</v>
      </c>
      <c r="B166" s="180" t="s">
        <v>222</v>
      </c>
      <c r="C166" s="180" t="s">
        <v>220</v>
      </c>
      <c r="D166" s="182">
        <v>26621.98</v>
      </c>
      <c r="E166" s="180" t="s">
        <v>806</v>
      </c>
      <c r="F166" s="180" t="s">
        <v>808</v>
      </c>
      <c r="G166" s="181">
        <v>41823</v>
      </c>
      <c r="H166" s="180" t="s">
        <v>800</v>
      </c>
      <c r="J166" s="52">
        <v>-310697.83974064956</v>
      </c>
      <c r="L166" s="52">
        <f t="shared" si="2"/>
        <v>-359824.45974065026</v>
      </c>
    </row>
    <row r="167" spans="1:12" ht="15">
      <c r="A167" s="183" t="s">
        <v>1985</v>
      </c>
      <c r="B167" s="180" t="s">
        <v>222</v>
      </c>
      <c r="C167" s="180" t="s">
        <v>220</v>
      </c>
      <c r="D167" s="182">
        <v>28255.86</v>
      </c>
      <c r="E167" s="180" t="s">
        <v>1986</v>
      </c>
      <c r="F167" s="180" t="s">
        <v>260</v>
      </c>
      <c r="G167" s="181">
        <v>41816</v>
      </c>
      <c r="H167" s="180" t="s">
        <v>1000</v>
      </c>
      <c r="J167" s="52">
        <v>-312008.49374064989</v>
      </c>
      <c r="L167" s="52">
        <f t="shared" si="2"/>
        <v>-331568.59974065027</v>
      </c>
    </row>
    <row r="168" spans="1:12" ht="30">
      <c r="A168" s="183" t="s">
        <v>1662</v>
      </c>
      <c r="B168" s="180" t="s">
        <v>222</v>
      </c>
      <c r="C168" s="180" t="s">
        <v>220</v>
      </c>
      <c r="D168" s="182">
        <v>31306.83</v>
      </c>
      <c r="E168" s="180" t="s">
        <v>1663</v>
      </c>
      <c r="F168" s="180" t="s">
        <v>1291</v>
      </c>
      <c r="G168" s="181">
        <v>41850</v>
      </c>
      <c r="H168" s="180" t="s">
        <v>1659</v>
      </c>
      <c r="J168" s="52">
        <v>-313679.07174064917</v>
      </c>
      <c r="L168" s="52">
        <f t="shared" si="2"/>
        <v>-300261.76974065026</v>
      </c>
    </row>
    <row r="169" spans="1:12" ht="15">
      <c r="A169" s="183" t="s">
        <v>2276</v>
      </c>
      <c r="B169" s="180" t="s">
        <v>222</v>
      </c>
      <c r="C169" s="180" t="s">
        <v>220</v>
      </c>
      <c r="D169" s="182">
        <v>51580.31</v>
      </c>
      <c r="E169" s="180" t="s">
        <v>2277</v>
      </c>
      <c r="F169" s="180" t="s">
        <v>474</v>
      </c>
      <c r="G169" s="181">
        <v>41849</v>
      </c>
      <c r="H169" s="180" t="s">
        <v>1036</v>
      </c>
      <c r="J169" s="52">
        <v>-317422.8697406493</v>
      </c>
      <c r="L169" s="52">
        <f t="shared" si="2"/>
        <v>-248681.45974065026</v>
      </c>
    </row>
    <row r="170" spans="1:12" ht="30">
      <c r="A170" s="183" t="s">
        <v>788</v>
      </c>
      <c r="B170" s="180" t="s">
        <v>222</v>
      </c>
      <c r="C170" s="180" t="s">
        <v>220</v>
      </c>
      <c r="D170" s="182">
        <v>33980.449999999997</v>
      </c>
      <c r="E170" s="180" t="s">
        <v>789</v>
      </c>
      <c r="F170" s="180" t="s">
        <v>791</v>
      </c>
      <c r="G170" s="181">
        <v>41780</v>
      </c>
      <c r="H170" s="180" t="s">
        <v>775</v>
      </c>
      <c r="J170" s="52">
        <v>-321644.24174065044</v>
      </c>
      <c r="L170" s="52">
        <f t="shared" si="2"/>
        <v>-214701.00974065025</v>
      </c>
    </row>
    <row r="171" spans="1:12" ht="15">
      <c r="A171" s="183" t="s">
        <v>1104</v>
      </c>
      <c r="B171" s="180" t="s">
        <v>222</v>
      </c>
      <c r="C171" s="180" t="s">
        <v>220</v>
      </c>
      <c r="D171" s="182">
        <v>21028.39</v>
      </c>
      <c r="E171" s="180" t="s">
        <v>1105</v>
      </c>
      <c r="F171" s="180" t="s">
        <v>218</v>
      </c>
      <c r="G171" s="181">
        <v>41813</v>
      </c>
      <c r="H171" s="180" t="s">
        <v>1099</v>
      </c>
      <c r="J171" s="52">
        <v>-322766.03174065001</v>
      </c>
      <c r="L171" s="52">
        <f t="shared" si="2"/>
        <v>-193672.61974065023</v>
      </c>
    </row>
    <row r="172" spans="1:12" ht="15">
      <c r="A172" s="183" t="s">
        <v>523</v>
      </c>
      <c r="B172" s="180" t="s">
        <v>222</v>
      </c>
      <c r="C172" s="180" t="s">
        <v>220</v>
      </c>
      <c r="D172" s="182">
        <v>21247.29</v>
      </c>
      <c r="E172" s="180" t="s">
        <v>524</v>
      </c>
      <c r="F172" s="180" t="s">
        <v>271</v>
      </c>
      <c r="G172" s="181">
        <v>41852</v>
      </c>
      <c r="H172" s="180" t="s">
        <v>518</v>
      </c>
      <c r="J172" s="52">
        <v>-323348.34574064909</v>
      </c>
      <c r="L172" s="52">
        <f t="shared" si="2"/>
        <v>-172425.32974065022</v>
      </c>
    </row>
    <row r="173" spans="1:12" ht="15">
      <c r="A173" s="183" t="s">
        <v>813</v>
      </c>
      <c r="B173" s="180" t="s">
        <v>222</v>
      </c>
      <c r="C173" s="180" t="s">
        <v>220</v>
      </c>
      <c r="D173" s="182">
        <v>29834.35</v>
      </c>
      <c r="E173" s="180" t="s">
        <v>814</v>
      </c>
      <c r="F173" s="180" t="s">
        <v>816</v>
      </c>
      <c r="G173" s="181">
        <v>41793</v>
      </c>
      <c r="H173" s="180" t="s">
        <v>210</v>
      </c>
      <c r="J173" s="52">
        <v>-324938.43374065042</v>
      </c>
      <c r="L173" s="52">
        <f t="shared" si="2"/>
        <v>-142590.97974065022</v>
      </c>
    </row>
    <row r="174" spans="1:12" ht="30">
      <c r="A174" s="183" t="s">
        <v>953</v>
      </c>
      <c r="B174" s="180" t="s">
        <v>222</v>
      </c>
      <c r="C174" s="180" t="s">
        <v>220</v>
      </c>
      <c r="D174" s="182">
        <v>20468.82</v>
      </c>
      <c r="E174" s="180" t="s">
        <v>942</v>
      </c>
      <c r="F174" s="180" t="s">
        <v>584</v>
      </c>
      <c r="G174" s="181">
        <v>41829</v>
      </c>
      <c r="H174" s="180" t="s">
        <v>241</v>
      </c>
      <c r="J174" s="52">
        <v>-328745.94174064952</v>
      </c>
      <c r="L174" s="52">
        <f t="shared" si="2"/>
        <v>-122122.15974065021</v>
      </c>
    </row>
    <row r="175" spans="1:12" ht="15">
      <c r="A175" s="183" t="s">
        <v>1005</v>
      </c>
      <c r="B175" s="180" t="s">
        <v>222</v>
      </c>
      <c r="C175" s="180" t="s">
        <v>220</v>
      </c>
      <c r="D175" s="182">
        <v>39938.33</v>
      </c>
      <c r="E175" s="180" t="s">
        <v>1006</v>
      </c>
      <c r="F175" s="180" t="s">
        <v>1008</v>
      </c>
      <c r="G175" s="181">
        <v>41779</v>
      </c>
      <c r="H175" s="180" t="s">
        <v>1000</v>
      </c>
      <c r="J175" s="52">
        <v>-329332.63774065062</v>
      </c>
      <c r="L175" s="52">
        <f t="shared" si="2"/>
        <v>-82183.82974065021</v>
      </c>
    </row>
    <row r="176" spans="1:12" ht="15">
      <c r="A176" s="183" t="s">
        <v>995</v>
      </c>
      <c r="B176" s="180" t="s">
        <v>222</v>
      </c>
      <c r="C176" s="180" t="s">
        <v>220</v>
      </c>
      <c r="D176" s="182">
        <v>20509.5</v>
      </c>
      <c r="E176" s="180" t="s">
        <v>976</v>
      </c>
      <c r="F176" s="180" t="s">
        <v>282</v>
      </c>
      <c r="G176" s="181">
        <v>41855</v>
      </c>
      <c r="H176" s="180" t="s">
        <v>377</v>
      </c>
      <c r="J176" s="52">
        <v>-333123.50374064909</v>
      </c>
      <c r="L176" s="52">
        <f t="shared" si="2"/>
        <v>-61674.32974065021</v>
      </c>
    </row>
    <row r="177" spans="1:12" ht="15">
      <c r="A177" s="183" t="s">
        <v>1454</v>
      </c>
      <c r="B177" s="180" t="s">
        <v>222</v>
      </c>
      <c r="C177" s="180" t="s">
        <v>220</v>
      </c>
      <c r="D177" s="182">
        <v>36721.360000000001</v>
      </c>
      <c r="E177" s="180" t="s">
        <v>1455</v>
      </c>
      <c r="F177" s="180" t="s">
        <v>1457</v>
      </c>
      <c r="G177" s="181">
        <v>41781</v>
      </c>
      <c r="H177" s="180" t="s">
        <v>241</v>
      </c>
      <c r="J177" s="52">
        <v>-336949.82974065054</v>
      </c>
      <c r="L177" s="52">
        <f t="shared" si="2"/>
        <v>-24952.969740650209</v>
      </c>
    </row>
    <row r="178" spans="1:12" ht="30">
      <c r="A178" s="183" t="s">
        <v>320</v>
      </c>
      <c r="B178" s="180" t="s">
        <v>222</v>
      </c>
      <c r="C178" s="180" t="s">
        <v>220</v>
      </c>
      <c r="D178" s="182">
        <v>23947.8</v>
      </c>
      <c r="E178" s="180" t="s">
        <v>321</v>
      </c>
      <c r="F178" s="180" t="s">
        <v>323</v>
      </c>
      <c r="G178" s="181">
        <v>41823</v>
      </c>
      <c r="H178" s="180" t="s">
        <v>251</v>
      </c>
      <c r="J178" s="52">
        <v>-337319.81974064955</v>
      </c>
      <c r="L178" s="52">
        <f t="shared" si="2"/>
        <v>-1005.1697406502099</v>
      </c>
    </row>
    <row r="179" spans="1:12" ht="30">
      <c r="A179" s="183" t="s">
        <v>1032</v>
      </c>
      <c r="B179" s="180" t="s">
        <v>222</v>
      </c>
      <c r="C179" s="180" t="s">
        <v>220</v>
      </c>
      <c r="D179" s="182">
        <v>25350</v>
      </c>
      <c r="E179" s="180" t="s">
        <v>1033</v>
      </c>
      <c r="F179" s="180" t="s">
        <v>1035</v>
      </c>
      <c r="G179" s="181">
        <v>41815</v>
      </c>
      <c r="H179" s="180" t="s">
        <v>1019</v>
      </c>
      <c r="J179" s="52">
        <v>-337708.82574064977</v>
      </c>
      <c r="L179" s="52">
        <f t="shared" si="2"/>
        <v>24344.83025934979</v>
      </c>
    </row>
    <row r="180" spans="1:12" ht="15">
      <c r="A180" s="183" t="s">
        <v>1685</v>
      </c>
      <c r="B180" s="180" t="s">
        <v>222</v>
      </c>
      <c r="C180" s="180" t="s">
        <v>220</v>
      </c>
      <c r="D180" s="182">
        <v>28976</v>
      </c>
      <c r="E180" s="180" t="s">
        <v>1686</v>
      </c>
      <c r="F180" s="180" t="s">
        <v>1688</v>
      </c>
      <c r="G180" s="181">
        <v>41802</v>
      </c>
      <c r="H180" s="180" t="s">
        <v>1064</v>
      </c>
      <c r="J180" s="52">
        <v>-338283.69774065021</v>
      </c>
      <c r="L180" s="52">
        <f t="shared" si="2"/>
        <v>-353266.6677406503</v>
      </c>
    </row>
    <row r="181" spans="1:12" ht="30">
      <c r="A181" s="183" t="s">
        <v>1594</v>
      </c>
      <c r="B181" s="180" t="s">
        <v>222</v>
      </c>
      <c r="C181" s="180" t="s">
        <v>220</v>
      </c>
      <c r="D181" s="182">
        <v>26038.17</v>
      </c>
      <c r="E181" s="180" t="s">
        <v>1595</v>
      </c>
      <c r="F181" s="180" t="s">
        <v>773</v>
      </c>
      <c r="G181" s="181">
        <v>41813</v>
      </c>
      <c r="H181" s="180" t="s">
        <v>377</v>
      </c>
      <c r="J181" s="52">
        <v>-343794.42174065002</v>
      </c>
      <c r="L181" s="52">
        <f t="shared" si="2"/>
        <v>-327228.49774065032</v>
      </c>
    </row>
    <row r="182" spans="1:12" ht="15">
      <c r="A182" s="183" t="s">
        <v>1049</v>
      </c>
      <c r="B182" s="180" t="s">
        <v>222</v>
      </c>
      <c r="C182" s="180" t="s">
        <v>220</v>
      </c>
      <c r="D182" s="182">
        <v>21593.22</v>
      </c>
      <c r="E182" s="180" t="s">
        <v>1050</v>
      </c>
      <c r="F182" s="180" t="s">
        <v>1052</v>
      </c>
      <c r="G182" s="181">
        <v>41862</v>
      </c>
      <c r="H182" s="180" t="s">
        <v>1019</v>
      </c>
      <c r="J182" s="52">
        <v>-344595.63574064907</v>
      </c>
      <c r="L182" s="52">
        <f t="shared" si="2"/>
        <v>-305635.27774065034</v>
      </c>
    </row>
    <row r="183" spans="1:12" ht="15">
      <c r="A183" s="183" t="s">
        <v>1272</v>
      </c>
      <c r="B183" s="180" t="s">
        <v>222</v>
      </c>
      <c r="C183" s="180" t="s">
        <v>220</v>
      </c>
      <c r="D183" s="182">
        <v>-164975.42000000001</v>
      </c>
      <c r="E183" s="180" t="s">
        <v>1267</v>
      </c>
      <c r="F183" s="180" t="s">
        <v>1269</v>
      </c>
      <c r="G183" s="181">
        <v>41851</v>
      </c>
      <c r="H183" s="180" t="s">
        <v>703</v>
      </c>
      <c r="J183" s="52">
        <v>-344985.90174064919</v>
      </c>
      <c r="L183" s="52">
        <f t="shared" si="2"/>
        <v>-470610.69774065039</v>
      </c>
    </row>
    <row r="184" spans="1:12" ht="15">
      <c r="A184" s="183" t="s">
        <v>2343</v>
      </c>
      <c r="B184" s="180" t="s">
        <v>222</v>
      </c>
      <c r="C184" s="180" t="s">
        <v>220</v>
      </c>
      <c r="D184" s="182">
        <v>29914</v>
      </c>
      <c r="E184" s="180" t="s">
        <v>2344</v>
      </c>
      <c r="F184" s="180" t="s">
        <v>2346</v>
      </c>
      <c r="G184" s="181">
        <v>41842</v>
      </c>
      <c r="H184" s="180" t="s">
        <v>368</v>
      </c>
      <c r="J184" s="52">
        <v>-345101.13774064934</v>
      </c>
      <c r="L184" s="52">
        <f t="shared" si="2"/>
        <v>-440696.69774065039</v>
      </c>
    </row>
    <row r="185" spans="1:12" ht="30">
      <c r="A185" s="183" t="s">
        <v>1318</v>
      </c>
      <c r="B185" s="180" t="s">
        <v>222</v>
      </c>
      <c r="C185" s="180" t="s">
        <v>220</v>
      </c>
      <c r="D185" s="182">
        <v>21560.65</v>
      </c>
      <c r="E185" s="180" t="s">
        <v>1319</v>
      </c>
      <c r="F185" s="180" t="s">
        <v>1307</v>
      </c>
      <c r="G185" s="181">
        <v>41838</v>
      </c>
      <c r="H185" s="180" t="s">
        <v>1299</v>
      </c>
      <c r="J185" s="52">
        <v>-348998.56574064941</v>
      </c>
      <c r="L185" s="52">
        <f t="shared" si="2"/>
        <v>-419136.04774065036</v>
      </c>
    </row>
    <row r="186" spans="1:12" ht="30">
      <c r="A186" s="183" t="s">
        <v>1989</v>
      </c>
      <c r="B186" s="180" t="s">
        <v>222</v>
      </c>
      <c r="C186" s="180" t="s">
        <v>220</v>
      </c>
      <c r="D186" s="182">
        <v>25730</v>
      </c>
      <c r="E186" s="180" t="s">
        <v>1990</v>
      </c>
      <c r="F186" s="180" t="s">
        <v>1992</v>
      </c>
      <c r="G186" s="181">
        <v>41824</v>
      </c>
      <c r="H186" s="180" t="s">
        <v>241</v>
      </c>
      <c r="J186" s="52">
        <v>-349214.76174064953</v>
      </c>
      <c r="L186" s="52">
        <f t="shared" si="2"/>
        <v>-393406.04774065036</v>
      </c>
    </row>
    <row r="187" spans="1:12" ht="15">
      <c r="A187" s="183" t="s">
        <v>2397</v>
      </c>
      <c r="B187" s="180" t="s">
        <v>222</v>
      </c>
      <c r="C187" s="180" t="s">
        <v>220</v>
      </c>
      <c r="D187" s="182">
        <v>20601</v>
      </c>
      <c r="E187" s="180" t="s">
        <v>2398</v>
      </c>
      <c r="F187" s="180" t="s">
        <v>1044</v>
      </c>
      <c r="G187" s="181">
        <v>41852</v>
      </c>
      <c r="H187" s="180" t="s">
        <v>1036</v>
      </c>
      <c r="J187" s="52">
        <v>-353633.00374064909</v>
      </c>
      <c r="L187" s="52">
        <f t="shared" si="2"/>
        <v>-372805.04774065036</v>
      </c>
    </row>
    <row r="188" spans="1:12" ht="30">
      <c r="A188" s="183" t="s">
        <v>1443</v>
      </c>
      <c r="B188" s="180" t="s">
        <v>222</v>
      </c>
      <c r="C188" s="180" t="s">
        <v>220</v>
      </c>
      <c r="D188" s="182">
        <v>23859.33</v>
      </c>
      <c r="E188" s="180" t="s">
        <v>1444</v>
      </c>
      <c r="F188" s="180" t="s">
        <v>1446</v>
      </c>
      <c r="G188" s="181">
        <v>41791</v>
      </c>
      <c r="H188" s="180" t="s">
        <v>325</v>
      </c>
      <c r="J188" s="52">
        <v>-355624.69174065045</v>
      </c>
      <c r="L188" s="52">
        <f t="shared" si="2"/>
        <v>-348945.71774065035</v>
      </c>
    </row>
    <row r="189" spans="1:12" ht="15">
      <c r="A189" s="183" t="s">
        <v>1210</v>
      </c>
      <c r="B189" s="180" t="s">
        <v>222</v>
      </c>
      <c r="C189" s="180" t="s">
        <v>220</v>
      </c>
      <c r="D189" s="182">
        <v>21263.53</v>
      </c>
      <c r="E189" s="180" t="s">
        <v>1211</v>
      </c>
      <c r="F189" s="180" t="s">
        <v>465</v>
      </c>
      <c r="G189" s="181">
        <v>41821</v>
      </c>
      <c r="H189" s="180" t="s">
        <v>1207</v>
      </c>
      <c r="J189" s="52">
        <v>-357651.96774064971</v>
      </c>
      <c r="L189" s="52">
        <f t="shared" si="2"/>
        <v>-327682.18774065038</v>
      </c>
    </row>
    <row r="190" spans="1:12" ht="15">
      <c r="A190" s="183" t="s">
        <v>665</v>
      </c>
      <c r="B190" s="180" t="s">
        <v>222</v>
      </c>
      <c r="C190" s="180" t="s">
        <v>220</v>
      </c>
      <c r="D190" s="182">
        <v>31318.21</v>
      </c>
      <c r="E190" s="180" t="s">
        <v>666</v>
      </c>
      <c r="F190" s="180" t="s">
        <v>668</v>
      </c>
      <c r="G190" s="181">
        <v>41821</v>
      </c>
      <c r="H190" s="180" t="s">
        <v>547</v>
      </c>
      <c r="J190" s="52">
        <v>-361267.61974064953</v>
      </c>
      <c r="L190" s="52">
        <f t="shared" si="2"/>
        <v>-296363.97774065036</v>
      </c>
    </row>
    <row r="191" spans="1:12" ht="15">
      <c r="A191" s="183" t="s">
        <v>794</v>
      </c>
      <c r="B191" s="180" t="s">
        <v>222</v>
      </c>
      <c r="C191" s="180" t="s">
        <v>220</v>
      </c>
      <c r="D191" s="182">
        <v>37084.82</v>
      </c>
      <c r="E191" s="180" t="s">
        <v>795</v>
      </c>
      <c r="F191" s="180" t="s">
        <v>797</v>
      </c>
      <c r="G191" s="181">
        <v>41817</v>
      </c>
      <c r="H191" s="180" t="s">
        <v>368</v>
      </c>
      <c r="J191" s="52">
        <v>-363058.82574064977</v>
      </c>
      <c r="L191" s="52">
        <f t="shared" si="2"/>
        <v>-259279.15774065035</v>
      </c>
    </row>
    <row r="192" spans="1:12" ht="30">
      <c r="A192" s="183" t="s">
        <v>1850</v>
      </c>
      <c r="B192" s="180" t="s">
        <v>222</v>
      </c>
      <c r="C192" s="180" t="s">
        <v>220</v>
      </c>
      <c r="D192" s="182">
        <v>31932.9</v>
      </c>
      <c r="E192" s="180" t="s">
        <v>1851</v>
      </c>
      <c r="F192" s="180" t="s">
        <v>1853</v>
      </c>
      <c r="G192" s="181">
        <v>41858</v>
      </c>
      <c r="H192" s="180" t="s">
        <v>1019</v>
      </c>
      <c r="J192" s="52">
        <v>-366188.85574064904</v>
      </c>
      <c r="L192" s="52">
        <f t="shared" si="2"/>
        <v>-227346.25774065036</v>
      </c>
    </row>
    <row r="193" spans="1:12" ht="15">
      <c r="A193" s="183" t="s">
        <v>215</v>
      </c>
      <c r="B193" s="180" t="s">
        <v>222</v>
      </c>
      <c r="C193" s="180" t="s">
        <v>220</v>
      </c>
      <c r="D193" s="182">
        <v>27119.919999999998</v>
      </c>
      <c r="E193" s="180" t="s">
        <v>216</v>
      </c>
      <c r="F193" s="180" t="s">
        <v>218</v>
      </c>
      <c r="G193" s="181">
        <v>41802</v>
      </c>
      <c r="H193" s="180" t="s">
        <v>210</v>
      </c>
      <c r="J193" s="52">
        <v>-367259.69774065021</v>
      </c>
      <c r="L193" s="52">
        <f t="shared" si="2"/>
        <v>-200226.33774065034</v>
      </c>
    </row>
    <row r="194" spans="1:12" ht="30">
      <c r="A194" s="183" t="s">
        <v>867</v>
      </c>
      <c r="B194" s="180" t="s">
        <v>222</v>
      </c>
      <c r="C194" s="180" t="s">
        <v>220</v>
      </c>
      <c r="D194" s="182">
        <v>21027.31</v>
      </c>
      <c r="E194" s="180" t="s">
        <v>868</v>
      </c>
      <c r="F194" s="180" t="s">
        <v>333</v>
      </c>
      <c r="G194" s="181">
        <v>41779</v>
      </c>
      <c r="H194" s="180" t="s">
        <v>377</v>
      </c>
      <c r="J194" s="52">
        <v>-369270.96774065064</v>
      </c>
      <c r="L194" s="52">
        <f t="shared" si="2"/>
        <v>-179199.02774065034</v>
      </c>
    </row>
    <row r="195" spans="1:12" ht="15">
      <c r="A195" s="183" t="s">
        <v>2368</v>
      </c>
      <c r="B195" s="180" t="s">
        <v>222</v>
      </c>
      <c r="C195" s="180" t="s">
        <v>220</v>
      </c>
      <c r="D195" s="182">
        <v>27861.919999999998</v>
      </c>
      <c r="E195" s="180" t="s">
        <v>2369</v>
      </c>
      <c r="F195" s="180" t="s">
        <v>2371</v>
      </c>
      <c r="G195" s="181">
        <v>41813</v>
      </c>
      <c r="H195" s="180" t="s">
        <v>1789</v>
      </c>
      <c r="J195" s="52">
        <v>-369832.59174065001</v>
      </c>
      <c r="L195" s="52">
        <f t="shared" ref="L195:L197" si="3">IF(L194&gt;0,$K$1+L194+D195,D195+L194)</f>
        <v>-151337.10774065036</v>
      </c>
    </row>
    <row r="196" spans="1:12" ht="15">
      <c r="A196" s="183" t="s">
        <v>1057</v>
      </c>
      <c r="B196" s="180" t="s">
        <v>222</v>
      </c>
      <c r="C196" s="180" t="s">
        <v>220</v>
      </c>
      <c r="D196" s="182">
        <v>26556.35</v>
      </c>
      <c r="E196" s="180" t="s">
        <v>1058</v>
      </c>
      <c r="F196" s="180" t="s">
        <v>1060</v>
      </c>
      <c r="G196" s="181">
        <v>41821</v>
      </c>
      <c r="H196" s="180" t="s">
        <v>436</v>
      </c>
      <c r="J196" s="52">
        <v>-374944.76174064953</v>
      </c>
      <c r="L196" s="52">
        <f t="shared" si="3"/>
        <v>-124780.75774065036</v>
      </c>
    </row>
    <row r="197" spans="1:12" ht="15">
      <c r="A197" s="183" t="s">
        <v>1483</v>
      </c>
      <c r="B197" s="180" t="s">
        <v>222</v>
      </c>
      <c r="C197" s="180" t="s">
        <v>220</v>
      </c>
      <c r="D197" s="182">
        <v>26914</v>
      </c>
      <c r="E197" s="180" t="s">
        <v>1484</v>
      </c>
      <c r="F197" s="180" t="s">
        <v>1486</v>
      </c>
      <c r="G197" s="181">
        <v>41844</v>
      </c>
      <c r="H197" s="180" t="s">
        <v>891</v>
      </c>
      <c r="J197" s="52">
        <v>-375015.13774064934</v>
      </c>
      <c r="L197" s="52">
        <f t="shared" si="3"/>
        <v>-97866.757740650355</v>
      </c>
    </row>
  </sheetData>
  <autoFilter ref="A1:N197"/>
  <sortState ref="A2:J197">
    <sortCondition descending="1" ref="J3"/>
  </sortState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euil6"/>
  <dimension ref="A1:N5000"/>
  <sheetViews>
    <sheetView zoomScale="75" workbookViewId="0">
      <selection sqref="A1:XFD97"/>
    </sheetView>
  </sheetViews>
  <sheetFormatPr baseColWidth="10" defaultRowHeight="12.75" customHeight="1"/>
  <cols>
    <col min="1" max="1" width="17.28515625" style="1" customWidth="1"/>
    <col min="2" max="2" width="15.7109375" style="1" customWidth="1"/>
    <col min="3" max="3" width="9.28515625" style="1" customWidth="1"/>
    <col min="4" max="4" width="17.85546875" style="1" customWidth="1"/>
    <col min="5" max="5" width="15.7109375" style="1" customWidth="1"/>
    <col min="6" max="6" width="32.85546875" style="20" customWidth="1"/>
    <col min="7" max="7" width="14.42578125" style="20" customWidth="1"/>
    <col min="8" max="8" width="15.7109375" style="20" customWidth="1"/>
    <col min="9" max="9" width="11.42578125" style="10"/>
    <col min="10" max="12" width="11.42578125" style="11"/>
    <col min="13" max="16384" width="11.42578125" style="10"/>
  </cols>
  <sheetData>
    <row r="1" spans="1:14" ht="39.950000000000003" customHeight="1" thickBot="1">
      <c r="A1" s="16" t="s">
        <v>111</v>
      </c>
      <c r="B1" s="17" t="s">
        <v>108</v>
      </c>
      <c r="C1" s="18" t="s">
        <v>109</v>
      </c>
      <c r="D1" s="19" t="s">
        <v>110</v>
      </c>
      <c r="E1" s="19" t="s">
        <v>50</v>
      </c>
      <c r="F1" s="19" t="s">
        <v>0</v>
      </c>
      <c r="G1" s="19" t="s">
        <v>69</v>
      </c>
      <c r="H1" s="19" t="s">
        <v>70</v>
      </c>
      <c r="I1" s="15"/>
      <c r="K1" s="11">
        <f>-renseignements!$E$11/renseignements!$E$13</f>
        <v>-146040.2484999999</v>
      </c>
      <c r="L1" s="11">
        <v>-60637.585971854729</v>
      </c>
      <c r="N1" s="10">
        <f ca="1">RAND()</f>
        <v>0.25160489747020898</v>
      </c>
    </row>
    <row r="2" spans="1:14" ht="12.75" customHeight="1">
      <c r="A2" s="183" t="s">
        <v>448</v>
      </c>
      <c r="B2" s="180" t="s">
        <v>350</v>
      </c>
      <c r="C2" s="180" t="s">
        <v>349</v>
      </c>
      <c r="D2" s="182">
        <v>108955.78000000004</v>
      </c>
      <c r="E2" s="180" t="s">
        <v>449</v>
      </c>
      <c r="F2" s="180" t="s">
        <v>393</v>
      </c>
      <c r="G2" s="181">
        <v>41813</v>
      </c>
      <c r="H2" s="180" t="s">
        <v>445</v>
      </c>
      <c r="I2"/>
      <c r="J2" s="52">
        <v>96746.506528142971</v>
      </c>
      <c r="K2" s="52"/>
      <c r="L2" s="52">
        <f>IF(L1&gt;0,$K$1+L1+D2,D2+L1)</f>
        <v>48318.194028145313</v>
      </c>
      <c r="M2"/>
      <c r="N2">
        <v>0.41521146803481823</v>
      </c>
    </row>
    <row r="3" spans="1:14" ht="12.75" customHeight="1">
      <c r="A3" s="183" t="s">
        <v>390</v>
      </c>
      <c r="B3" s="180" t="s">
        <v>350</v>
      </c>
      <c r="C3" s="180" t="s">
        <v>349</v>
      </c>
      <c r="D3" s="182">
        <v>103055.78000000003</v>
      </c>
      <c r="E3" s="180" t="s">
        <v>391</v>
      </c>
      <c r="F3" s="180" t="s">
        <v>393</v>
      </c>
      <c r="G3" s="181">
        <v>41786</v>
      </c>
      <c r="H3" s="180" t="s">
        <v>445</v>
      </c>
      <c r="I3"/>
      <c r="J3" s="52">
        <v>68593.97252814236</v>
      </c>
      <c r="K3" s="52"/>
      <c r="L3" s="52">
        <f t="shared" ref="L3:L66" si="0">IF(L2&gt;0,$K$1+L2+D3,D3+L2)</f>
        <v>5333.7255281454418</v>
      </c>
      <c r="M3"/>
      <c r="N3">
        <f>N2*K1</f>
        <v>-60637.58597185462</v>
      </c>
    </row>
    <row r="4" spans="1:14" ht="12.75" customHeight="1">
      <c r="A4" s="183" t="s">
        <v>1528</v>
      </c>
      <c r="B4" s="180" t="s">
        <v>350</v>
      </c>
      <c r="C4" s="180" t="s">
        <v>349</v>
      </c>
      <c r="D4" s="182">
        <v>51979.32</v>
      </c>
      <c r="E4" s="180" t="s">
        <v>1529</v>
      </c>
      <c r="F4" s="180" t="s">
        <v>347</v>
      </c>
      <c r="G4" s="181">
        <v>41822</v>
      </c>
      <c r="H4" s="180" t="s">
        <v>339</v>
      </c>
      <c r="I4"/>
      <c r="J4" s="52">
        <v>37823.660528143591</v>
      </c>
      <c r="K4" s="52"/>
      <c r="L4" s="52">
        <f t="shared" si="0"/>
        <v>-88727.202971854451</v>
      </c>
      <c r="M4"/>
      <c r="N4"/>
    </row>
    <row r="5" spans="1:14" ht="12.75" customHeight="1">
      <c r="A5" s="183" t="s">
        <v>2246</v>
      </c>
      <c r="B5" s="180" t="s">
        <v>350</v>
      </c>
      <c r="C5" s="180" t="s">
        <v>220</v>
      </c>
      <c r="D5" s="182">
        <v>32429.22</v>
      </c>
      <c r="E5" s="180" t="s">
        <v>2247</v>
      </c>
      <c r="F5" s="180" t="s">
        <v>2249</v>
      </c>
      <c r="G5" s="181">
        <v>41787</v>
      </c>
      <c r="H5" s="180" t="s">
        <v>2237</v>
      </c>
      <c r="I5"/>
      <c r="J5" s="52">
        <v>31419.933028144351</v>
      </c>
      <c r="K5" s="52"/>
      <c r="L5" s="52">
        <f t="shared" si="0"/>
        <v>-56297.98297185445</v>
      </c>
      <c r="M5"/>
      <c r="N5"/>
    </row>
    <row r="6" spans="1:14" ht="12.75" customHeight="1">
      <c r="A6" s="183" t="s">
        <v>1764</v>
      </c>
      <c r="B6" s="180" t="s">
        <v>350</v>
      </c>
      <c r="C6" s="180" t="s">
        <v>220</v>
      </c>
      <c r="D6" s="182">
        <v>29259.599999999999</v>
      </c>
      <c r="E6" s="180" t="s">
        <v>1725</v>
      </c>
      <c r="F6" s="180" t="s">
        <v>1714</v>
      </c>
      <c r="G6" s="181">
        <v>41855</v>
      </c>
      <c r="H6" s="180" t="s">
        <v>405</v>
      </c>
      <c r="I6"/>
      <c r="J6" s="52">
        <v>26992.734028145271</v>
      </c>
      <c r="K6" s="52"/>
      <c r="L6" s="52">
        <f t="shared" si="0"/>
        <v>-27038.382971854451</v>
      </c>
      <c r="M6"/>
      <c r="N6"/>
    </row>
    <row r="7" spans="1:14" ht="12.75" customHeight="1">
      <c r="A7" s="183" t="s">
        <v>1522</v>
      </c>
      <c r="B7" s="180" t="s">
        <v>350</v>
      </c>
      <c r="C7" s="180" t="s">
        <v>349</v>
      </c>
      <c r="D7" s="182">
        <v>78330.17</v>
      </c>
      <c r="E7" s="180" t="s">
        <v>1523</v>
      </c>
      <c r="F7" s="180" t="s">
        <v>347</v>
      </c>
      <c r="G7" s="181">
        <v>41801</v>
      </c>
      <c r="H7" s="180" t="s">
        <v>339</v>
      </c>
      <c r="I7"/>
      <c r="J7" s="52">
        <v>22294.00952814264</v>
      </c>
      <c r="K7" s="52"/>
      <c r="L7" s="52">
        <f t="shared" si="0"/>
        <v>51291.787028145547</v>
      </c>
      <c r="M7"/>
      <c r="N7"/>
    </row>
    <row r="8" spans="1:14" ht="12.75" customHeight="1">
      <c r="A8" s="183" t="s">
        <v>1137</v>
      </c>
      <c r="B8" s="180" t="s">
        <v>350</v>
      </c>
      <c r="C8" s="180" t="s">
        <v>349</v>
      </c>
      <c r="D8" s="182">
        <v>26352.25</v>
      </c>
      <c r="E8" s="180" t="s">
        <v>1138</v>
      </c>
      <c r="F8" s="180" t="s">
        <v>1140</v>
      </c>
      <c r="G8" s="181">
        <v>41822</v>
      </c>
      <c r="H8" s="180" t="s">
        <v>339</v>
      </c>
      <c r="I8"/>
      <c r="J8" s="52">
        <v>22144.232028143429</v>
      </c>
      <c r="K8" s="52"/>
      <c r="L8" s="52">
        <f t="shared" si="0"/>
        <v>-68396.21147185436</v>
      </c>
      <c r="M8"/>
      <c r="N8"/>
    </row>
    <row r="9" spans="1:14" ht="12.75" customHeight="1">
      <c r="A9" s="183" t="s">
        <v>499</v>
      </c>
      <c r="B9" s="180" t="s">
        <v>350</v>
      </c>
      <c r="C9" s="180" t="s">
        <v>349</v>
      </c>
      <c r="D9" s="182">
        <v>84264.06</v>
      </c>
      <c r="E9" s="180" t="s">
        <v>500</v>
      </c>
      <c r="F9" s="180" t="s">
        <v>347</v>
      </c>
      <c r="G9" s="181">
        <v>41852</v>
      </c>
      <c r="H9" s="180" t="s">
        <v>339</v>
      </c>
      <c r="I9"/>
      <c r="J9" s="52">
        <v>21664.987528143887</v>
      </c>
      <c r="K9" s="52"/>
      <c r="L9" s="52">
        <f t="shared" si="0"/>
        <v>15867.848528145638</v>
      </c>
      <c r="M9"/>
      <c r="N9"/>
    </row>
    <row r="10" spans="1:14" ht="12.75" customHeight="1">
      <c r="A10" s="183" t="s">
        <v>2304</v>
      </c>
      <c r="B10" s="180" t="s">
        <v>350</v>
      </c>
      <c r="C10" s="180" t="s">
        <v>220</v>
      </c>
      <c r="D10" s="182">
        <v>22074.28</v>
      </c>
      <c r="E10" s="180" t="s">
        <v>2305</v>
      </c>
      <c r="F10" s="180" t="s">
        <v>2307</v>
      </c>
      <c r="G10" s="181">
        <v>41828</v>
      </c>
      <c r="H10" s="180" t="s">
        <v>398</v>
      </c>
      <c r="I10"/>
      <c r="J10" s="52">
        <v>16904.537028144972</v>
      </c>
      <c r="K10" s="52"/>
      <c r="L10" s="52">
        <f t="shared" si="0"/>
        <v>-108098.11997185426</v>
      </c>
      <c r="M10"/>
      <c r="N10"/>
    </row>
    <row r="11" spans="1:14" ht="12.75" customHeight="1">
      <c r="A11" s="183" t="s">
        <v>1716</v>
      </c>
      <c r="B11" s="180" t="s">
        <v>350</v>
      </c>
      <c r="C11" s="180" t="s">
        <v>220</v>
      </c>
      <c r="D11" s="182">
        <v>20592.8</v>
      </c>
      <c r="E11" s="180" t="s">
        <v>1717</v>
      </c>
      <c r="F11" s="180" t="s">
        <v>1719</v>
      </c>
      <c r="G11" s="181">
        <v>41781</v>
      </c>
      <c r="H11" s="180" t="s">
        <v>405</v>
      </c>
      <c r="I11"/>
      <c r="J11" s="52">
        <v>15968.336028144051</v>
      </c>
      <c r="K11" s="52"/>
      <c r="L11" s="52">
        <f t="shared" si="0"/>
        <v>-87505.31997185426</v>
      </c>
      <c r="M11"/>
      <c r="N11"/>
    </row>
    <row r="12" spans="1:14" ht="12.75" customHeight="1">
      <c r="A12" s="183" t="s">
        <v>358</v>
      </c>
      <c r="B12" s="180" t="s">
        <v>350</v>
      </c>
      <c r="C12" s="180" t="s">
        <v>349</v>
      </c>
      <c r="D12" s="182">
        <v>42243.69</v>
      </c>
      <c r="E12" s="180" t="s">
        <v>359</v>
      </c>
      <c r="F12" s="180" t="s">
        <v>347</v>
      </c>
      <c r="G12" s="181">
        <v>41801</v>
      </c>
      <c r="H12" s="180" t="s">
        <v>339</v>
      </c>
      <c r="I12"/>
      <c r="J12" s="52">
        <v>14876.70802814281</v>
      </c>
      <c r="K12" s="52"/>
      <c r="L12" s="52">
        <f t="shared" si="0"/>
        <v>-45261.629971854258</v>
      </c>
      <c r="M12"/>
      <c r="N12"/>
    </row>
    <row r="13" spans="1:14" ht="12.75" customHeight="1">
      <c r="A13" s="183" t="s">
        <v>496</v>
      </c>
      <c r="B13" s="180" t="s">
        <v>350</v>
      </c>
      <c r="C13" s="180" t="s">
        <v>349</v>
      </c>
      <c r="D13" s="182">
        <v>33870.85</v>
      </c>
      <c r="E13" s="180" t="s">
        <v>497</v>
      </c>
      <c r="F13" s="180" t="s">
        <v>347</v>
      </c>
      <c r="G13" s="181">
        <v>41845</v>
      </c>
      <c r="H13" s="180" t="s">
        <v>339</v>
      </c>
      <c r="I13"/>
      <c r="J13" s="52">
        <v>14098.619028143745</v>
      </c>
      <c r="K13" s="52"/>
      <c r="L13" s="52">
        <f t="shared" si="0"/>
        <v>-11390.779971854259</v>
      </c>
      <c r="M13"/>
      <c r="N13"/>
    </row>
    <row r="14" spans="1:14" ht="12.75" customHeight="1">
      <c r="A14" s="183" t="s">
        <v>487</v>
      </c>
      <c r="B14" s="180" t="s">
        <v>350</v>
      </c>
      <c r="C14" s="180" t="s">
        <v>349</v>
      </c>
      <c r="D14" s="182">
        <v>151049.21</v>
      </c>
      <c r="E14" s="180" t="s">
        <v>488</v>
      </c>
      <c r="F14" s="180" t="s">
        <v>347</v>
      </c>
      <c r="G14" s="181">
        <v>41814</v>
      </c>
      <c r="H14" s="180" t="s">
        <v>339</v>
      </c>
      <c r="I14"/>
      <c r="J14" s="52">
        <v>11963.685028143082</v>
      </c>
      <c r="K14" s="52"/>
      <c r="L14" s="52">
        <f t="shared" si="0"/>
        <v>139658.43002814573</v>
      </c>
      <c r="M14"/>
      <c r="N14"/>
    </row>
    <row r="15" spans="1:14" ht="12.75" customHeight="1">
      <c r="A15" s="183" t="s">
        <v>2188</v>
      </c>
      <c r="B15" s="180" t="s">
        <v>350</v>
      </c>
      <c r="C15" s="180" t="s">
        <v>220</v>
      </c>
      <c r="D15" s="182">
        <v>35640.800000000003</v>
      </c>
      <c r="E15" s="180" t="s">
        <v>2189</v>
      </c>
      <c r="F15" s="180" t="s">
        <v>2191</v>
      </c>
      <c r="G15" s="181">
        <v>41785</v>
      </c>
      <c r="H15" s="180" t="s">
        <v>450</v>
      </c>
      <c r="I15"/>
      <c r="J15" s="52">
        <v>10619.604528144198</v>
      </c>
      <c r="K15" s="52"/>
      <c r="L15" s="52">
        <f t="shared" si="0"/>
        <v>29258.981528145829</v>
      </c>
      <c r="M15"/>
      <c r="N15"/>
    </row>
    <row r="16" spans="1:14" ht="12.75" customHeight="1">
      <c r="A16" s="183" t="s">
        <v>2176</v>
      </c>
      <c r="B16" s="180" t="s">
        <v>350</v>
      </c>
      <c r="C16" s="180" t="s">
        <v>349</v>
      </c>
      <c r="D16" s="182">
        <v>30810.2</v>
      </c>
      <c r="E16" s="180" t="s">
        <v>2177</v>
      </c>
      <c r="F16" s="180" t="s">
        <v>347</v>
      </c>
      <c r="G16" s="181">
        <v>41791</v>
      </c>
      <c r="H16" s="180" t="s">
        <v>339</v>
      </c>
      <c r="I16"/>
      <c r="J16" s="52">
        <v>8044.2410281424745</v>
      </c>
      <c r="K16" s="52"/>
      <c r="L16" s="52">
        <f t="shared" si="0"/>
        <v>-85971.066971854074</v>
      </c>
      <c r="M16"/>
      <c r="N16"/>
    </row>
    <row r="17" spans="1:14" ht="12.75" customHeight="1">
      <c r="A17" s="183" t="s">
        <v>1803</v>
      </c>
      <c r="B17" s="180" t="s">
        <v>350</v>
      </c>
      <c r="C17" s="180" t="s">
        <v>220</v>
      </c>
      <c r="D17" s="182">
        <v>27623.759999999998</v>
      </c>
      <c r="E17" s="180" t="s">
        <v>1804</v>
      </c>
      <c r="F17" s="180" t="s">
        <v>1806</v>
      </c>
      <c r="G17" s="181">
        <v>41813</v>
      </c>
      <c r="H17" s="180" t="s">
        <v>405</v>
      </c>
      <c r="I17"/>
      <c r="J17" s="52">
        <v>7753.0885281448136</v>
      </c>
      <c r="K17" s="52"/>
      <c r="L17" s="52">
        <f t="shared" si="0"/>
        <v>-58347.306971854079</v>
      </c>
      <c r="M17"/>
      <c r="N17"/>
    </row>
    <row r="18" spans="1:14" ht="12.75" customHeight="1">
      <c r="A18" s="183" t="s">
        <v>490</v>
      </c>
      <c r="B18" s="180" t="s">
        <v>350</v>
      </c>
      <c r="C18" s="180" t="s">
        <v>349</v>
      </c>
      <c r="D18" s="182">
        <v>37154.53</v>
      </c>
      <c r="E18" s="180" t="s">
        <v>491</v>
      </c>
      <c r="F18" s="180" t="s">
        <v>347</v>
      </c>
      <c r="G18" s="181">
        <v>41814</v>
      </c>
      <c r="H18" s="180" t="s">
        <v>363</v>
      </c>
      <c r="I18"/>
      <c r="J18" s="52">
        <v>6954.723528143255</v>
      </c>
      <c r="K18" s="52"/>
      <c r="L18" s="52">
        <f t="shared" si="0"/>
        <v>-21192.77697185408</v>
      </c>
      <c r="M18"/>
      <c r="N18"/>
    </row>
    <row r="19" spans="1:14" ht="12.75" customHeight="1">
      <c r="A19" s="183" t="s">
        <v>2258</v>
      </c>
      <c r="B19" s="180" t="s">
        <v>350</v>
      </c>
      <c r="C19" s="180" t="s">
        <v>220</v>
      </c>
      <c r="D19" s="182">
        <v>21629.49</v>
      </c>
      <c r="E19" s="180" t="s">
        <v>2259</v>
      </c>
      <c r="F19" s="180" t="s">
        <v>2249</v>
      </c>
      <c r="G19" s="181">
        <v>41841</v>
      </c>
      <c r="H19" s="180" t="s">
        <v>2237</v>
      </c>
      <c r="I19"/>
      <c r="J19" s="52">
        <v>5915.3955281451235</v>
      </c>
      <c r="K19" s="52"/>
      <c r="L19" s="52">
        <f t="shared" si="0"/>
        <v>436.71302814592127</v>
      </c>
      <c r="M19"/>
      <c r="N19"/>
    </row>
    <row r="20" spans="1:14" ht="12.75" customHeight="1">
      <c r="A20" s="183" t="s">
        <v>1742</v>
      </c>
      <c r="B20" s="180" t="s">
        <v>350</v>
      </c>
      <c r="C20" s="180" t="s">
        <v>220</v>
      </c>
      <c r="D20" s="182">
        <v>28409.9</v>
      </c>
      <c r="E20" s="180" t="s">
        <v>1743</v>
      </c>
      <c r="F20" s="180" t="s">
        <v>1714</v>
      </c>
      <c r="G20" s="181">
        <v>41809</v>
      </c>
      <c r="H20" s="180" t="s">
        <v>405</v>
      </c>
      <c r="I20"/>
      <c r="J20" s="52">
        <v>1885.3515281444961</v>
      </c>
      <c r="K20" s="52"/>
      <c r="L20" s="52">
        <f t="shared" si="0"/>
        <v>-117193.63547185398</v>
      </c>
      <c r="M20"/>
      <c r="N20"/>
    </row>
    <row r="21" spans="1:14" ht="12.75" customHeight="1">
      <c r="A21" s="183" t="s">
        <v>1750</v>
      </c>
      <c r="B21" s="180" t="s">
        <v>350</v>
      </c>
      <c r="C21" s="180" t="s">
        <v>220</v>
      </c>
      <c r="D21" s="182">
        <v>29988.99</v>
      </c>
      <c r="E21" s="180" t="s">
        <v>1725</v>
      </c>
      <c r="F21" s="180" t="s">
        <v>1714</v>
      </c>
      <c r="G21" s="181">
        <v>41814</v>
      </c>
      <c r="H21" s="180" t="s">
        <v>405</v>
      </c>
      <c r="I21"/>
      <c r="J21" s="52">
        <v>532.21002814465828</v>
      </c>
      <c r="K21" s="52"/>
      <c r="L21" s="52">
        <f t="shared" si="0"/>
        <v>-87204.645471853975</v>
      </c>
      <c r="M21"/>
      <c r="N21"/>
    </row>
    <row r="22" spans="1:14" ht="12.75" customHeight="1">
      <c r="A22" s="183" t="s">
        <v>2203</v>
      </c>
      <c r="B22" s="180" t="s">
        <v>350</v>
      </c>
      <c r="C22" s="180" t="s">
        <v>220</v>
      </c>
      <c r="D22" s="182">
        <v>18395.82</v>
      </c>
      <c r="E22" s="180" t="s">
        <v>2204</v>
      </c>
      <c r="F22" s="180" t="s">
        <v>1772</v>
      </c>
      <c r="G22" s="181">
        <v>41789</v>
      </c>
      <c r="H22" s="180" t="s">
        <v>450</v>
      </c>
      <c r="I22"/>
      <c r="J22" s="52">
        <v>-1009.2869718556503</v>
      </c>
      <c r="K22" s="52"/>
      <c r="L22" s="52">
        <f t="shared" si="0"/>
        <v>-68808.825471853983</v>
      </c>
      <c r="M22"/>
      <c r="N22"/>
    </row>
    <row r="23" spans="1:14" ht="12.75" customHeight="1">
      <c r="A23" s="183" t="s">
        <v>2198</v>
      </c>
      <c r="B23" s="180" t="s">
        <v>350</v>
      </c>
      <c r="C23" s="180" t="s">
        <v>220</v>
      </c>
      <c r="D23" s="182">
        <v>19933.82</v>
      </c>
      <c r="E23" s="180" t="s">
        <v>2199</v>
      </c>
      <c r="F23" s="180" t="s">
        <v>1772</v>
      </c>
      <c r="G23" s="181">
        <v>41789</v>
      </c>
      <c r="H23" s="180" t="s">
        <v>450</v>
      </c>
      <c r="I23"/>
      <c r="J23" s="52">
        <v>-1009.2869718556503</v>
      </c>
      <c r="K23" s="52"/>
      <c r="L23" s="52">
        <f t="shared" si="0"/>
        <v>-48875.005471853983</v>
      </c>
      <c r="M23"/>
      <c r="N23"/>
    </row>
    <row r="24" spans="1:14" ht="12.75" customHeight="1">
      <c r="A24" s="183" t="s">
        <v>1766</v>
      </c>
      <c r="B24" s="180" t="s">
        <v>350</v>
      </c>
      <c r="C24" s="180" t="s">
        <v>220</v>
      </c>
      <c r="D24" s="182">
        <v>39923.03</v>
      </c>
      <c r="E24" s="180" t="s">
        <v>1767</v>
      </c>
      <c r="F24" s="180" t="s">
        <v>1714</v>
      </c>
      <c r="G24" s="181">
        <v>41855</v>
      </c>
      <c r="H24" s="180" t="s">
        <v>405</v>
      </c>
      <c r="I24"/>
      <c r="J24" s="52">
        <v>-2266.8659718547278</v>
      </c>
      <c r="K24" s="52"/>
      <c r="L24" s="52">
        <f t="shared" si="0"/>
        <v>-8951.9754718539843</v>
      </c>
      <c r="M24"/>
      <c r="N24"/>
    </row>
    <row r="25" spans="1:14" ht="12.75" customHeight="1">
      <c r="A25" s="183" t="s">
        <v>1095</v>
      </c>
      <c r="B25" s="180" t="s">
        <v>350</v>
      </c>
      <c r="C25" s="180" t="s">
        <v>349</v>
      </c>
      <c r="D25" s="182">
        <v>43036.04</v>
      </c>
      <c r="E25" s="180" t="s">
        <v>1096</v>
      </c>
      <c r="F25" s="180" t="s">
        <v>1098</v>
      </c>
      <c r="G25" s="181">
        <v>41822</v>
      </c>
      <c r="H25" s="180" t="s">
        <v>339</v>
      </c>
      <c r="I25"/>
      <c r="J25" s="52">
        <v>-4208.0179718565705</v>
      </c>
      <c r="K25" s="52"/>
      <c r="L25" s="52">
        <f t="shared" si="0"/>
        <v>34084.064528146017</v>
      </c>
      <c r="M25"/>
      <c r="N25"/>
    </row>
    <row r="26" spans="1:14" ht="12.75" customHeight="1">
      <c r="A26" s="183" t="s">
        <v>2241</v>
      </c>
      <c r="B26" s="180" t="s">
        <v>350</v>
      </c>
      <c r="C26" s="180" t="s">
        <v>220</v>
      </c>
      <c r="D26" s="182">
        <v>15343.04</v>
      </c>
      <c r="E26" s="180" t="s">
        <v>2242</v>
      </c>
      <c r="F26" s="180" t="s">
        <v>2244</v>
      </c>
      <c r="G26" s="181">
        <v>41781</v>
      </c>
      <c r="H26" s="180" t="s">
        <v>2237</v>
      </c>
      <c r="I26"/>
      <c r="J26" s="52">
        <v>-4624.4639718559483</v>
      </c>
      <c r="K26" s="52"/>
      <c r="L26" s="52">
        <f t="shared" si="0"/>
        <v>-96613.14397185389</v>
      </c>
      <c r="M26"/>
      <c r="N26"/>
    </row>
    <row r="27" spans="1:14" ht="12.75" customHeight="1">
      <c r="A27" s="183" t="s">
        <v>733</v>
      </c>
      <c r="B27" s="180" t="s">
        <v>350</v>
      </c>
      <c r="C27" s="180" t="s">
        <v>220</v>
      </c>
      <c r="D27" s="182">
        <v>18418.75</v>
      </c>
      <c r="E27" s="180" t="s">
        <v>734</v>
      </c>
      <c r="F27" s="180" t="s">
        <v>721</v>
      </c>
      <c r="G27" s="181">
        <v>41829</v>
      </c>
      <c r="H27" s="180" t="s">
        <v>456</v>
      </c>
      <c r="I27"/>
      <c r="J27" s="52">
        <v>-5169.7429718550266</v>
      </c>
      <c r="K27" s="52"/>
      <c r="L27" s="52">
        <f t="shared" si="0"/>
        <v>-78194.39397185389</v>
      </c>
      <c r="M27"/>
      <c r="N27"/>
    </row>
    <row r="28" spans="1:14" ht="12.75" customHeight="1">
      <c r="A28" s="183" t="s">
        <v>480</v>
      </c>
      <c r="B28" s="180" t="s">
        <v>350</v>
      </c>
      <c r="C28" s="180" t="s">
        <v>349</v>
      </c>
      <c r="D28" s="182">
        <v>68121.41</v>
      </c>
      <c r="E28" s="180" t="s">
        <v>481</v>
      </c>
      <c r="F28" s="180" t="s">
        <v>347</v>
      </c>
      <c r="G28" s="181">
        <v>41814</v>
      </c>
      <c r="H28" s="180" t="s">
        <v>363</v>
      </c>
      <c r="I28"/>
      <c r="J28" s="52">
        <v>-12209.273471857072</v>
      </c>
      <c r="K28" s="52"/>
      <c r="L28" s="52">
        <f t="shared" si="0"/>
        <v>-10072.983971853886</v>
      </c>
      <c r="M28"/>
      <c r="N28"/>
    </row>
    <row r="29" spans="1:14" ht="12.75" customHeight="1">
      <c r="A29" s="183" t="s">
        <v>366</v>
      </c>
      <c r="B29" s="180" t="s">
        <v>350</v>
      </c>
      <c r="C29" s="180" t="s">
        <v>349</v>
      </c>
      <c r="D29" s="182">
        <v>17737.990000000002</v>
      </c>
      <c r="E29" s="180" t="s">
        <v>367</v>
      </c>
      <c r="F29" s="180" t="s">
        <v>347</v>
      </c>
      <c r="G29" s="181">
        <v>41852</v>
      </c>
      <c r="H29" s="180" t="s">
        <v>363</v>
      </c>
      <c r="I29"/>
      <c r="J29" s="52">
        <v>-14155.659471856412</v>
      </c>
      <c r="K29" s="52"/>
      <c r="L29" s="52">
        <f t="shared" si="0"/>
        <v>7665.0060281461156</v>
      </c>
      <c r="M29"/>
      <c r="N29"/>
    </row>
    <row r="30" spans="1:14" ht="12.75" customHeight="1">
      <c r="A30" s="183" t="s">
        <v>1395</v>
      </c>
      <c r="B30" s="180" t="s">
        <v>350</v>
      </c>
      <c r="C30" s="180" t="s">
        <v>220</v>
      </c>
      <c r="D30" s="182">
        <v>21475.040000000001</v>
      </c>
      <c r="E30" s="180" t="s">
        <v>1396</v>
      </c>
      <c r="F30" s="180" t="s">
        <v>773</v>
      </c>
      <c r="G30" s="181">
        <v>41842</v>
      </c>
      <c r="H30" s="180" t="s">
        <v>1064</v>
      </c>
      <c r="I30"/>
      <c r="J30" s="52">
        <v>-15714.094471854878</v>
      </c>
      <c r="K30" s="52"/>
      <c r="L30" s="52">
        <f t="shared" si="0"/>
        <v>-116900.20247185379</v>
      </c>
      <c r="M30"/>
      <c r="N30"/>
    </row>
    <row r="31" spans="1:14" ht="12.75" customHeight="1">
      <c r="A31" s="183" t="s">
        <v>674</v>
      </c>
      <c r="B31" s="180" t="s">
        <v>350</v>
      </c>
      <c r="C31" s="180" t="s">
        <v>220</v>
      </c>
      <c r="D31" s="182">
        <v>22599.48</v>
      </c>
      <c r="E31" s="180" t="s">
        <v>675</v>
      </c>
      <c r="F31" s="180" t="s">
        <v>677</v>
      </c>
      <c r="G31" s="181">
        <v>41792</v>
      </c>
      <c r="H31" s="180" t="s">
        <v>406</v>
      </c>
      <c r="I31"/>
      <c r="J31" s="52">
        <v>-19405.10697185565</v>
      </c>
      <c r="K31" s="52"/>
      <c r="L31" s="52">
        <f t="shared" si="0"/>
        <v>-94300.722471853791</v>
      </c>
      <c r="M31"/>
      <c r="N31"/>
    </row>
    <row r="32" spans="1:14" ht="12.75" customHeight="1">
      <c r="A32" s="183" t="s">
        <v>512</v>
      </c>
      <c r="B32" s="180" t="s">
        <v>350</v>
      </c>
      <c r="C32" s="180" t="s">
        <v>349</v>
      </c>
      <c r="D32" s="182">
        <v>20406.099999999999</v>
      </c>
      <c r="E32" s="180" t="s">
        <v>513</v>
      </c>
      <c r="F32" s="180" t="s">
        <v>347</v>
      </c>
      <c r="G32" s="181">
        <v>41845</v>
      </c>
      <c r="H32" s="180" t="s">
        <v>339</v>
      </c>
      <c r="I32"/>
      <c r="J32" s="52">
        <v>-19772.230971856254</v>
      </c>
      <c r="K32" s="52"/>
      <c r="L32" s="52">
        <f t="shared" si="0"/>
        <v>-73894.6224718538</v>
      </c>
      <c r="M32"/>
      <c r="N32"/>
    </row>
    <row r="33" spans="1:14" ht="12.75" customHeight="1">
      <c r="A33" s="183" t="s">
        <v>2206</v>
      </c>
      <c r="B33" s="180" t="s">
        <v>350</v>
      </c>
      <c r="C33" s="180" t="s">
        <v>220</v>
      </c>
      <c r="D33" s="182">
        <v>22809.119999999999</v>
      </c>
      <c r="E33" s="180" t="s">
        <v>2189</v>
      </c>
      <c r="F33" s="180" t="s">
        <v>2191</v>
      </c>
      <c r="G33" s="181">
        <v>41821</v>
      </c>
      <c r="H33" s="180" t="s">
        <v>450</v>
      </c>
      <c r="I33"/>
      <c r="J33" s="52">
        <v>-19870.671471855185</v>
      </c>
      <c r="K33" s="52"/>
      <c r="L33" s="52">
        <f t="shared" si="0"/>
        <v>-51085.502471853804</v>
      </c>
      <c r="M33"/>
      <c r="N33"/>
    </row>
    <row r="34" spans="1:14" ht="12.75" customHeight="1">
      <c r="A34" s="183" t="s">
        <v>1721</v>
      </c>
      <c r="B34" s="180" t="s">
        <v>350</v>
      </c>
      <c r="C34" s="180" t="s">
        <v>220</v>
      </c>
      <c r="D34" s="182">
        <v>40700.1</v>
      </c>
      <c r="E34" s="180" t="s">
        <v>1722</v>
      </c>
      <c r="F34" s="180" t="s">
        <v>1714</v>
      </c>
      <c r="G34" s="181">
        <v>41781</v>
      </c>
      <c r="H34" s="180" t="s">
        <v>405</v>
      </c>
      <c r="I34"/>
      <c r="J34" s="52">
        <v>-19967.503971855949</v>
      </c>
      <c r="K34" s="52"/>
      <c r="L34" s="52">
        <f t="shared" si="0"/>
        <v>-10385.402471853806</v>
      </c>
      <c r="M34"/>
      <c r="N34"/>
    </row>
    <row r="35" spans="1:14" ht="12.75" customHeight="1">
      <c r="A35" s="183" t="s">
        <v>2200</v>
      </c>
      <c r="B35" s="180" t="s">
        <v>350</v>
      </c>
      <c r="C35" s="180" t="s">
        <v>220</v>
      </c>
      <c r="D35" s="182">
        <v>-19933.82</v>
      </c>
      <c r="E35" s="180" t="s">
        <v>2199</v>
      </c>
      <c r="F35" s="180" t="s">
        <v>1772</v>
      </c>
      <c r="G35" s="181">
        <v>41789</v>
      </c>
      <c r="H35" s="180" t="s">
        <v>450</v>
      </c>
      <c r="I35"/>
      <c r="J35" s="52">
        <v>-20943.10697185565</v>
      </c>
      <c r="K35" s="52"/>
      <c r="L35" s="52">
        <f t="shared" si="0"/>
        <v>-30319.222471853805</v>
      </c>
      <c r="M35"/>
      <c r="N35"/>
    </row>
    <row r="36" spans="1:14" ht="12.75" customHeight="1">
      <c r="A36" s="183" t="s">
        <v>2133</v>
      </c>
      <c r="B36" s="180" t="s">
        <v>350</v>
      </c>
      <c r="C36" s="180" t="s">
        <v>349</v>
      </c>
      <c r="D36" s="182">
        <v>27370.23</v>
      </c>
      <c r="E36" s="180" t="s">
        <v>2134</v>
      </c>
      <c r="F36" s="180" t="s">
        <v>347</v>
      </c>
      <c r="G36" s="181">
        <v>41791</v>
      </c>
      <c r="H36" s="180" t="s">
        <v>339</v>
      </c>
      <c r="I36"/>
      <c r="J36" s="52">
        <v>-22765.958971857526</v>
      </c>
      <c r="K36" s="52"/>
      <c r="L36" s="52">
        <f t="shared" si="0"/>
        <v>-2948.9924718538059</v>
      </c>
      <c r="M36"/>
      <c r="N36"/>
    </row>
    <row r="37" spans="1:14" ht="12.75" customHeight="1">
      <c r="A37" s="183" t="s">
        <v>697</v>
      </c>
      <c r="B37" s="180" t="s">
        <v>350</v>
      </c>
      <c r="C37" s="180" t="s">
        <v>220</v>
      </c>
      <c r="D37" s="182">
        <v>16740</v>
      </c>
      <c r="E37" s="180" t="s">
        <v>698</v>
      </c>
      <c r="F37" s="180" t="s">
        <v>700</v>
      </c>
      <c r="G37" s="181">
        <v>41829</v>
      </c>
      <c r="H37" s="180" t="s">
        <v>399</v>
      </c>
      <c r="I37"/>
      <c r="J37" s="52">
        <v>-23588.492971855027</v>
      </c>
      <c r="K37" s="52"/>
      <c r="L37" s="52">
        <f t="shared" si="0"/>
        <v>13791.007528146194</v>
      </c>
      <c r="M37"/>
      <c r="N37"/>
    </row>
    <row r="38" spans="1:14" ht="12.75" customHeight="1">
      <c r="A38" s="183" t="s">
        <v>1730</v>
      </c>
      <c r="B38" s="180" t="s">
        <v>350</v>
      </c>
      <c r="C38" s="180" t="s">
        <v>220</v>
      </c>
      <c r="D38" s="182">
        <v>42607.040000000001</v>
      </c>
      <c r="E38" s="180" t="s">
        <v>1731</v>
      </c>
      <c r="F38" s="180" t="s">
        <v>1733</v>
      </c>
      <c r="G38" s="181">
        <v>41785</v>
      </c>
      <c r="H38" s="180" t="s">
        <v>405</v>
      </c>
      <c r="I38"/>
      <c r="J38" s="52">
        <v>-25021.195471855804</v>
      </c>
      <c r="K38" s="52"/>
      <c r="L38" s="52">
        <f t="shared" si="0"/>
        <v>-89642.200971853686</v>
      </c>
      <c r="M38"/>
      <c r="N38"/>
    </row>
    <row r="39" spans="1:14" ht="12.75" customHeight="1">
      <c r="A39" s="183" t="s">
        <v>2252</v>
      </c>
      <c r="B39" s="180" t="s">
        <v>350</v>
      </c>
      <c r="C39" s="180" t="s">
        <v>220</v>
      </c>
      <c r="D39" s="182">
        <v>23840.19</v>
      </c>
      <c r="E39" s="180" t="s">
        <v>2253</v>
      </c>
      <c r="F39" s="180" t="s">
        <v>2249</v>
      </c>
      <c r="G39" s="181">
        <v>41813</v>
      </c>
      <c r="H39" s="180" t="s">
        <v>2250</v>
      </c>
      <c r="I39"/>
      <c r="J39" s="52">
        <v>-26524.548471855505</v>
      </c>
      <c r="K39" s="52"/>
      <c r="L39" s="52">
        <f t="shared" si="0"/>
        <v>-65802.010971853684</v>
      </c>
      <c r="M39"/>
      <c r="N39"/>
    </row>
    <row r="40" spans="1:14" ht="12.75" customHeight="1">
      <c r="A40" s="183" t="s">
        <v>507</v>
      </c>
      <c r="B40" s="180" t="s">
        <v>350</v>
      </c>
      <c r="C40" s="180" t="s">
        <v>349</v>
      </c>
      <c r="D40" s="182">
        <v>21926.76</v>
      </c>
      <c r="E40" s="180" t="s">
        <v>508</v>
      </c>
      <c r="F40" s="180" t="s">
        <v>510</v>
      </c>
      <c r="G40" s="181">
        <v>41801</v>
      </c>
      <c r="H40" s="180" t="s">
        <v>339</v>
      </c>
      <c r="I40"/>
      <c r="J40" s="52">
        <v>-27366.981971857193</v>
      </c>
      <c r="K40" s="52"/>
      <c r="L40" s="52">
        <f t="shared" si="0"/>
        <v>-43875.250971853689</v>
      </c>
      <c r="M40"/>
      <c r="N40"/>
    </row>
    <row r="41" spans="1:14" ht="12.75" customHeight="1">
      <c r="A41" s="183" t="s">
        <v>1752</v>
      </c>
      <c r="B41" s="180" t="s">
        <v>350</v>
      </c>
      <c r="C41" s="180" t="s">
        <v>220</v>
      </c>
      <c r="D41" s="182">
        <v>59542.92</v>
      </c>
      <c r="E41" s="180" t="s">
        <v>1753</v>
      </c>
      <c r="F41" s="180" t="s">
        <v>1714</v>
      </c>
      <c r="G41" s="181">
        <v>41814</v>
      </c>
      <c r="H41" s="180" t="s">
        <v>405</v>
      </c>
      <c r="I41"/>
      <c r="J41" s="52">
        <v>-29456.779971855343</v>
      </c>
      <c r="K41" s="52"/>
      <c r="L41" s="52">
        <f t="shared" si="0"/>
        <v>15667.669028146309</v>
      </c>
      <c r="M41"/>
      <c r="N41"/>
    </row>
    <row r="42" spans="1:14" ht="12.75" customHeight="1">
      <c r="A42" s="183" t="s">
        <v>1091</v>
      </c>
      <c r="B42" s="180" t="s">
        <v>350</v>
      </c>
      <c r="C42" s="180" t="s">
        <v>349</v>
      </c>
      <c r="D42" s="182">
        <v>16992.34</v>
      </c>
      <c r="E42" s="180" t="s">
        <v>1092</v>
      </c>
      <c r="F42" s="180" t="s">
        <v>347</v>
      </c>
      <c r="G42" s="181">
        <v>41821</v>
      </c>
      <c r="H42" s="180" t="s">
        <v>339</v>
      </c>
      <c r="I42"/>
      <c r="J42" s="52">
        <v>-30199.806471856744</v>
      </c>
      <c r="K42" s="52"/>
      <c r="L42" s="52">
        <f t="shared" si="0"/>
        <v>-113380.23947185359</v>
      </c>
      <c r="M42"/>
      <c r="N42"/>
    </row>
    <row r="43" spans="1:14" ht="12.75" customHeight="1">
      <c r="A43" s="183" t="s">
        <v>1531</v>
      </c>
      <c r="B43" s="180" t="s">
        <v>350</v>
      </c>
      <c r="C43" s="180" t="s">
        <v>349</v>
      </c>
      <c r="D43" s="182">
        <v>41297.74</v>
      </c>
      <c r="E43" s="180" t="s">
        <v>1532</v>
      </c>
      <c r="F43" s="180" t="s">
        <v>347</v>
      </c>
      <c r="G43" s="181">
        <v>41852</v>
      </c>
      <c r="H43" s="180" t="s">
        <v>339</v>
      </c>
      <c r="I43"/>
      <c r="J43" s="52">
        <v>-31893.649471856414</v>
      </c>
      <c r="K43" s="52"/>
      <c r="L43" s="52">
        <f t="shared" si="0"/>
        <v>-72082.499471853604</v>
      </c>
      <c r="M43"/>
      <c r="N43"/>
    </row>
    <row r="44" spans="1:14" ht="12.75" customHeight="1">
      <c r="A44" s="183" t="s">
        <v>344</v>
      </c>
      <c r="B44" s="180" t="s">
        <v>350</v>
      </c>
      <c r="C44" s="180" t="s">
        <v>349</v>
      </c>
      <c r="D44" s="182">
        <v>20051.04</v>
      </c>
      <c r="E44" s="180" t="s">
        <v>345</v>
      </c>
      <c r="F44" s="180" t="s">
        <v>347</v>
      </c>
      <c r="G44" s="181">
        <v>41786</v>
      </c>
      <c r="H44" s="180" t="s">
        <v>339</v>
      </c>
      <c r="I44"/>
      <c r="J44" s="52">
        <v>-34461.807471857675</v>
      </c>
      <c r="K44" s="52"/>
      <c r="L44" s="52">
        <f t="shared" si="0"/>
        <v>-52031.459471853603</v>
      </c>
      <c r="M44"/>
      <c r="N44"/>
    </row>
    <row r="45" spans="1:14" ht="12.75" customHeight="1">
      <c r="A45" s="183" t="s">
        <v>1755</v>
      </c>
      <c r="B45" s="180" t="s">
        <v>350</v>
      </c>
      <c r="C45" s="180" t="s">
        <v>220</v>
      </c>
      <c r="D45" s="182">
        <v>15261.3</v>
      </c>
      <c r="E45" s="180" t="s">
        <v>1743</v>
      </c>
      <c r="F45" s="180" t="s">
        <v>1714</v>
      </c>
      <c r="G45" s="181">
        <v>41851</v>
      </c>
      <c r="H45" s="180" t="s">
        <v>405</v>
      </c>
      <c r="I45"/>
      <c r="J45" s="52">
        <v>-37189.134471854879</v>
      </c>
      <c r="K45" s="52"/>
      <c r="L45" s="52">
        <f t="shared" si="0"/>
        <v>-36770.159471853607</v>
      </c>
      <c r="M45"/>
      <c r="N45"/>
    </row>
    <row r="46" spans="1:14" ht="12.75" customHeight="1">
      <c r="A46" s="183" t="s">
        <v>454</v>
      </c>
      <c r="B46" s="180" t="s">
        <v>350</v>
      </c>
      <c r="C46" s="180" t="s">
        <v>349</v>
      </c>
      <c r="D46" s="182">
        <v>84196.930000000022</v>
      </c>
      <c r="E46" s="180" t="s">
        <v>455</v>
      </c>
      <c r="F46" s="180" t="s">
        <v>393</v>
      </c>
      <c r="G46" s="181">
        <v>41852</v>
      </c>
      <c r="H46" s="180" t="s">
        <v>444</v>
      </c>
      <c r="I46"/>
      <c r="J46" s="52">
        <v>-40178.330971856252</v>
      </c>
      <c r="K46" s="52"/>
      <c r="L46" s="52">
        <f t="shared" si="0"/>
        <v>47426.770528146415</v>
      </c>
      <c r="M46"/>
      <c r="N46"/>
    </row>
    <row r="47" spans="1:14" ht="12.75" customHeight="1">
      <c r="A47" s="183" t="s">
        <v>2211</v>
      </c>
      <c r="B47" s="180" t="s">
        <v>350</v>
      </c>
      <c r="C47" s="180" t="s">
        <v>220</v>
      </c>
      <c r="D47" s="182">
        <v>21979.48</v>
      </c>
      <c r="E47" s="180" t="s">
        <v>2194</v>
      </c>
      <c r="F47" s="180" t="s">
        <v>2196</v>
      </c>
      <c r="G47" s="181">
        <v>41836</v>
      </c>
      <c r="H47" s="180" t="s">
        <v>450</v>
      </c>
      <c r="I47"/>
      <c r="J47" s="52">
        <v>-40328.492971855027</v>
      </c>
      <c r="K47" s="52"/>
      <c r="L47" s="52">
        <f t="shared" si="0"/>
        <v>-76633.997971853489</v>
      </c>
      <c r="M47"/>
      <c r="N47"/>
    </row>
    <row r="48" spans="1:14" ht="12.75" customHeight="1">
      <c r="A48" s="183" t="s">
        <v>731</v>
      </c>
      <c r="B48" s="180" t="s">
        <v>350</v>
      </c>
      <c r="C48" s="180" t="s">
        <v>220</v>
      </c>
      <c r="D48" s="182">
        <v>16299.02</v>
      </c>
      <c r="E48" s="180" t="s">
        <v>726</v>
      </c>
      <c r="F48" s="180" t="s">
        <v>728</v>
      </c>
      <c r="G48" s="181">
        <v>41796</v>
      </c>
      <c r="H48" s="180" t="s">
        <v>456</v>
      </c>
      <c r="I48"/>
      <c r="J48" s="52">
        <v>-42004.58697185565</v>
      </c>
      <c r="K48" s="52"/>
      <c r="L48" s="52">
        <f t="shared" si="0"/>
        <v>-60334.977971853485</v>
      </c>
      <c r="M48"/>
      <c r="N48"/>
    </row>
    <row r="49" spans="1:14" ht="12.75" customHeight="1">
      <c r="A49" s="183" t="s">
        <v>725</v>
      </c>
      <c r="B49" s="180" t="s">
        <v>350</v>
      </c>
      <c r="C49" s="180" t="s">
        <v>220</v>
      </c>
      <c r="D49" s="182">
        <v>16025.37</v>
      </c>
      <c r="E49" s="180" t="s">
        <v>726</v>
      </c>
      <c r="F49" s="180" t="s">
        <v>728</v>
      </c>
      <c r="G49" s="181">
        <v>41795</v>
      </c>
      <c r="H49" s="180" t="s">
        <v>456</v>
      </c>
      <c r="I49"/>
      <c r="J49" s="52">
        <v>-42004.58697185565</v>
      </c>
      <c r="K49" s="52"/>
      <c r="L49" s="52">
        <f t="shared" si="0"/>
        <v>-44309.607971853482</v>
      </c>
      <c r="M49"/>
      <c r="N49"/>
    </row>
    <row r="50" spans="1:14" ht="12.75" customHeight="1">
      <c r="A50" s="183" t="s">
        <v>1769</v>
      </c>
      <c r="B50" s="180" t="s">
        <v>350</v>
      </c>
      <c r="C50" s="180" t="s">
        <v>220</v>
      </c>
      <c r="D50" s="182">
        <v>18447.689999999999</v>
      </c>
      <c r="E50" s="180" t="s">
        <v>1770</v>
      </c>
      <c r="F50" s="180" t="s">
        <v>1772</v>
      </c>
      <c r="G50" s="181">
        <v>41855</v>
      </c>
      <c r="H50" s="180" t="s">
        <v>405</v>
      </c>
      <c r="I50"/>
      <c r="J50" s="52">
        <v>-42189.895971854727</v>
      </c>
      <c r="K50" s="52"/>
      <c r="L50" s="52">
        <f t="shared" si="0"/>
        <v>-25861.917971853483</v>
      </c>
      <c r="M50"/>
      <c r="N50"/>
    </row>
    <row r="51" spans="1:14" ht="12.75" customHeight="1">
      <c r="A51" s="183" t="s">
        <v>2208</v>
      </c>
      <c r="B51" s="180" t="s">
        <v>350</v>
      </c>
      <c r="C51" s="180" t="s">
        <v>220</v>
      </c>
      <c r="D51" s="182">
        <v>63491.68</v>
      </c>
      <c r="E51" s="180" t="s">
        <v>2209</v>
      </c>
      <c r="F51" s="180" t="s">
        <v>1772</v>
      </c>
      <c r="G51" s="181">
        <v>41821</v>
      </c>
      <c r="H51" s="180" t="s">
        <v>450</v>
      </c>
      <c r="I51"/>
      <c r="J51" s="52">
        <v>-42679.791471855184</v>
      </c>
      <c r="K51" s="52"/>
      <c r="L51" s="52">
        <f t="shared" si="0"/>
        <v>37629.762028146521</v>
      </c>
      <c r="M51"/>
      <c r="N51"/>
    </row>
    <row r="52" spans="1:14" ht="12.75" customHeight="1">
      <c r="A52" s="183" t="s">
        <v>1539</v>
      </c>
      <c r="B52" s="180" t="s">
        <v>350</v>
      </c>
      <c r="C52" s="180" t="s">
        <v>349</v>
      </c>
      <c r="D52" s="182">
        <v>22255.200000000001</v>
      </c>
      <c r="E52" s="180" t="s">
        <v>1540</v>
      </c>
      <c r="F52" s="180" t="s">
        <v>347</v>
      </c>
      <c r="G52" s="181">
        <v>41821</v>
      </c>
      <c r="H52" s="180" t="s">
        <v>339</v>
      </c>
      <c r="I52"/>
      <c r="J52" s="52">
        <v>-47192.146471856744</v>
      </c>
      <c r="K52" s="52"/>
      <c r="L52" s="52">
        <f t="shared" si="0"/>
        <v>-86155.286471853382</v>
      </c>
      <c r="M52"/>
      <c r="N52"/>
    </row>
    <row r="53" spans="1:14" ht="12.75" customHeight="1">
      <c r="A53" s="183" t="s">
        <v>361</v>
      </c>
      <c r="B53" s="180" t="s">
        <v>350</v>
      </c>
      <c r="C53" s="180" t="s">
        <v>349</v>
      </c>
      <c r="D53" s="182">
        <v>27119.97</v>
      </c>
      <c r="E53" s="180" t="s">
        <v>362</v>
      </c>
      <c r="F53" s="180" t="s">
        <v>347</v>
      </c>
      <c r="G53" s="181">
        <v>41822</v>
      </c>
      <c r="H53" s="180" t="s">
        <v>339</v>
      </c>
      <c r="I53"/>
      <c r="J53" s="52">
        <v>-47244.057971856571</v>
      </c>
      <c r="K53" s="52"/>
      <c r="L53" s="52">
        <f t="shared" si="0"/>
        <v>-59035.316471853381</v>
      </c>
      <c r="M53"/>
      <c r="N53"/>
    </row>
    <row r="54" spans="1:14" ht="12.75" customHeight="1">
      <c r="A54" s="183" t="s">
        <v>1536</v>
      </c>
      <c r="B54" s="180" t="s">
        <v>350</v>
      </c>
      <c r="C54" s="180" t="s">
        <v>349</v>
      </c>
      <c r="D54" s="182">
        <v>20007.25</v>
      </c>
      <c r="E54" s="180" t="s">
        <v>1537</v>
      </c>
      <c r="F54" s="180" t="s">
        <v>347</v>
      </c>
      <c r="G54" s="181">
        <v>41791</v>
      </c>
      <c r="H54" s="180" t="s">
        <v>339</v>
      </c>
      <c r="I54"/>
      <c r="J54" s="52">
        <v>-50136.188971857526</v>
      </c>
      <c r="K54" s="52"/>
      <c r="L54" s="52">
        <f t="shared" si="0"/>
        <v>-39028.066471853381</v>
      </c>
      <c r="M54"/>
      <c r="N54"/>
    </row>
    <row r="55" spans="1:14" ht="12.75" customHeight="1">
      <c r="A55" s="183" t="s">
        <v>1745</v>
      </c>
      <c r="B55" s="180" t="s">
        <v>350</v>
      </c>
      <c r="C55" s="180" t="s">
        <v>220</v>
      </c>
      <c r="D55" s="182">
        <v>49893.9</v>
      </c>
      <c r="E55" s="180" t="s">
        <v>1746</v>
      </c>
      <c r="F55" s="180" t="s">
        <v>1733</v>
      </c>
      <c r="G55" s="181">
        <v>41813</v>
      </c>
      <c r="H55" s="180" t="s">
        <v>405</v>
      </c>
      <c r="I55"/>
      <c r="J55" s="52">
        <v>-50364.738471855504</v>
      </c>
      <c r="K55" s="52"/>
      <c r="L55" s="52">
        <f t="shared" si="0"/>
        <v>10865.833528146621</v>
      </c>
      <c r="M55"/>
      <c r="N55"/>
    </row>
    <row r="56" spans="1:14" ht="12.75" customHeight="1">
      <c r="A56" s="183" t="s">
        <v>1757</v>
      </c>
      <c r="B56" s="180" t="s">
        <v>350</v>
      </c>
      <c r="C56" s="180" t="s">
        <v>220</v>
      </c>
      <c r="D56" s="182">
        <v>25666.05</v>
      </c>
      <c r="E56" s="180" t="s">
        <v>1758</v>
      </c>
      <c r="F56" s="180" t="s">
        <v>1714</v>
      </c>
      <c r="G56" s="181">
        <v>41851</v>
      </c>
      <c r="H56" s="180" t="s">
        <v>405</v>
      </c>
      <c r="I56"/>
      <c r="J56" s="52">
        <v>-52450.434471854882</v>
      </c>
      <c r="K56" s="52"/>
      <c r="L56" s="52">
        <f t="shared" si="0"/>
        <v>-109508.36497185328</v>
      </c>
      <c r="M56"/>
      <c r="N56"/>
    </row>
    <row r="57" spans="1:14" ht="12.75" customHeight="1">
      <c r="A57" s="183" t="s">
        <v>2130</v>
      </c>
      <c r="B57" s="180" t="s">
        <v>350</v>
      </c>
      <c r="C57" s="180" t="s">
        <v>349</v>
      </c>
      <c r="D57" s="182">
        <v>45608.3</v>
      </c>
      <c r="E57" s="180" t="s">
        <v>2131</v>
      </c>
      <c r="F57" s="180" t="s">
        <v>347</v>
      </c>
      <c r="G57" s="181">
        <v>41786</v>
      </c>
      <c r="H57" s="180" t="s">
        <v>339</v>
      </c>
      <c r="I57"/>
      <c r="J57" s="52">
        <v>-54512.847471857676</v>
      </c>
      <c r="K57" s="52"/>
      <c r="L57" s="52">
        <f t="shared" si="0"/>
        <v>-63900.06497185328</v>
      </c>
      <c r="M57"/>
      <c r="N57"/>
    </row>
    <row r="58" spans="1:14" ht="12.75" customHeight="1">
      <c r="A58" s="183" t="s">
        <v>355</v>
      </c>
      <c r="B58" s="180" t="s">
        <v>350</v>
      </c>
      <c r="C58" s="180" t="s">
        <v>349</v>
      </c>
      <c r="D58" s="182">
        <v>37021.32</v>
      </c>
      <c r="E58" s="180" t="s">
        <v>356</v>
      </c>
      <c r="F58" s="180" t="s">
        <v>347</v>
      </c>
      <c r="G58" s="181">
        <v>41801</v>
      </c>
      <c r="H58" s="180" t="s">
        <v>339</v>
      </c>
      <c r="I58"/>
      <c r="J58" s="52">
        <v>-56036.160471857358</v>
      </c>
      <c r="K58" s="52"/>
      <c r="L58" s="52">
        <f t="shared" si="0"/>
        <v>-26878.744971853281</v>
      </c>
      <c r="M58"/>
      <c r="N58"/>
    </row>
    <row r="59" spans="1:14" ht="12.75" customHeight="1">
      <c r="A59" s="183" t="s">
        <v>729</v>
      </c>
      <c r="B59" s="180" t="s">
        <v>350</v>
      </c>
      <c r="C59" s="180" t="s">
        <v>220</v>
      </c>
      <c r="D59" s="182">
        <v>-16025.37</v>
      </c>
      <c r="E59" s="180" t="s">
        <v>726</v>
      </c>
      <c r="F59" s="180" t="s">
        <v>728</v>
      </c>
      <c r="G59" s="181">
        <v>41796</v>
      </c>
      <c r="H59" s="180" t="s">
        <v>456</v>
      </c>
      <c r="I59"/>
      <c r="J59" s="52">
        <v>-58029.956971855652</v>
      </c>
      <c r="K59" s="52"/>
      <c r="L59" s="52">
        <f t="shared" si="0"/>
        <v>-42904.114971853283</v>
      </c>
      <c r="M59"/>
      <c r="N59"/>
    </row>
    <row r="60" spans="1:14" ht="12.75" customHeight="1">
      <c r="A60" s="183" t="s">
        <v>2286</v>
      </c>
      <c r="B60" s="180" t="s">
        <v>350</v>
      </c>
      <c r="C60" s="180" t="s">
        <v>220</v>
      </c>
      <c r="D60" s="182">
        <v>20819</v>
      </c>
      <c r="E60" s="180" t="s">
        <v>2287</v>
      </c>
      <c r="F60" s="180" t="s">
        <v>2289</v>
      </c>
      <c r="G60" s="181">
        <v>41796</v>
      </c>
      <c r="H60" s="180" t="s">
        <v>2281</v>
      </c>
      <c r="I60"/>
      <c r="J60" s="52">
        <v>-58303.606971855654</v>
      </c>
      <c r="K60" s="52"/>
      <c r="L60" s="52">
        <f t="shared" si="0"/>
        <v>-22085.114971853283</v>
      </c>
      <c r="M60"/>
      <c r="N60"/>
    </row>
    <row r="61" spans="1:14" ht="12.75" customHeight="1">
      <c r="A61" s="183" t="s">
        <v>2127</v>
      </c>
      <c r="B61" s="180" t="s">
        <v>350</v>
      </c>
      <c r="C61" s="180" t="s">
        <v>349</v>
      </c>
      <c r="D61" s="182">
        <v>16808.689999999999</v>
      </c>
      <c r="E61" s="180" t="s">
        <v>2128</v>
      </c>
      <c r="F61" s="180" t="s">
        <v>347</v>
      </c>
      <c r="G61" s="181">
        <v>41779</v>
      </c>
      <c r="H61" s="180" t="s">
        <v>339</v>
      </c>
      <c r="I61"/>
      <c r="J61" s="52">
        <v>-60637.585971857799</v>
      </c>
      <c r="K61" s="52"/>
      <c r="L61" s="52">
        <f t="shared" si="0"/>
        <v>-5276.4249718532847</v>
      </c>
      <c r="M61"/>
      <c r="N61"/>
    </row>
    <row r="62" spans="1:14" ht="12.75" customHeight="1">
      <c r="A62" s="183" t="s">
        <v>1724</v>
      </c>
      <c r="B62" s="180" t="s">
        <v>350</v>
      </c>
      <c r="C62" s="180" t="s">
        <v>220</v>
      </c>
      <c r="D62" s="182">
        <v>18004.439999999999</v>
      </c>
      <c r="E62" s="180" t="s">
        <v>1725</v>
      </c>
      <c r="F62" s="180" t="s">
        <v>1714</v>
      </c>
      <c r="G62" s="181">
        <v>41781</v>
      </c>
      <c r="H62" s="180" t="s">
        <v>405</v>
      </c>
      <c r="I62"/>
      <c r="J62" s="52">
        <v>-60667.603971855948</v>
      </c>
      <c r="K62" s="52"/>
      <c r="L62" s="52">
        <f t="shared" si="0"/>
        <v>12728.015028146714</v>
      </c>
      <c r="M62"/>
      <c r="N62"/>
    </row>
    <row r="63" spans="1:14" ht="12.75" customHeight="1">
      <c r="A63" s="183" t="s">
        <v>1550</v>
      </c>
      <c r="B63" s="180" t="s">
        <v>350</v>
      </c>
      <c r="C63" s="180" t="s">
        <v>220</v>
      </c>
      <c r="D63" s="182">
        <v>17400</v>
      </c>
      <c r="E63" s="180" t="s">
        <v>1551</v>
      </c>
      <c r="F63" s="180" t="s">
        <v>1553</v>
      </c>
      <c r="G63" s="181">
        <v>41835</v>
      </c>
      <c r="H63" s="180" t="s">
        <v>1542</v>
      </c>
      <c r="I63"/>
      <c r="J63" s="52">
        <v>-62307.972971855022</v>
      </c>
      <c r="K63" s="52"/>
      <c r="L63" s="52">
        <f t="shared" si="0"/>
        <v>-115912.23347185319</v>
      </c>
      <c r="M63"/>
      <c r="N63"/>
    </row>
    <row r="64" spans="1:14" ht="12.75" customHeight="1">
      <c r="A64" s="183" t="s">
        <v>515</v>
      </c>
      <c r="B64" s="180" t="s">
        <v>350</v>
      </c>
      <c r="C64" s="180" t="s">
        <v>349</v>
      </c>
      <c r="D64" s="182">
        <v>31800</v>
      </c>
      <c r="E64" s="180" t="s">
        <v>516</v>
      </c>
      <c r="F64" s="180" t="s">
        <v>510</v>
      </c>
      <c r="G64" s="181">
        <v>41852</v>
      </c>
      <c r="H64" s="180" t="s">
        <v>363</v>
      </c>
      <c r="I64"/>
      <c r="J64" s="52">
        <v>-62599.07247185611</v>
      </c>
      <c r="K64" s="52"/>
      <c r="L64" s="52">
        <f t="shared" si="0"/>
        <v>-84112.233471853193</v>
      </c>
      <c r="M64"/>
      <c r="N64"/>
    </row>
    <row r="65" spans="1:14" ht="12.75" customHeight="1">
      <c r="A65" s="183" t="s">
        <v>718</v>
      </c>
      <c r="B65" s="180" t="s">
        <v>350</v>
      </c>
      <c r="C65" s="180" t="s">
        <v>220</v>
      </c>
      <c r="D65" s="182">
        <v>19893.64</v>
      </c>
      <c r="E65" s="180" t="s">
        <v>719</v>
      </c>
      <c r="F65" s="180" t="s">
        <v>721</v>
      </c>
      <c r="G65" s="181">
        <v>41786</v>
      </c>
      <c r="H65" s="180" t="s">
        <v>456</v>
      </c>
      <c r="I65"/>
      <c r="J65" s="52">
        <v>-67628.235471855805</v>
      </c>
      <c r="K65" s="52"/>
      <c r="L65" s="52">
        <f t="shared" si="0"/>
        <v>-64218.593471853193</v>
      </c>
      <c r="M65"/>
      <c r="N65"/>
    </row>
    <row r="66" spans="1:14" ht="12.75" customHeight="1">
      <c r="A66" s="183" t="s">
        <v>2136</v>
      </c>
      <c r="B66" s="180" t="s">
        <v>350</v>
      </c>
      <c r="C66" s="180" t="s">
        <v>349</v>
      </c>
      <c r="D66" s="182">
        <v>23463.33</v>
      </c>
      <c r="E66" s="180" t="s">
        <v>2137</v>
      </c>
      <c r="F66" s="180" t="s">
        <v>347</v>
      </c>
      <c r="G66" s="181">
        <v>41821</v>
      </c>
      <c r="H66" s="180" t="s">
        <v>339</v>
      </c>
      <c r="I66"/>
      <c r="J66" s="52">
        <v>-69447.346471856741</v>
      </c>
      <c r="K66" s="52"/>
      <c r="L66" s="52">
        <f t="shared" si="0"/>
        <v>-40755.263471853192</v>
      </c>
      <c r="M66"/>
      <c r="N66"/>
    </row>
    <row r="67" spans="1:14" ht="12.75" customHeight="1">
      <c r="A67" s="183" t="s">
        <v>1516</v>
      </c>
      <c r="B67" s="180" t="s">
        <v>350</v>
      </c>
      <c r="C67" s="180" t="s">
        <v>349</v>
      </c>
      <c r="D67" s="182">
        <v>21511.53</v>
      </c>
      <c r="E67" s="180" t="s">
        <v>1517</v>
      </c>
      <c r="F67" s="180" t="s">
        <v>347</v>
      </c>
      <c r="G67" s="181">
        <v>41791</v>
      </c>
      <c r="H67" s="180" t="s">
        <v>339</v>
      </c>
      <c r="I67"/>
      <c r="J67" s="52">
        <v>-70143.438971857526</v>
      </c>
      <c r="K67" s="52"/>
      <c r="L67" s="52">
        <f t="shared" ref="L67:L96" si="1">IF(L66&gt;0,$K$1+L66+D67,D67+L66)</f>
        <v>-19243.733471853193</v>
      </c>
      <c r="M67"/>
      <c r="N67"/>
    </row>
    <row r="68" spans="1:14" ht="12.75" customHeight="1">
      <c r="A68" s="183" t="s">
        <v>2182</v>
      </c>
      <c r="B68" s="180" t="s">
        <v>350</v>
      </c>
      <c r="C68" s="180" t="s">
        <v>349</v>
      </c>
      <c r="D68" s="182">
        <v>42575.15</v>
      </c>
      <c r="E68" s="180" t="s">
        <v>2183</v>
      </c>
      <c r="F68" s="180" t="s">
        <v>347</v>
      </c>
      <c r="G68" s="181">
        <v>41822</v>
      </c>
      <c r="H68" s="180" t="s">
        <v>339</v>
      </c>
      <c r="I68"/>
      <c r="J68" s="52">
        <v>-73191.389471856412</v>
      </c>
      <c r="K68" s="52"/>
      <c r="L68" s="52">
        <f t="shared" si="1"/>
        <v>23331.416528146809</v>
      </c>
      <c r="M68"/>
      <c r="N68"/>
    </row>
    <row r="69" spans="1:14" ht="12.75" customHeight="1">
      <c r="A69" s="183" t="s">
        <v>2142</v>
      </c>
      <c r="B69" s="180" t="s">
        <v>350</v>
      </c>
      <c r="C69" s="180" t="s">
        <v>349</v>
      </c>
      <c r="D69" s="182">
        <v>33852.559999999998</v>
      </c>
      <c r="E69" s="180" t="s">
        <v>2143</v>
      </c>
      <c r="F69" s="180" t="s">
        <v>347</v>
      </c>
      <c r="G69" s="181">
        <v>41822</v>
      </c>
      <c r="H69" s="180" t="s">
        <v>339</v>
      </c>
      <c r="I69"/>
      <c r="J69" s="52">
        <v>-74364.027971856573</v>
      </c>
      <c r="K69" s="52"/>
      <c r="L69" s="52">
        <f t="shared" si="1"/>
        <v>-88856.271971853101</v>
      </c>
      <c r="M69"/>
      <c r="N69"/>
    </row>
    <row r="70" spans="1:14" ht="12.75" customHeight="1">
      <c r="A70" s="183" t="s">
        <v>1760</v>
      </c>
      <c r="B70" s="180" t="s">
        <v>350</v>
      </c>
      <c r="C70" s="180" t="s">
        <v>220</v>
      </c>
      <c r="D70" s="182">
        <v>21386.99</v>
      </c>
      <c r="E70" s="180" t="s">
        <v>1746</v>
      </c>
      <c r="F70" s="180" t="s">
        <v>1733</v>
      </c>
      <c r="G70" s="181">
        <v>41851</v>
      </c>
      <c r="H70" s="180" t="s">
        <v>405</v>
      </c>
      <c r="I70"/>
      <c r="J70" s="52">
        <v>-78116.484471854885</v>
      </c>
      <c r="K70" s="52"/>
      <c r="L70" s="52">
        <f t="shared" si="1"/>
        <v>-67469.281971853095</v>
      </c>
      <c r="M70"/>
      <c r="N70"/>
    </row>
    <row r="71" spans="1:14" ht="12.75" customHeight="1">
      <c r="A71" s="183" t="s">
        <v>1727</v>
      </c>
      <c r="B71" s="180" t="s">
        <v>350</v>
      </c>
      <c r="C71" s="180" t="s">
        <v>220</v>
      </c>
      <c r="D71" s="182">
        <v>22609.5</v>
      </c>
      <c r="E71" s="180" t="s">
        <v>1728</v>
      </c>
      <c r="F71" s="180" t="s">
        <v>1714</v>
      </c>
      <c r="G71" s="181">
        <v>41781</v>
      </c>
      <c r="H71" s="180" t="s">
        <v>405</v>
      </c>
      <c r="I71"/>
      <c r="J71" s="52">
        <v>-78672.04397185595</v>
      </c>
      <c r="K71" s="52"/>
      <c r="L71" s="52">
        <f t="shared" si="1"/>
        <v>-44859.781971853095</v>
      </c>
      <c r="M71"/>
      <c r="N71"/>
    </row>
    <row r="72" spans="1:14" ht="12.75" customHeight="1">
      <c r="A72" s="183" t="s">
        <v>1735</v>
      </c>
      <c r="B72" s="180" t="s">
        <v>350</v>
      </c>
      <c r="C72" s="180" t="s">
        <v>220</v>
      </c>
      <c r="D72" s="182">
        <v>29121.599999999999</v>
      </c>
      <c r="E72" s="180" t="s">
        <v>1736</v>
      </c>
      <c r="F72" s="180" t="s">
        <v>1738</v>
      </c>
      <c r="G72" s="181">
        <v>41800</v>
      </c>
      <c r="H72" s="180" t="s">
        <v>405</v>
      </c>
      <c r="I72"/>
      <c r="J72" s="52">
        <v>-79122.606971855654</v>
      </c>
      <c r="K72" s="52"/>
      <c r="L72" s="52">
        <f t="shared" si="1"/>
        <v>-15738.181971853097</v>
      </c>
      <c r="M72"/>
      <c r="N72"/>
    </row>
    <row r="73" spans="1:14" ht="12.75" customHeight="1">
      <c r="A73" s="183" t="s">
        <v>1808</v>
      </c>
      <c r="B73" s="180" t="s">
        <v>350</v>
      </c>
      <c r="C73" s="180" t="s">
        <v>220</v>
      </c>
      <c r="D73" s="182">
        <v>40461.480000000003</v>
      </c>
      <c r="E73" s="180" t="s">
        <v>1809</v>
      </c>
      <c r="F73" s="180" t="s">
        <v>1806</v>
      </c>
      <c r="G73" s="181">
        <v>41837</v>
      </c>
      <c r="H73" s="180" t="s">
        <v>405</v>
      </c>
      <c r="I73"/>
      <c r="J73" s="52">
        <v>-79707.972971855022</v>
      </c>
      <c r="K73" s="52"/>
      <c r="L73" s="52">
        <f t="shared" si="1"/>
        <v>24723.298028146906</v>
      </c>
      <c r="M73"/>
      <c r="N73"/>
    </row>
    <row r="74" spans="1:14" ht="12.75" customHeight="1">
      <c r="A74" s="183" t="s">
        <v>484</v>
      </c>
      <c r="B74" s="180" t="s">
        <v>350</v>
      </c>
      <c r="C74" s="180" t="s">
        <v>349</v>
      </c>
      <c r="D74" s="182">
        <v>53745.88</v>
      </c>
      <c r="E74" s="180" t="s">
        <v>485</v>
      </c>
      <c r="F74" s="180" t="s">
        <v>347</v>
      </c>
      <c r="G74" s="181">
        <v>41814</v>
      </c>
      <c r="H74" s="180" t="s">
        <v>363</v>
      </c>
      <c r="I74"/>
      <c r="J74" s="52">
        <v>-80330.683471857075</v>
      </c>
      <c r="K74" s="52"/>
      <c r="L74" s="52">
        <f t="shared" si="1"/>
        <v>-67571.070471852989</v>
      </c>
      <c r="M74"/>
      <c r="N74"/>
    </row>
    <row r="75" spans="1:14" ht="12.75" customHeight="1">
      <c r="A75" s="183" t="s">
        <v>2193</v>
      </c>
      <c r="B75" s="180" t="s">
        <v>350</v>
      </c>
      <c r="C75" s="180" t="s">
        <v>220</v>
      </c>
      <c r="D75" s="182">
        <v>27098.44</v>
      </c>
      <c r="E75" s="180" t="s">
        <v>2194</v>
      </c>
      <c r="F75" s="180" t="s">
        <v>2196</v>
      </c>
      <c r="G75" s="181">
        <v>41787</v>
      </c>
      <c r="H75" s="180" t="s">
        <v>450</v>
      </c>
      <c r="I75"/>
      <c r="J75" s="52">
        <v>-87521.875471855805</v>
      </c>
      <c r="K75" s="52"/>
      <c r="L75" s="52">
        <f t="shared" si="1"/>
        <v>-40472.630471852986</v>
      </c>
      <c r="M75"/>
      <c r="N75"/>
    </row>
    <row r="76" spans="1:14" ht="12.75" customHeight="1">
      <c r="A76" s="183" t="s">
        <v>1203</v>
      </c>
      <c r="B76" s="180" t="s">
        <v>350</v>
      </c>
      <c r="C76" s="180" t="s">
        <v>220</v>
      </c>
      <c r="D76" s="182">
        <v>16645.23</v>
      </c>
      <c r="E76" s="180" t="s">
        <v>1204</v>
      </c>
      <c r="F76" s="180" t="s">
        <v>465</v>
      </c>
      <c r="G76" s="181">
        <v>41814</v>
      </c>
      <c r="H76" s="180" t="s">
        <v>818</v>
      </c>
      <c r="I76"/>
      <c r="J76" s="52">
        <v>-88999.699971855342</v>
      </c>
      <c r="K76" s="52"/>
      <c r="L76" s="52">
        <f t="shared" si="1"/>
        <v>-23827.400471852987</v>
      </c>
      <c r="M76"/>
      <c r="N76"/>
    </row>
    <row r="77" spans="1:14" ht="12.75" customHeight="1">
      <c r="A77" s="183" t="s">
        <v>1519</v>
      </c>
      <c r="B77" s="180" t="s">
        <v>350</v>
      </c>
      <c r="C77" s="180" t="s">
        <v>349</v>
      </c>
      <c r="D77" s="182">
        <v>15224.45</v>
      </c>
      <c r="E77" s="180" t="s">
        <v>1520</v>
      </c>
      <c r="F77" s="180" t="s">
        <v>347</v>
      </c>
      <c r="G77" s="181">
        <v>41792</v>
      </c>
      <c r="H77" s="180" t="s">
        <v>339</v>
      </c>
      <c r="I77"/>
      <c r="J77" s="52">
        <v>-91654.968971857525</v>
      </c>
      <c r="K77" s="52"/>
      <c r="L77" s="52">
        <f t="shared" si="1"/>
        <v>-8602.9504718529861</v>
      </c>
      <c r="M77"/>
      <c r="N77"/>
    </row>
    <row r="78" spans="1:14" ht="12.75" customHeight="1">
      <c r="A78" s="183" t="s">
        <v>2139</v>
      </c>
      <c r="B78" s="180" t="s">
        <v>350</v>
      </c>
      <c r="C78" s="180" t="s">
        <v>349</v>
      </c>
      <c r="D78" s="182">
        <v>15341.46</v>
      </c>
      <c r="E78" s="180" t="s">
        <v>2140</v>
      </c>
      <c r="F78" s="180" t="s">
        <v>347</v>
      </c>
      <c r="G78" s="181">
        <v>41821</v>
      </c>
      <c r="H78" s="180" t="s">
        <v>339</v>
      </c>
      <c r="I78"/>
      <c r="J78" s="52">
        <v>-92910.676471856743</v>
      </c>
      <c r="K78" s="52"/>
      <c r="L78" s="52">
        <f t="shared" si="1"/>
        <v>6738.509528147013</v>
      </c>
      <c r="M78"/>
      <c r="N78"/>
    </row>
    <row r="79" spans="1:14" ht="12.75" customHeight="1">
      <c r="A79" s="183" t="s">
        <v>2179</v>
      </c>
      <c r="B79" s="180" t="s">
        <v>350</v>
      </c>
      <c r="C79" s="180" t="s">
        <v>349</v>
      </c>
      <c r="D79" s="182">
        <v>38106.06</v>
      </c>
      <c r="E79" s="180" t="s">
        <v>2180</v>
      </c>
      <c r="F79" s="180" t="s">
        <v>347</v>
      </c>
      <c r="G79" s="181">
        <v>41801</v>
      </c>
      <c r="H79" s="180" t="s">
        <v>339</v>
      </c>
      <c r="I79"/>
      <c r="J79" s="52">
        <v>-93057.480471857358</v>
      </c>
      <c r="K79" s="52"/>
      <c r="L79" s="52">
        <f t="shared" si="1"/>
        <v>-101195.67897185287</v>
      </c>
      <c r="M79"/>
      <c r="N79"/>
    </row>
    <row r="80" spans="1:14" ht="12.75" customHeight="1">
      <c r="A80" s="183" t="s">
        <v>886</v>
      </c>
      <c r="B80" s="180" t="s">
        <v>350</v>
      </c>
      <c r="C80" s="180" t="s">
        <v>220</v>
      </c>
      <c r="D80" s="182">
        <v>16456.560000000001</v>
      </c>
      <c r="E80" s="180" t="s">
        <v>887</v>
      </c>
      <c r="F80" s="180" t="s">
        <v>474</v>
      </c>
      <c r="G80" s="181">
        <v>41778</v>
      </c>
      <c r="H80" s="180" t="s">
        <v>424</v>
      </c>
      <c r="I80"/>
      <c r="J80" s="52">
        <v>-94399.07247185611</v>
      </c>
      <c r="K80" s="52"/>
      <c r="L80" s="52">
        <f t="shared" si="1"/>
        <v>-84739.118971852877</v>
      </c>
      <c r="M80"/>
      <c r="N80"/>
    </row>
    <row r="81" spans="1:14" ht="12.75" customHeight="1">
      <c r="A81" s="183" t="s">
        <v>1762</v>
      </c>
      <c r="B81" s="180" t="s">
        <v>350</v>
      </c>
      <c r="C81" s="180" t="s">
        <v>220</v>
      </c>
      <c r="D81" s="182">
        <v>19544.04</v>
      </c>
      <c r="E81" s="180" t="s">
        <v>1736</v>
      </c>
      <c r="F81" s="180" t="s">
        <v>1738</v>
      </c>
      <c r="G81" s="181">
        <v>41851</v>
      </c>
      <c r="H81" s="180" t="s">
        <v>405</v>
      </c>
      <c r="I81"/>
      <c r="J81" s="52">
        <v>-99503.47447185489</v>
      </c>
      <c r="K81" s="52"/>
      <c r="L81" s="52">
        <f t="shared" si="1"/>
        <v>-65195.078971852876</v>
      </c>
      <c r="M81"/>
      <c r="N81"/>
    </row>
    <row r="82" spans="1:14" ht="12.75" customHeight="1">
      <c r="A82" s="183" t="s">
        <v>352</v>
      </c>
      <c r="B82" s="180" t="s">
        <v>350</v>
      </c>
      <c r="C82" s="180" t="s">
        <v>349</v>
      </c>
      <c r="D82" s="182">
        <v>37874.86</v>
      </c>
      <c r="E82" s="180" t="s">
        <v>353</v>
      </c>
      <c r="F82" s="180" t="s">
        <v>347</v>
      </c>
      <c r="G82" s="181">
        <v>41791</v>
      </c>
      <c r="H82" s="180" t="s">
        <v>339</v>
      </c>
      <c r="I82"/>
      <c r="J82" s="52">
        <v>-100121.14747185768</v>
      </c>
      <c r="K82" s="52"/>
      <c r="L82" s="52">
        <f t="shared" si="1"/>
        <v>-27320.218971852875</v>
      </c>
      <c r="M82"/>
      <c r="N82"/>
    </row>
    <row r="83" spans="1:14" ht="12.75" customHeight="1">
      <c r="A83" s="183" t="s">
        <v>1748</v>
      </c>
      <c r="B83" s="180" t="s">
        <v>350</v>
      </c>
      <c r="C83" s="180" t="s">
        <v>220</v>
      </c>
      <c r="D83" s="182">
        <v>18627.3</v>
      </c>
      <c r="E83" s="180" t="s">
        <v>1717</v>
      </c>
      <c r="F83" s="180" t="s">
        <v>1719</v>
      </c>
      <c r="G83" s="181">
        <v>41813</v>
      </c>
      <c r="H83" s="180" t="s">
        <v>405</v>
      </c>
      <c r="I83"/>
      <c r="J83" s="52">
        <v>-100258.63847185551</v>
      </c>
      <c r="K83" s="52"/>
      <c r="L83" s="52">
        <f t="shared" si="1"/>
        <v>-8692.918971852876</v>
      </c>
      <c r="M83"/>
      <c r="N83"/>
    </row>
    <row r="84" spans="1:14" ht="12.75" customHeight="1">
      <c r="A84" s="183" t="s">
        <v>859</v>
      </c>
      <c r="B84" s="180" t="s">
        <v>350</v>
      </c>
      <c r="C84" s="180" t="s">
        <v>220</v>
      </c>
      <c r="D84" s="182">
        <v>18539.099999999999</v>
      </c>
      <c r="E84" s="180" t="s">
        <v>860</v>
      </c>
      <c r="F84" s="180" t="s">
        <v>862</v>
      </c>
      <c r="G84" s="181">
        <v>41781</v>
      </c>
      <c r="H84" s="180" t="s">
        <v>854</v>
      </c>
      <c r="I84"/>
      <c r="J84" s="52">
        <v>-101281.54397185595</v>
      </c>
      <c r="K84" s="52"/>
      <c r="L84" s="52">
        <f t="shared" si="1"/>
        <v>9846.1810281471226</v>
      </c>
      <c r="M84"/>
      <c r="N84"/>
    </row>
    <row r="85" spans="1:14" ht="12.75" customHeight="1">
      <c r="A85" s="183" t="s">
        <v>2255</v>
      </c>
      <c r="B85" s="180" t="s">
        <v>350</v>
      </c>
      <c r="C85" s="180" t="s">
        <v>220</v>
      </c>
      <c r="D85" s="182">
        <v>17442.900000000001</v>
      </c>
      <c r="E85" s="180" t="s">
        <v>2256</v>
      </c>
      <c r="F85" s="180" t="s">
        <v>2249</v>
      </c>
      <c r="G85" s="181">
        <v>41817</v>
      </c>
      <c r="H85" s="180" t="s">
        <v>2237</v>
      </c>
      <c r="I85"/>
      <c r="J85" s="52">
        <v>-105644.92997185534</v>
      </c>
      <c r="K85" s="52"/>
      <c r="L85" s="52">
        <f t="shared" si="1"/>
        <v>-118751.16747185279</v>
      </c>
      <c r="M85"/>
      <c r="N85"/>
    </row>
    <row r="86" spans="1:14" ht="12.75" customHeight="1">
      <c r="A86" s="183" t="s">
        <v>2298</v>
      </c>
      <c r="B86" s="180" t="s">
        <v>350</v>
      </c>
      <c r="C86" s="180" t="s">
        <v>220</v>
      </c>
      <c r="D86" s="182">
        <v>22964.240000000002</v>
      </c>
      <c r="E86" s="180" t="s">
        <v>2299</v>
      </c>
      <c r="F86" s="180" t="s">
        <v>2301</v>
      </c>
      <c r="G86" s="181">
        <v>41823</v>
      </c>
      <c r="H86" s="180" t="s">
        <v>398</v>
      </c>
      <c r="I86"/>
      <c r="J86" s="52">
        <v>-106171.47147185518</v>
      </c>
      <c r="K86" s="52"/>
      <c r="L86" s="52">
        <f t="shared" si="1"/>
        <v>-95786.927471852789</v>
      </c>
      <c r="M86"/>
      <c r="N86"/>
    </row>
    <row r="87" spans="1:14" ht="12.75" customHeight="1">
      <c r="A87" s="183" t="s">
        <v>504</v>
      </c>
      <c r="B87" s="180" t="s">
        <v>350</v>
      </c>
      <c r="C87" s="180" t="s">
        <v>349</v>
      </c>
      <c r="D87" s="182">
        <v>16866.82</v>
      </c>
      <c r="E87" s="180" t="s">
        <v>505</v>
      </c>
      <c r="F87" s="180" t="s">
        <v>347</v>
      </c>
      <c r="G87" s="181">
        <v>41795</v>
      </c>
      <c r="H87" s="180" t="s">
        <v>339</v>
      </c>
      <c r="I87"/>
      <c r="J87" s="52">
        <v>-106879.41897185752</v>
      </c>
      <c r="K87" s="52"/>
      <c r="L87" s="52">
        <f t="shared" si="1"/>
        <v>-78920.107471852796</v>
      </c>
      <c r="M87"/>
      <c r="N87"/>
    </row>
    <row r="88" spans="1:14" ht="12.75" customHeight="1">
      <c r="A88" s="183" t="s">
        <v>471</v>
      </c>
      <c r="B88" s="180" t="s">
        <v>350</v>
      </c>
      <c r="C88" s="180" t="s">
        <v>220</v>
      </c>
      <c r="D88" s="182">
        <v>15337.24</v>
      </c>
      <c r="E88" s="180" t="s">
        <v>472</v>
      </c>
      <c r="F88" s="180" t="s">
        <v>474</v>
      </c>
      <c r="G88" s="181">
        <v>41809</v>
      </c>
      <c r="H88" s="180" t="s">
        <v>424</v>
      </c>
      <c r="I88"/>
      <c r="J88" s="52">
        <v>-108244.20697185566</v>
      </c>
      <c r="K88" s="52"/>
      <c r="L88" s="52">
        <f t="shared" si="1"/>
        <v>-63582.867471852798</v>
      </c>
      <c r="M88"/>
      <c r="N88"/>
    </row>
    <row r="89" spans="1:14" ht="12.75" customHeight="1">
      <c r="A89" s="183" t="s">
        <v>1525</v>
      </c>
      <c r="B89" s="180" t="s">
        <v>350</v>
      </c>
      <c r="C89" s="180" t="s">
        <v>349</v>
      </c>
      <c r="D89" s="182">
        <v>15643.88</v>
      </c>
      <c r="E89" s="180" t="s">
        <v>1526</v>
      </c>
      <c r="F89" s="180" t="s">
        <v>347</v>
      </c>
      <c r="G89" s="181">
        <v>41852</v>
      </c>
      <c r="H89" s="180" t="s">
        <v>339</v>
      </c>
      <c r="I89"/>
      <c r="J89" s="52">
        <v>-108252.13647185673</v>
      </c>
      <c r="K89" s="52"/>
      <c r="L89" s="52">
        <f t="shared" si="1"/>
        <v>-47938.987471852801</v>
      </c>
      <c r="M89"/>
      <c r="N89"/>
    </row>
    <row r="90" spans="1:14" ht="12.75" customHeight="1">
      <c r="A90" s="183" t="s">
        <v>1711</v>
      </c>
      <c r="B90" s="180" t="s">
        <v>350</v>
      </c>
      <c r="C90" s="180" t="s">
        <v>220</v>
      </c>
      <c r="D90" s="182">
        <v>19216.28</v>
      </c>
      <c r="E90" s="180" t="s">
        <v>1712</v>
      </c>
      <c r="F90" s="180" t="s">
        <v>1714</v>
      </c>
      <c r="G90" s="181">
        <v>41781</v>
      </c>
      <c r="H90" s="180" t="s">
        <v>405</v>
      </c>
      <c r="I90"/>
      <c r="J90" s="52">
        <v>-110855.63247185611</v>
      </c>
      <c r="K90" s="52"/>
      <c r="L90" s="52">
        <f t="shared" si="1"/>
        <v>-28722.707471852802</v>
      </c>
      <c r="M90"/>
      <c r="N90"/>
    </row>
    <row r="91" spans="1:14" ht="12.75" customHeight="1">
      <c r="A91" s="183" t="s">
        <v>493</v>
      </c>
      <c r="B91" s="180" t="s">
        <v>350</v>
      </c>
      <c r="C91" s="180" t="s">
        <v>349</v>
      </c>
      <c r="D91" s="182">
        <v>16175.09</v>
      </c>
      <c r="E91" s="180" t="s">
        <v>494</v>
      </c>
      <c r="F91" s="180" t="s">
        <v>347</v>
      </c>
      <c r="G91" s="181">
        <v>41836</v>
      </c>
      <c r="H91" s="180" t="s">
        <v>339</v>
      </c>
      <c r="I91"/>
      <c r="J91" s="52">
        <v>-115766.53947185641</v>
      </c>
      <c r="K91" s="52"/>
      <c r="L91" s="52">
        <f t="shared" si="1"/>
        <v>-12547.617471852802</v>
      </c>
      <c r="M91"/>
      <c r="N91"/>
    </row>
    <row r="92" spans="1:14" ht="12.75" customHeight="1">
      <c r="A92" s="183" t="s">
        <v>1388</v>
      </c>
      <c r="B92" s="180" t="s">
        <v>350</v>
      </c>
      <c r="C92" s="180" t="s">
        <v>220</v>
      </c>
      <c r="D92" s="182">
        <v>26622.1</v>
      </c>
      <c r="E92" s="180" t="s">
        <v>1389</v>
      </c>
      <c r="F92" s="180" t="s">
        <v>282</v>
      </c>
      <c r="G92" s="181">
        <v>41813</v>
      </c>
      <c r="H92" s="180" t="s">
        <v>1064</v>
      </c>
      <c r="I92"/>
      <c r="J92" s="52">
        <v>-118885.93847185551</v>
      </c>
      <c r="K92" s="52"/>
      <c r="L92" s="52">
        <f t="shared" si="1"/>
        <v>14074.482528147197</v>
      </c>
      <c r="M92"/>
      <c r="N92"/>
    </row>
    <row r="93" spans="1:14" ht="12.75" customHeight="1">
      <c r="A93" s="183" t="s">
        <v>1546</v>
      </c>
      <c r="B93" s="180" t="s">
        <v>350</v>
      </c>
      <c r="C93" s="180" t="s">
        <v>220</v>
      </c>
      <c r="D93" s="182">
        <v>15600</v>
      </c>
      <c r="E93" s="180" t="s">
        <v>1547</v>
      </c>
      <c r="F93" s="180" t="s">
        <v>700</v>
      </c>
      <c r="G93" s="181">
        <v>41778</v>
      </c>
      <c r="H93" s="180" t="s">
        <v>1542</v>
      </c>
      <c r="I93"/>
      <c r="J93" s="52">
        <v>-119820.64397185596</v>
      </c>
      <c r="K93" s="52"/>
      <c r="L93" s="52">
        <f t="shared" si="1"/>
        <v>-116365.7659718527</v>
      </c>
      <c r="M93"/>
      <c r="N93"/>
    </row>
    <row r="94" spans="1:14" ht="12.75" customHeight="1">
      <c r="A94" s="183" t="s">
        <v>736</v>
      </c>
      <c r="B94" s="180" t="s">
        <v>350</v>
      </c>
      <c r="C94" s="180" t="s">
        <v>220</v>
      </c>
      <c r="D94" s="182">
        <v>19955.400000000001</v>
      </c>
      <c r="E94" s="180" t="s">
        <v>737</v>
      </c>
      <c r="F94" s="180" t="s">
        <v>721</v>
      </c>
      <c r="G94" s="181">
        <v>41838</v>
      </c>
      <c r="H94" s="180" t="s">
        <v>456</v>
      </c>
      <c r="I94"/>
      <c r="J94" s="52">
        <v>-120169.45297185503</v>
      </c>
      <c r="K94" s="52"/>
      <c r="L94" s="52">
        <f t="shared" si="1"/>
        <v>-96410.365971852705</v>
      </c>
      <c r="M94"/>
      <c r="N94"/>
    </row>
    <row r="95" spans="1:14" ht="12.75" customHeight="1">
      <c r="A95" s="183" t="s">
        <v>2292</v>
      </c>
      <c r="B95" s="180" t="s">
        <v>350</v>
      </c>
      <c r="C95" s="180" t="s">
        <v>220</v>
      </c>
      <c r="D95" s="182">
        <v>15199.33</v>
      </c>
      <c r="E95" s="180" t="s">
        <v>2293</v>
      </c>
      <c r="F95" s="180" t="s">
        <v>2289</v>
      </c>
      <c r="G95" s="181">
        <v>41817</v>
      </c>
      <c r="H95" s="180" t="s">
        <v>2281</v>
      </c>
      <c r="I95"/>
      <c r="J95" s="52">
        <v>-123087.82997185535</v>
      </c>
      <c r="K95" s="52"/>
      <c r="L95" s="52">
        <f t="shared" si="1"/>
        <v>-81211.035971852703</v>
      </c>
      <c r="M95"/>
      <c r="N95"/>
    </row>
    <row r="96" spans="1:14" ht="12.75" customHeight="1">
      <c r="A96" s="183" t="s">
        <v>1740</v>
      </c>
      <c r="B96" s="180" t="s">
        <v>350</v>
      </c>
      <c r="C96" s="180" t="s">
        <v>220</v>
      </c>
      <c r="D96" s="182">
        <v>20573.45</v>
      </c>
      <c r="E96" s="180" t="s">
        <v>1736</v>
      </c>
      <c r="F96" s="180" t="s">
        <v>1738</v>
      </c>
      <c r="G96" s="181">
        <v>41809</v>
      </c>
      <c r="H96" s="180" t="s">
        <v>405</v>
      </c>
      <c r="I96"/>
      <c r="J96" s="52">
        <v>-123581.44697185566</v>
      </c>
      <c r="K96" s="52"/>
      <c r="L96" s="52">
        <f t="shared" si="1"/>
        <v>-60637.585971852706</v>
      </c>
      <c r="M96"/>
      <c r="N96"/>
    </row>
    <row r="97" spans="1:14" ht="12.75" customHeight="1">
      <c r="A97"/>
      <c r="B97"/>
      <c r="C97"/>
      <c r="D97"/>
      <c r="E97"/>
      <c r="F97"/>
      <c r="G97"/>
      <c r="H97"/>
      <c r="I97"/>
      <c r="J97" s="52"/>
      <c r="K97" s="52"/>
      <c r="L97" s="52"/>
      <c r="M97"/>
      <c r="N97"/>
    </row>
    <row r="98" spans="1:14" ht="12.75" customHeight="1">
      <c r="A98"/>
      <c r="B98"/>
      <c r="C98"/>
      <c r="D98"/>
      <c r="E98"/>
      <c r="F98"/>
      <c r="G98"/>
      <c r="H98"/>
      <c r="I98"/>
      <c r="J98" s="52"/>
      <c r="K98" s="52"/>
      <c r="L98" s="52"/>
      <c r="M98"/>
      <c r="N98"/>
    </row>
    <row r="99" spans="1:14" ht="12.75" customHeight="1">
      <c r="A99"/>
      <c r="B99"/>
      <c r="C99"/>
      <c r="D99"/>
      <c r="E99"/>
      <c r="F99"/>
      <c r="G99"/>
      <c r="H99"/>
      <c r="I99"/>
      <c r="J99" s="52"/>
      <c r="K99" s="52"/>
      <c r="L99" s="52"/>
      <c r="M99"/>
      <c r="N99"/>
    </row>
    <row r="100" spans="1:14" ht="12.75" customHeight="1">
      <c r="A100"/>
      <c r="B100"/>
      <c r="C100"/>
      <c r="D100"/>
      <c r="E100"/>
      <c r="F100"/>
      <c r="G100"/>
      <c r="H100"/>
      <c r="I100"/>
      <c r="J100" s="52"/>
      <c r="K100" s="52"/>
      <c r="L100" s="52"/>
      <c r="M100"/>
      <c r="N100"/>
    </row>
    <row r="101" spans="1:14" ht="12.75" customHeight="1">
      <c r="A101"/>
      <c r="B101"/>
      <c r="C101"/>
      <c r="D101"/>
      <c r="E101"/>
      <c r="F101"/>
      <c r="G101"/>
      <c r="H101"/>
      <c r="I101"/>
      <c r="J101" s="52"/>
      <c r="K101" s="52"/>
      <c r="L101" s="52"/>
      <c r="M101"/>
      <c r="N101"/>
    </row>
    <row r="102" spans="1:14" ht="12.75" customHeight="1">
      <c r="A102"/>
      <c r="B102"/>
      <c r="C102"/>
      <c r="D102"/>
      <c r="E102"/>
      <c r="F102"/>
      <c r="G102"/>
      <c r="H102"/>
      <c r="I102"/>
      <c r="J102" s="52"/>
      <c r="K102" s="52"/>
      <c r="L102" s="52"/>
      <c r="M102"/>
      <c r="N102"/>
    </row>
    <row r="103" spans="1:14" ht="12.75" customHeight="1">
      <c r="A103"/>
      <c r="B103"/>
      <c r="C103"/>
      <c r="D103"/>
      <c r="E103"/>
      <c r="F103"/>
      <c r="G103"/>
      <c r="H103"/>
      <c r="I103"/>
      <c r="J103" s="52"/>
      <c r="K103" s="52"/>
      <c r="L103" s="52"/>
      <c r="M103"/>
      <c r="N103"/>
    </row>
    <row r="104" spans="1:14" ht="12.75" customHeight="1">
      <c r="A104"/>
      <c r="B104"/>
      <c r="C104"/>
      <c r="D104"/>
      <c r="E104"/>
      <c r="F104"/>
      <c r="G104"/>
      <c r="H104"/>
      <c r="I104"/>
      <c r="J104" s="52"/>
      <c r="K104" s="52"/>
      <c r="L104" s="52"/>
      <c r="M104"/>
      <c r="N104"/>
    </row>
    <row r="105" spans="1:14" ht="12.75" customHeight="1">
      <c r="A105"/>
      <c r="B105"/>
      <c r="C105"/>
      <c r="D105"/>
      <c r="E105"/>
      <c r="F105"/>
      <c r="G105"/>
      <c r="H105"/>
      <c r="I105"/>
      <c r="J105" s="52"/>
      <c r="K105" s="52"/>
      <c r="L105" s="52"/>
      <c r="M105"/>
      <c r="N105"/>
    </row>
    <row r="106" spans="1:14" ht="12.75" customHeight="1">
      <c r="A106"/>
      <c r="B106"/>
      <c r="C106"/>
      <c r="D106"/>
      <c r="E106"/>
      <c r="F106"/>
      <c r="G106"/>
      <c r="H106"/>
      <c r="I106"/>
      <c r="J106" s="52"/>
      <c r="K106" s="52"/>
      <c r="L106" s="52"/>
      <c r="M106"/>
      <c r="N106"/>
    </row>
    <row r="107" spans="1:14" ht="12.75" customHeight="1">
      <c r="A107"/>
      <c r="B107"/>
      <c r="C107"/>
      <c r="D107"/>
      <c r="E107"/>
      <c r="F107"/>
      <c r="G107"/>
      <c r="H107"/>
      <c r="I107"/>
      <c r="J107" s="52"/>
      <c r="K107" s="52"/>
      <c r="L107" s="52"/>
      <c r="M107"/>
      <c r="N107"/>
    </row>
    <row r="108" spans="1:14" ht="12.75" customHeight="1">
      <c r="A108"/>
      <c r="B108"/>
      <c r="C108"/>
      <c r="D108"/>
      <c r="E108"/>
      <c r="F108"/>
      <c r="G108"/>
      <c r="H108"/>
      <c r="I108"/>
      <c r="J108" s="52"/>
      <c r="K108" s="52"/>
      <c r="L108" s="52"/>
      <c r="M108"/>
      <c r="N108"/>
    </row>
    <row r="109" spans="1:14" ht="12.75" customHeight="1">
      <c r="A109"/>
      <c r="B109"/>
      <c r="C109"/>
      <c r="D109"/>
      <c r="E109"/>
      <c r="F109"/>
      <c r="G109"/>
      <c r="H109"/>
      <c r="I109"/>
      <c r="J109" s="52"/>
      <c r="K109" s="52"/>
      <c r="L109" s="52"/>
      <c r="M109"/>
      <c r="N109"/>
    </row>
    <row r="110" spans="1:14" ht="12.75" customHeight="1">
      <c r="A110"/>
      <c r="B110"/>
      <c r="C110"/>
      <c r="D110"/>
      <c r="E110"/>
      <c r="F110"/>
      <c r="G110"/>
      <c r="H110"/>
      <c r="I110"/>
      <c r="J110" s="52"/>
      <c r="K110" s="52"/>
      <c r="L110" s="52"/>
      <c r="M110"/>
      <c r="N110"/>
    </row>
    <row r="111" spans="1:14" ht="12.75" customHeight="1">
      <c r="A111"/>
      <c r="B111"/>
      <c r="C111"/>
      <c r="D111"/>
      <c r="E111"/>
      <c r="F111"/>
      <c r="G111"/>
      <c r="H111"/>
      <c r="I111"/>
      <c r="J111" s="52"/>
      <c r="K111" s="52"/>
      <c r="L111" s="52"/>
      <c r="M111"/>
      <c r="N111"/>
    </row>
    <row r="112" spans="1:14" ht="12.75" customHeight="1">
      <c r="A112"/>
      <c r="B112"/>
      <c r="C112"/>
      <c r="D112"/>
      <c r="E112"/>
      <c r="F112"/>
      <c r="G112"/>
      <c r="H112"/>
      <c r="I112"/>
      <c r="J112" s="52"/>
      <c r="K112" s="52"/>
      <c r="L112" s="52"/>
      <c r="M112"/>
      <c r="N112"/>
    </row>
    <row r="113" spans="1:14" ht="12.75" customHeight="1">
      <c r="A113"/>
      <c r="B113"/>
      <c r="C113"/>
      <c r="D113"/>
      <c r="E113"/>
      <c r="F113"/>
      <c r="G113"/>
      <c r="H113"/>
      <c r="I113"/>
      <c r="J113" s="52"/>
      <c r="K113" s="52"/>
      <c r="L113" s="52"/>
      <c r="M113"/>
      <c r="N113"/>
    </row>
    <row r="114" spans="1:14" ht="12.75" customHeight="1">
      <c r="A114"/>
      <c r="B114"/>
      <c r="C114"/>
      <c r="D114"/>
      <c r="E114"/>
      <c r="F114"/>
      <c r="G114"/>
      <c r="H114"/>
      <c r="I114"/>
      <c r="J114" s="52"/>
      <c r="K114" s="52"/>
      <c r="L114" s="52"/>
      <c r="M114"/>
      <c r="N114"/>
    </row>
    <row r="115" spans="1:14" ht="12.75" customHeight="1">
      <c r="A115"/>
      <c r="B115"/>
      <c r="C115"/>
      <c r="D115"/>
      <c r="E115"/>
      <c r="F115"/>
      <c r="G115"/>
      <c r="H115"/>
      <c r="I115"/>
      <c r="J115" s="52"/>
      <c r="K115" s="52"/>
      <c r="L115" s="52"/>
      <c r="M115"/>
      <c r="N115"/>
    </row>
    <row r="116" spans="1:14" ht="12.75" customHeight="1">
      <c r="A116"/>
      <c r="B116"/>
      <c r="C116"/>
      <c r="D116"/>
      <c r="E116"/>
      <c r="F116"/>
      <c r="G116"/>
      <c r="H116"/>
      <c r="I116"/>
      <c r="J116" s="52"/>
      <c r="K116" s="52"/>
      <c r="L116" s="52"/>
      <c r="M116"/>
      <c r="N116"/>
    </row>
    <row r="117" spans="1:14" ht="12.75" customHeight="1">
      <c r="A117"/>
      <c r="B117"/>
      <c r="C117"/>
      <c r="D117"/>
      <c r="E117"/>
      <c r="F117"/>
      <c r="G117"/>
      <c r="H117"/>
      <c r="I117"/>
      <c r="J117" s="52"/>
      <c r="K117" s="52"/>
      <c r="L117" s="52"/>
      <c r="M117"/>
      <c r="N117"/>
    </row>
    <row r="118" spans="1:14" ht="12.75" customHeight="1">
      <c r="A118"/>
      <c r="B118"/>
      <c r="C118"/>
      <c r="D118"/>
      <c r="E118"/>
      <c r="F118"/>
      <c r="G118"/>
      <c r="H118"/>
      <c r="I118"/>
      <c r="J118" s="52"/>
      <c r="K118" s="52"/>
      <c r="L118" s="52"/>
      <c r="M118"/>
      <c r="N118"/>
    </row>
    <row r="119" spans="1:14" ht="12.75" customHeight="1">
      <c r="A119"/>
      <c r="B119"/>
      <c r="C119"/>
      <c r="D119"/>
      <c r="E119"/>
      <c r="F119"/>
      <c r="G119"/>
      <c r="H119"/>
      <c r="I119"/>
      <c r="J119" s="52"/>
      <c r="K119" s="52"/>
      <c r="L119" s="52"/>
      <c r="M119"/>
      <c r="N119"/>
    </row>
    <row r="120" spans="1:14" ht="12.75" customHeight="1">
      <c r="A120"/>
      <c r="B120"/>
      <c r="C120"/>
      <c r="D120"/>
      <c r="E120"/>
      <c r="F120"/>
      <c r="G120"/>
      <c r="H120"/>
      <c r="I120"/>
      <c r="J120" s="52"/>
      <c r="K120" s="52"/>
      <c r="L120" s="52"/>
      <c r="M120"/>
      <c r="N120"/>
    </row>
    <row r="121" spans="1:14" ht="12.75" customHeight="1">
      <c r="A121"/>
      <c r="B121"/>
      <c r="C121"/>
      <c r="D121"/>
      <c r="E121"/>
      <c r="F121"/>
      <c r="G121"/>
      <c r="H121"/>
      <c r="I121"/>
      <c r="J121" s="52"/>
      <c r="K121" s="52"/>
      <c r="L121" s="52"/>
      <c r="M121"/>
      <c r="N121"/>
    </row>
    <row r="122" spans="1:14" ht="12.75" customHeight="1">
      <c r="A122"/>
      <c r="B122"/>
      <c r="C122"/>
      <c r="D122"/>
      <c r="E122"/>
      <c r="F122"/>
      <c r="G122"/>
      <c r="H122"/>
      <c r="I122"/>
      <c r="J122" s="52"/>
      <c r="K122" s="52"/>
      <c r="L122" s="52"/>
      <c r="M122"/>
      <c r="N122"/>
    </row>
    <row r="123" spans="1:14" ht="12.75" customHeight="1">
      <c r="A123"/>
      <c r="B123"/>
      <c r="C123"/>
      <c r="D123"/>
      <c r="E123"/>
      <c r="F123"/>
      <c r="G123"/>
      <c r="H123"/>
      <c r="I123"/>
      <c r="J123" s="52"/>
      <c r="K123" s="52"/>
      <c r="L123" s="52"/>
      <c r="M123"/>
      <c r="N123"/>
    </row>
    <row r="124" spans="1:14" ht="12.75" customHeight="1">
      <c r="A124"/>
      <c r="B124"/>
      <c r="C124"/>
      <c r="D124"/>
      <c r="E124"/>
      <c r="F124"/>
      <c r="G124"/>
      <c r="H124"/>
      <c r="I124"/>
      <c r="J124" s="52"/>
      <c r="K124" s="52"/>
      <c r="L124" s="52"/>
      <c r="M124"/>
      <c r="N124"/>
    </row>
    <row r="125" spans="1:14" ht="12.75" customHeight="1">
      <c r="A125"/>
      <c r="B125"/>
      <c r="C125"/>
      <c r="D125"/>
      <c r="E125"/>
      <c r="F125"/>
      <c r="G125"/>
      <c r="H125"/>
      <c r="I125"/>
      <c r="J125" s="52"/>
      <c r="K125" s="52"/>
      <c r="L125" s="52"/>
      <c r="M125"/>
      <c r="N125"/>
    </row>
    <row r="126" spans="1:14" ht="12.75" customHeight="1">
      <c r="A126"/>
      <c r="B126"/>
      <c r="C126"/>
      <c r="D126"/>
      <c r="E126"/>
      <c r="F126"/>
      <c r="G126"/>
      <c r="H126"/>
      <c r="I126"/>
      <c r="J126" s="52"/>
      <c r="K126" s="52"/>
      <c r="L126" s="52"/>
      <c r="M126"/>
      <c r="N126"/>
    </row>
    <row r="127" spans="1:14" ht="12.75" customHeight="1">
      <c r="A127"/>
      <c r="B127"/>
      <c r="C127"/>
      <c r="D127"/>
      <c r="E127"/>
      <c r="F127"/>
      <c r="G127"/>
      <c r="H127"/>
      <c r="I127"/>
      <c r="J127" s="52"/>
      <c r="K127" s="52"/>
      <c r="L127" s="52"/>
      <c r="M127"/>
      <c r="N127"/>
    </row>
    <row r="128" spans="1:14" ht="12.75" customHeight="1">
      <c r="A128"/>
      <c r="B128"/>
      <c r="C128"/>
      <c r="D128"/>
      <c r="E128"/>
      <c r="F128"/>
      <c r="G128"/>
      <c r="H128"/>
      <c r="I128"/>
      <c r="J128" s="52"/>
      <c r="K128" s="52"/>
      <c r="L128" s="52"/>
      <c r="M128"/>
      <c r="N128"/>
    </row>
    <row r="129" spans="1:14" ht="12.75" customHeight="1">
      <c r="A129"/>
      <c r="B129"/>
      <c r="C129"/>
      <c r="D129"/>
      <c r="E129"/>
      <c r="F129"/>
      <c r="G129"/>
      <c r="H129"/>
      <c r="I129"/>
      <c r="J129" s="52"/>
      <c r="K129" s="52"/>
      <c r="L129" s="52"/>
      <c r="M129"/>
      <c r="N129"/>
    </row>
    <row r="130" spans="1:14" ht="12.75" customHeight="1">
      <c r="A130"/>
      <c r="B130"/>
      <c r="C130"/>
      <c r="D130"/>
      <c r="E130"/>
      <c r="F130"/>
      <c r="G130"/>
      <c r="H130"/>
      <c r="I130"/>
      <c r="J130" s="52"/>
      <c r="K130" s="52"/>
      <c r="L130" s="52"/>
      <c r="M130"/>
      <c r="N130"/>
    </row>
    <row r="131" spans="1:14" ht="12.75" customHeight="1">
      <c r="A131"/>
      <c r="B131"/>
      <c r="C131"/>
      <c r="D131"/>
      <c r="E131"/>
      <c r="F131"/>
      <c r="G131"/>
      <c r="H131"/>
      <c r="I131"/>
      <c r="J131" s="52"/>
      <c r="K131" s="52"/>
      <c r="L131" s="52"/>
      <c r="M131"/>
      <c r="N131"/>
    </row>
    <row r="132" spans="1:14" ht="12.75" customHeight="1">
      <c r="A132"/>
      <c r="B132"/>
      <c r="C132"/>
      <c r="D132"/>
      <c r="E132"/>
      <c r="F132"/>
      <c r="G132"/>
      <c r="H132"/>
      <c r="I132"/>
      <c r="J132" s="52"/>
      <c r="K132" s="52"/>
      <c r="L132" s="52"/>
      <c r="M132"/>
      <c r="N132"/>
    </row>
    <row r="133" spans="1:14" ht="12.75" customHeight="1">
      <c r="A133"/>
      <c r="B133"/>
      <c r="C133"/>
      <c r="D133"/>
      <c r="E133"/>
      <c r="F133"/>
      <c r="G133"/>
      <c r="H133"/>
      <c r="I133"/>
      <c r="J133" s="52"/>
      <c r="K133" s="52"/>
      <c r="L133" s="52"/>
      <c r="M133"/>
      <c r="N133"/>
    </row>
    <row r="134" spans="1:14" ht="12.75" customHeight="1">
      <c r="A134"/>
      <c r="B134"/>
      <c r="C134"/>
      <c r="D134"/>
      <c r="E134"/>
      <c r="F134"/>
      <c r="G134"/>
      <c r="H134"/>
      <c r="I134"/>
      <c r="J134" s="52"/>
      <c r="K134" s="52"/>
      <c r="L134" s="52"/>
      <c r="M134"/>
      <c r="N134"/>
    </row>
    <row r="135" spans="1:14" ht="12.75" customHeight="1">
      <c r="A135"/>
      <c r="B135"/>
      <c r="C135"/>
      <c r="D135"/>
      <c r="E135"/>
      <c r="F135"/>
      <c r="G135"/>
      <c r="H135"/>
      <c r="I135"/>
      <c r="J135" s="52"/>
      <c r="K135" s="52"/>
      <c r="L135" s="52"/>
      <c r="M135"/>
      <c r="N135"/>
    </row>
    <row r="136" spans="1:14" ht="12.75" customHeight="1">
      <c r="A136"/>
      <c r="B136"/>
      <c r="C136"/>
      <c r="D136"/>
      <c r="E136"/>
      <c r="F136"/>
      <c r="G136"/>
      <c r="H136"/>
      <c r="I136"/>
      <c r="J136" s="52"/>
      <c r="K136" s="52"/>
      <c r="L136" s="52"/>
      <c r="M136"/>
      <c r="N136"/>
    </row>
    <row r="137" spans="1:14" ht="12.75" customHeight="1">
      <c r="A137"/>
      <c r="B137"/>
      <c r="C137"/>
      <c r="D137"/>
      <c r="E137"/>
      <c r="F137"/>
      <c r="G137"/>
      <c r="H137"/>
      <c r="I137"/>
      <c r="J137" s="52"/>
      <c r="K137" s="52"/>
      <c r="L137" s="52"/>
      <c r="M137"/>
      <c r="N137"/>
    </row>
    <row r="138" spans="1:14" ht="12.75" customHeight="1">
      <c r="A138"/>
      <c r="B138"/>
      <c r="C138"/>
      <c r="D138"/>
      <c r="E138"/>
      <c r="F138"/>
      <c r="G138"/>
      <c r="H138"/>
      <c r="I138"/>
      <c r="J138" s="52"/>
      <c r="K138" s="52"/>
      <c r="L138" s="52"/>
      <c r="M138"/>
      <c r="N138"/>
    </row>
    <row r="139" spans="1:14" ht="12.75" customHeight="1">
      <c r="A139"/>
      <c r="B139"/>
      <c r="C139"/>
      <c r="D139"/>
      <c r="E139"/>
      <c r="F139"/>
      <c r="G139"/>
      <c r="H139"/>
      <c r="I139"/>
      <c r="J139" s="52"/>
      <c r="K139" s="52"/>
      <c r="L139" s="52"/>
      <c r="M139"/>
      <c r="N139"/>
    </row>
    <row r="140" spans="1:14" ht="12.75" customHeight="1">
      <c r="A140"/>
      <c r="B140"/>
      <c r="C140"/>
      <c r="D140"/>
      <c r="E140"/>
      <c r="F140"/>
      <c r="G140"/>
      <c r="H140"/>
      <c r="I140"/>
      <c r="J140" s="52"/>
      <c r="K140" s="52"/>
      <c r="L140" s="52"/>
      <c r="M140"/>
      <c r="N140"/>
    </row>
    <row r="141" spans="1:14" ht="12.75" customHeight="1">
      <c r="A141"/>
      <c r="B141"/>
      <c r="C141"/>
      <c r="D141"/>
      <c r="E141"/>
      <c r="F141"/>
      <c r="G141"/>
      <c r="H141"/>
      <c r="I141"/>
      <c r="J141" s="52"/>
      <c r="K141" s="52"/>
      <c r="L141" s="52"/>
      <c r="M141"/>
      <c r="N141"/>
    </row>
    <row r="142" spans="1:14" ht="12.75" customHeight="1">
      <c r="A142"/>
      <c r="B142"/>
      <c r="C142"/>
      <c r="D142"/>
      <c r="E142"/>
      <c r="F142"/>
      <c r="G142"/>
      <c r="H142"/>
      <c r="I142"/>
      <c r="J142" s="52"/>
      <c r="K142" s="52"/>
      <c r="L142" s="52"/>
      <c r="M142"/>
      <c r="N142"/>
    </row>
    <row r="143" spans="1:14" ht="12.75" customHeight="1">
      <c r="A143"/>
      <c r="B143"/>
      <c r="C143"/>
      <c r="D143"/>
      <c r="E143"/>
      <c r="F143"/>
      <c r="G143"/>
      <c r="H143"/>
      <c r="I143"/>
      <c r="J143" s="52"/>
      <c r="K143" s="52"/>
      <c r="L143" s="52"/>
      <c r="M143"/>
      <c r="N143"/>
    </row>
    <row r="144" spans="1:14" ht="12.75" customHeight="1">
      <c r="A144"/>
      <c r="B144"/>
      <c r="C144"/>
      <c r="D144"/>
      <c r="E144"/>
      <c r="F144"/>
      <c r="G144"/>
      <c r="H144"/>
      <c r="I144"/>
      <c r="J144" s="52"/>
      <c r="K144" s="52"/>
      <c r="L144" s="52"/>
      <c r="M144"/>
      <c r="N144"/>
    </row>
    <row r="145" spans="1:14" ht="12.75" customHeight="1">
      <c r="A145"/>
      <c r="B145"/>
      <c r="C145"/>
      <c r="D145"/>
      <c r="E145"/>
      <c r="F145"/>
      <c r="G145"/>
      <c r="H145"/>
      <c r="I145"/>
      <c r="J145" s="52"/>
      <c r="K145" s="52"/>
      <c r="L145" s="52"/>
      <c r="M145"/>
      <c r="N145"/>
    </row>
    <row r="146" spans="1:14" ht="12.75" customHeight="1">
      <c r="A146"/>
      <c r="B146"/>
      <c r="C146"/>
      <c r="D146"/>
      <c r="E146"/>
      <c r="F146"/>
      <c r="G146"/>
      <c r="H146"/>
      <c r="I146"/>
      <c r="J146" s="52"/>
      <c r="K146" s="52"/>
      <c r="L146" s="52"/>
      <c r="M146"/>
      <c r="N146"/>
    </row>
    <row r="147" spans="1:14" ht="12.75" customHeight="1">
      <c r="A147"/>
      <c r="B147"/>
      <c r="C147"/>
      <c r="D147"/>
      <c r="E147"/>
      <c r="F147"/>
      <c r="G147"/>
      <c r="H147"/>
      <c r="I147"/>
      <c r="J147" s="52"/>
      <c r="K147" s="52"/>
      <c r="L147" s="52"/>
      <c r="M147"/>
      <c r="N147"/>
    </row>
    <row r="148" spans="1:14" ht="12.75" customHeight="1">
      <c r="A148"/>
      <c r="B148"/>
      <c r="C148"/>
      <c r="D148"/>
      <c r="E148"/>
      <c r="F148"/>
      <c r="G148"/>
      <c r="H148"/>
      <c r="I148"/>
      <c r="J148" s="52"/>
      <c r="K148" s="52"/>
      <c r="L148" s="52"/>
      <c r="M148"/>
      <c r="N148"/>
    </row>
    <row r="149" spans="1:14" ht="12.75" customHeight="1">
      <c r="A149"/>
      <c r="B149"/>
      <c r="C149"/>
      <c r="D149"/>
      <c r="E149"/>
      <c r="F149"/>
      <c r="G149"/>
      <c r="H149"/>
      <c r="I149"/>
      <c r="J149" s="52"/>
      <c r="K149" s="52"/>
      <c r="L149" s="52"/>
      <c r="M149"/>
      <c r="N149"/>
    </row>
    <row r="150" spans="1:14" ht="12.75" customHeight="1">
      <c r="A150"/>
      <c r="B150"/>
      <c r="C150"/>
      <c r="D150"/>
      <c r="E150"/>
      <c r="F150"/>
      <c r="G150"/>
      <c r="H150"/>
      <c r="I150"/>
      <c r="J150" s="52"/>
      <c r="K150" s="52"/>
      <c r="L150" s="52"/>
      <c r="M150"/>
      <c r="N150"/>
    </row>
    <row r="151" spans="1:14" ht="12.75" customHeight="1">
      <c r="A151"/>
      <c r="B151"/>
      <c r="C151"/>
      <c r="D151"/>
      <c r="E151"/>
      <c r="F151"/>
      <c r="G151"/>
      <c r="H151"/>
      <c r="I151"/>
      <c r="J151" s="52"/>
      <c r="K151" s="52"/>
      <c r="L151" s="52"/>
      <c r="M151"/>
      <c r="N151"/>
    </row>
    <row r="152" spans="1:14" ht="12.75" customHeight="1">
      <c r="A152"/>
      <c r="B152"/>
      <c r="C152"/>
      <c r="D152"/>
      <c r="E152"/>
      <c r="F152"/>
      <c r="G152"/>
      <c r="H152"/>
      <c r="I152"/>
      <c r="J152" s="52"/>
      <c r="K152" s="52"/>
      <c r="L152" s="52"/>
      <c r="M152"/>
      <c r="N152"/>
    </row>
    <row r="153" spans="1:14" ht="12.75" customHeight="1">
      <c r="A153"/>
      <c r="B153"/>
      <c r="C153"/>
      <c r="D153"/>
      <c r="E153"/>
      <c r="F153"/>
      <c r="G153"/>
      <c r="H153"/>
      <c r="I153"/>
      <c r="J153" s="52"/>
      <c r="K153" s="52"/>
      <c r="L153" s="52"/>
      <c r="M153"/>
      <c r="N153"/>
    </row>
    <row r="154" spans="1:14" ht="12.75" customHeight="1">
      <c r="A154"/>
      <c r="B154"/>
      <c r="C154"/>
      <c r="D154"/>
      <c r="E154"/>
      <c r="F154"/>
      <c r="G154"/>
      <c r="H154"/>
      <c r="I154"/>
      <c r="J154" s="52"/>
      <c r="K154" s="52"/>
      <c r="L154" s="52"/>
      <c r="M154"/>
      <c r="N154"/>
    </row>
    <row r="155" spans="1:14" ht="12.75" customHeight="1">
      <c r="A155"/>
      <c r="B155"/>
      <c r="C155"/>
      <c r="D155"/>
      <c r="E155"/>
      <c r="F155"/>
      <c r="G155"/>
      <c r="H155"/>
      <c r="I155"/>
      <c r="J155" s="52"/>
      <c r="K155" s="52"/>
      <c r="L155" s="52"/>
      <c r="M155"/>
      <c r="N155"/>
    </row>
    <row r="156" spans="1:14" ht="12.75" customHeight="1">
      <c r="A156"/>
      <c r="B156"/>
      <c r="C156"/>
      <c r="D156"/>
      <c r="E156"/>
      <c r="F156"/>
      <c r="G156"/>
      <c r="H156"/>
      <c r="I156"/>
      <c r="J156" s="52"/>
      <c r="K156" s="52"/>
      <c r="L156" s="52"/>
      <c r="M156"/>
      <c r="N156"/>
    </row>
    <row r="157" spans="1:14" ht="12.75" customHeight="1">
      <c r="A157"/>
      <c r="B157"/>
      <c r="C157"/>
      <c r="D157"/>
      <c r="E157"/>
      <c r="F157"/>
      <c r="G157"/>
      <c r="H157"/>
      <c r="I157"/>
      <c r="J157" s="52"/>
      <c r="K157" s="52"/>
      <c r="L157" s="52"/>
      <c r="M157"/>
      <c r="N157"/>
    </row>
    <row r="158" spans="1:14" ht="12.75" customHeight="1">
      <c r="A158"/>
      <c r="B158"/>
      <c r="C158"/>
      <c r="D158"/>
      <c r="E158"/>
      <c r="F158"/>
      <c r="G158"/>
      <c r="H158"/>
      <c r="I158"/>
      <c r="J158" s="52"/>
      <c r="K158" s="52"/>
      <c r="L158" s="52"/>
      <c r="M158"/>
      <c r="N158"/>
    </row>
    <row r="159" spans="1:14" ht="12.75" customHeight="1">
      <c r="A159"/>
      <c r="B159"/>
      <c r="C159"/>
      <c r="D159"/>
      <c r="E159"/>
      <c r="F159"/>
      <c r="G159"/>
      <c r="H159"/>
      <c r="I159"/>
      <c r="J159" s="52"/>
      <c r="K159" s="52"/>
      <c r="L159" s="52"/>
      <c r="M159"/>
      <c r="N159"/>
    </row>
    <row r="160" spans="1:14" ht="12.75" customHeight="1">
      <c r="A160"/>
      <c r="B160"/>
      <c r="C160"/>
      <c r="D160"/>
      <c r="E160"/>
      <c r="F160"/>
      <c r="G160"/>
      <c r="H160"/>
      <c r="I160"/>
      <c r="J160" s="52"/>
      <c r="K160" s="52"/>
      <c r="L160" s="52"/>
      <c r="M160"/>
      <c r="N160"/>
    </row>
    <row r="161" spans="1:14" ht="12.75" customHeight="1">
      <c r="A161"/>
      <c r="B161"/>
      <c r="C161"/>
      <c r="D161"/>
      <c r="E161"/>
      <c r="F161"/>
      <c r="G161"/>
      <c r="H161"/>
      <c r="I161"/>
      <c r="J161" s="52"/>
      <c r="K161" s="52"/>
      <c r="L161" s="52"/>
      <c r="M161"/>
      <c r="N161"/>
    </row>
    <row r="162" spans="1:14" ht="12.75" customHeight="1">
      <c r="A162"/>
      <c r="B162"/>
      <c r="C162"/>
      <c r="D162"/>
      <c r="E162"/>
      <c r="F162"/>
      <c r="G162"/>
      <c r="H162"/>
      <c r="I162"/>
      <c r="J162" s="52"/>
      <c r="K162" s="52"/>
      <c r="L162" s="52"/>
      <c r="M162"/>
      <c r="N162"/>
    </row>
    <row r="163" spans="1:14" ht="12.75" customHeight="1">
      <c r="A163"/>
      <c r="B163"/>
      <c r="C163"/>
      <c r="D163"/>
      <c r="E163"/>
      <c r="F163"/>
      <c r="G163"/>
      <c r="H163"/>
      <c r="I163"/>
      <c r="J163" s="52"/>
      <c r="K163" s="52"/>
      <c r="L163" s="52"/>
      <c r="M163"/>
      <c r="N163"/>
    </row>
    <row r="164" spans="1:14" ht="12.75" customHeight="1">
      <c r="A164"/>
      <c r="B164"/>
      <c r="C164"/>
      <c r="D164"/>
      <c r="E164"/>
      <c r="F164"/>
      <c r="G164"/>
      <c r="H164"/>
      <c r="I164"/>
      <c r="J164" s="52"/>
      <c r="K164" s="52"/>
      <c r="L164" s="52"/>
      <c r="M164"/>
      <c r="N164"/>
    </row>
    <row r="165" spans="1:14" ht="12.75" customHeight="1">
      <c r="A165"/>
      <c r="B165"/>
      <c r="C165"/>
      <c r="D165"/>
      <c r="E165"/>
      <c r="F165"/>
      <c r="G165"/>
      <c r="H165"/>
      <c r="I165"/>
      <c r="J165" s="52"/>
      <c r="K165" s="52"/>
      <c r="L165" s="52"/>
      <c r="M165"/>
      <c r="N165"/>
    </row>
    <row r="166" spans="1:14" ht="12.75" customHeight="1">
      <c r="A166"/>
      <c r="B166"/>
      <c r="C166"/>
      <c r="D166"/>
      <c r="E166"/>
      <c r="F166"/>
      <c r="G166"/>
      <c r="H166"/>
      <c r="I166"/>
      <c r="J166" s="52"/>
      <c r="K166" s="52"/>
      <c r="L166" s="52"/>
      <c r="M166"/>
      <c r="N166"/>
    </row>
    <row r="167" spans="1:14" ht="12.75" customHeight="1">
      <c r="A167"/>
      <c r="B167"/>
      <c r="C167"/>
      <c r="D167"/>
      <c r="E167"/>
      <c r="F167"/>
      <c r="G167"/>
      <c r="H167"/>
      <c r="I167"/>
      <c r="J167" s="52"/>
      <c r="K167" s="52"/>
      <c r="L167" s="52"/>
      <c r="M167"/>
      <c r="N167"/>
    </row>
    <row r="168" spans="1:14" ht="12.75" customHeight="1">
      <c r="A168"/>
      <c r="B168"/>
      <c r="C168"/>
      <c r="D168"/>
      <c r="E168"/>
      <c r="F168"/>
      <c r="G168"/>
      <c r="H168"/>
      <c r="I168"/>
      <c r="J168" s="52"/>
      <c r="K168" s="52"/>
      <c r="L168" s="52"/>
      <c r="M168"/>
      <c r="N168"/>
    </row>
    <row r="169" spans="1:14" ht="12.75" customHeight="1">
      <c r="A169"/>
      <c r="B169"/>
      <c r="C169"/>
      <c r="D169"/>
      <c r="E169"/>
      <c r="F169"/>
      <c r="G169"/>
      <c r="H169"/>
      <c r="I169"/>
      <c r="J169" s="52"/>
      <c r="K169" s="52"/>
      <c r="L169" s="52"/>
      <c r="M169"/>
      <c r="N169"/>
    </row>
    <row r="170" spans="1:14" ht="12.75" customHeight="1">
      <c r="A170"/>
      <c r="B170"/>
      <c r="C170"/>
      <c r="D170"/>
      <c r="E170"/>
      <c r="F170"/>
      <c r="G170"/>
      <c r="H170"/>
      <c r="I170"/>
      <c r="J170" s="52"/>
      <c r="K170" s="52"/>
      <c r="L170" s="52"/>
      <c r="M170"/>
      <c r="N170"/>
    </row>
    <row r="171" spans="1:14" ht="12.75" customHeight="1">
      <c r="A171"/>
      <c r="B171"/>
      <c r="C171"/>
      <c r="D171"/>
      <c r="E171"/>
      <c r="F171"/>
      <c r="G171"/>
      <c r="H171"/>
      <c r="I171"/>
      <c r="J171" s="52"/>
      <c r="K171" s="52"/>
      <c r="L171" s="52"/>
      <c r="M171"/>
      <c r="N171"/>
    </row>
    <row r="172" spans="1:14" ht="12.75" customHeight="1">
      <c r="A172"/>
      <c r="B172"/>
      <c r="C172"/>
      <c r="D172"/>
      <c r="E172"/>
      <c r="F172"/>
      <c r="G172"/>
      <c r="H172"/>
      <c r="I172"/>
      <c r="J172" s="52"/>
      <c r="K172" s="52"/>
      <c r="L172" s="52"/>
      <c r="M172"/>
      <c r="N172"/>
    </row>
    <row r="173" spans="1:14" ht="12.75" customHeight="1">
      <c r="A173"/>
      <c r="B173"/>
      <c r="C173"/>
      <c r="D173"/>
      <c r="E173"/>
      <c r="F173"/>
      <c r="G173"/>
      <c r="H173"/>
      <c r="I173"/>
      <c r="J173" s="52"/>
      <c r="K173" s="52"/>
      <c r="L173" s="52"/>
      <c r="M173"/>
      <c r="N173"/>
    </row>
    <row r="174" spans="1:14" ht="12.75" customHeight="1">
      <c r="A174"/>
      <c r="B174"/>
      <c r="C174"/>
      <c r="D174"/>
      <c r="E174"/>
      <c r="F174"/>
      <c r="G174"/>
      <c r="H174"/>
      <c r="I174"/>
      <c r="J174" s="52"/>
      <c r="K174" s="52"/>
      <c r="L174" s="52"/>
      <c r="M174"/>
      <c r="N174"/>
    </row>
    <row r="175" spans="1:14" ht="12.75" customHeight="1">
      <c r="A175"/>
      <c r="B175"/>
      <c r="C175"/>
      <c r="D175"/>
      <c r="E175"/>
      <c r="F175"/>
      <c r="G175"/>
      <c r="H175"/>
      <c r="I175"/>
      <c r="J175" s="52"/>
      <c r="K175" s="52"/>
      <c r="L175" s="52"/>
      <c r="M175"/>
      <c r="N175"/>
    </row>
    <row r="176" spans="1:14" ht="12.75" customHeight="1">
      <c r="A176"/>
      <c r="B176"/>
      <c r="C176"/>
      <c r="D176"/>
      <c r="E176"/>
      <c r="F176"/>
      <c r="G176"/>
      <c r="H176"/>
      <c r="I176"/>
      <c r="J176" s="52"/>
      <c r="K176" s="52"/>
      <c r="L176" s="52"/>
      <c r="M176"/>
      <c r="N176"/>
    </row>
    <row r="177" spans="1:14" ht="12.75" customHeight="1">
      <c r="A177"/>
      <c r="B177"/>
      <c r="C177"/>
      <c r="D177"/>
      <c r="E177"/>
      <c r="F177"/>
      <c r="G177"/>
      <c r="H177"/>
      <c r="I177"/>
      <c r="J177" s="52"/>
      <c r="K177" s="52"/>
      <c r="L177" s="52"/>
      <c r="M177"/>
      <c r="N177"/>
    </row>
    <row r="178" spans="1:14" ht="12.75" customHeight="1">
      <c r="A178"/>
      <c r="B178"/>
      <c r="C178"/>
      <c r="D178"/>
      <c r="E178"/>
      <c r="F178"/>
      <c r="G178"/>
      <c r="H178"/>
      <c r="I178"/>
      <c r="J178" s="52"/>
      <c r="K178" s="52"/>
      <c r="L178" s="52"/>
      <c r="M178"/>
      <c r="N178"/>
    </row>
    <row r="179" spans="1:14" ht="12.75" customHeight="1">
      <c r="A179"/>
      <c r="B179"/>
      <c r="C179"/>
      <c r="D179"/>
      <c r="E179"/>
      <c r="F179"/>
      <c r="G179"/>
      <c r="H179"/>
      <c r="I179"/>
      <c r="J179" s="52"/>
      <c r="K179" s="52"/>
      <c r="L179" s="52"/>
      <c r="M179"/>
      <c r="N179"/>
    </row>
    <row r="180" spans="1:14" ht="12.75" customHeight="1">
      <c r="A180"/>
      <c r="B180"/>
      <c r="C180"/>
      <c r="D180"/>
      <c r="E180"/>
      <c r="F180"/>
      <c r="G180"/>
      <c r="H180"/>
      <c r="I180"/>
      <c r="J180" s="52"/>
      <c r="K180" s="52"/>
      <c r="L180" s="52"/>
      <c r="M180"/>
      <c r="N180"/>
    </row>
    <row r="181" spans="1:14" ht="12.75" customHeight="1">
      <c r="A181"/>
      <c r="B181"/>
      <c r="C181"/>
      <c r="D181"/>
      <c r="E181"/>
      <c r="F181"/>
      <c r="G181"/>
      <c r="H181"/>
      <c r="I181"/>
      <c r="J181" s="52"/>
      <c r="K181" s="52"/>
      <c r="L181" s="52"/>
      <c r="M181"/>
      <c r="N181"/>
    </row>
    <row r="182" spans="1:14" ht="12.75" customHeight="1">
      <c r="A182"/>
      <c r="B182"/>
      <c r="C182"/>
      <c r="D182"/>
      <c r="E182"/>
      <c r="F182"/>
      <c r="G182"/>
      <c r="H182"/>
      <c r="I182"/>
      <c r="J182" s="52"/>
      <c r="K182" s="52"/>
      <c r="L182" s="52"/>
      <c r="M182"/>
      <c r="N182"/>
    </row>
    <row r="183" spans="1:14" ht="12.75" customHeight="1">
      <c r="A183"/>
      <c r="B183"/>
      <c r="C183"/>
      <c r="D183"/>
      <c r="E183"/>
      <c r="F183"/>
      <c r="G183"/>
      <c r="H183"/>
      <c r="I183"/>
      <c r="J183" s="52"/>
      <c r="K183" s="52"/>
      <c r="L183" s="52"/>
      <c r="M183"/>
      <c r="N183"/>
    </row>
    <row r="184" spans="1:14" ht="12.75" customHeight="1">
      <c r="A184"/>
      <c r="B184"/>
      <c r="C184"/>
      <c r="D184"/>
      <c r="E184"/>
      <c r="F184"/>
      <c r="G184"/>
      <c r="H184"/>
      <c r="I184"/>
      <c r="J184" s="52"/>
      <c r="K184" s="52"/>
      <c r="L184" s="52"/>
      <c r="M184"/>
      <c r="N184"/>
    </row>
    <row r="185" spans="1:14" ht="12.75" customHeight="1">
      <c r="A185"/>
      <c r="B185"/>
      <c r="C185"/>
      <c r="D185"/>
      <c r="E185"/>
      <c r="F185"/>
      <c r="G185"/>
      <c r="H185"/>
      <c r="I185"/>
      <c r="J185" s="52"/>
      <c r="K185" s="52"/>
      <c r="L185" s="52"/>
      <c r="M185"/>
      <c r="N185"/>
    </row>
    <row r="186" spans="1:14" ht="12.75" customHeight="1">
      <c r="A186"/>
      <c r="B186"/>
      <c r="C186"/>
      <c r="D186"/>
      <c r="E186"/>
      <c r="F186"/>
      <c r="G186"/>
      <c r="H186"/>
      <c r="I186"/>
      <c r="J186" s="52"/>
      <c r="K186" s="52"/>
      <c r="L186" s="52"/>
      <c r="M186"/>
      <c r="N186"/>
    </row>
    <row r="187" spans="1:14" ht="12.75" customHeight="1">
      <c r="A187"/>
      <c r="B187"/>
      <c r="C187"/>
      <c r="D187"/>
      <c r="E187"/>
      <c r="F187"/>
      <c r="G187"/>
      <c r="H187"/>
      <c r="I187"/>
      <c r="J187" s="52"/>
      <c r="K187" s="52"/>
      <c r="L187" s="52"/>
      <c r="M187"/>
      <c r="N187"/>
    </row>
    <row r="188" spans="1:14" ht="12.75" customHeight="1">
      <c r="A188"/>
      <c r="B188"/>
      <c r="C188"/>
      <c r="D188"/>
      <c r="E188"/>
      <c r="F188"/>
      <c r="G188"/>
      <c r="H188"/>
      <c r="I188"/>
      <c r="J188" s="52"/>
      <c r="K188" s="52"/>
      <c r="L188" s="52"/>
      <c r="M188"/>
      <c r="N188"/>
    </row>
    <row r="189" spans="1:14" ht="12.75" customHeight="1">
      <c r="A189"/>
      <c r="B189"/>
      <c r="C189"/>
      <c r="D189"/>
      <c r="E189"/>
      <c r="F189"/>
      <c r="G189"/>
      <c r="H189"/>
      <c r="I189"/>
      <c r="J189" s="52"/>
      <c r="K189" s="52"/>
      <c r="L189" s="52"/>
      <c r="M189"/>
      <c r="N189"/>
    </row>
    <row r="190" spans="1:14" ht="12.75" customHeight="1">
      <c r="A190"/>
      <c r="B190"/>
      <c r="C190"/>
      <c r="D190"/>
      <c r="E190"/>
      <c r="F190"/>
      <c r="G190"/>
      <c r="H190"/>
      <c r="I190"/>
      <c r="J190" s="52"/>
      <c r="K190" s="52"/>
      <c r="L190" s="52"/>
      <c r="M190"/>
      <c r="N190"/>
    </row>
    <row r="191" spans="1:14" ht="12.75" customHeight="1">
      <c r="A191"/>
      <c r="B191"/>
      <c r="C191"/>
      <c r="D191"/>
      <c r="E191"/>
      <c r="F191"/>
      <c r="G191"/>
      <c r="H191"/>
      <c r="I191"/>
      <c r="J191" s="52"/>
      <c r="K191" s="52"/>
      <c r="L191" s="52"/>
      <c r="M191"/>
      <c r="N191"/>
    </row>
    <row r="192" spans="1:14" ht="12.75" customHeight="1">
      <c r="A192"/>
      <c r="B192"/>
      <c r="C192"/>
      <c r="D192"/>
      <c r="E192"/>
      <c r="F192"/>
      <c r="G192"/>
      <c r="H192"/>
      <c r="I192"/>
      <c r="J192" s="52"/>
      <c r="K192" s="52"/>
      <c r="L192" s="52"/>
      <c r="M192"/>
      <c r="N192"/>
    </row>
    <row r="193" spans="1:14" ht="12.75" customHeight="1">
      <c r="A193"/>
      <c r="B193"/>
      <c r="C193"/>
      <c r="D193"/>
      <c r="E193"/>
      <c r="F193"/>
      <c r="G193"/>
      <c r="H193"/>
      <c r="I193"/>
      <c r="J193" s="52"/>
      <c r="K193" s="52"/>
      <c r="L193" s="52"/>
      <c r="M193"/>
      <c r="N193"/>
    </row>
    <row r="194" spans="1:14" ht="12.75" customHeight="1">
      <c r="A194"/>
      <c r="B194"/>
      <c r="C194"/>
      <c r="D194"/>
      <c r="E194"/>
      <c r="F194"/>
      <c r="G194"/>
      <c r="H194"/>
      <c r="I194"/>
      <c r="J194" s="52"/>
      <c r="K194" s="52"/>
      <c r="L194" s="52"/>
      <c r="M194"/>
      <c r="N194"/>
    </row>
    <row r="195" spans="1:14" ht="12.75" customHeight="1">
      <c r="A195"/>
      <c r="B195"/>
      <c r="C195"/>
      <c r="D195"/>
      <c r="E195"/>
      <c r="F195"/>
      <c r="G195"/>
      <c r="H195"/>
      <c r="I195"/>
      <c r="J195" s="52"/>
      <c r="K195" s="52"/>
      <c r="L195" s="52"/>
      <c r="M195"/>
      <c r="N195"/>
    </row>
    <row r="196" spans="1:14" ht="12.75" customHeight="1">
      <c r="A196"/>
      <c r="B196"/>
      <c r="C196"/>
      <c r="D196"/>
      <c r="E196"/>
      <c r="F196"/>
      <c r="G196"/>
      <c r="H196"/>
      <c r="I196"/>
      <c r="J196" s="52"/>
      <c r="K196" s="52"/>
      <c r="L196" s="52"/>
      <c r="M196"/>
      <c r="N196"/>
    </row>
    <row r="197" spans="1:14" ht="12.75" customHeight="1">
      <c r="A197"/>
      <c r="B197"/>
      <c r="C197"/>
      <c r="D197"/>
      <c r="E197"/>
      <c r="F197"/>
      <c r="G197"/>
      <c r="H197"/>
      <c r="I197"/>
      <c r="J197" s="52"/>
      <c r="K197" s="52"/>
      <c r="L197" s="52"/>
      <c r="M197"/>
      <c r="N197"/>
    </row>
    <row r="198" spans="1:14" ht="12.75" customHeight="1">
      <c r="A198"/>
      <c r="B198"/>
      <c r="C198"/>
      <c r="D198"/>
      <c r="E198"/>
      <c r="F198"/>
      <c r="G198"/>
      <c r="H198"/>
      <c r="I198"/>
      <c r="J198" s="52"/>
      <c r="K198" s="52"/>
      <c r="L198" s="52"/>
      <c r="M198"/>
      <c r="N198"/>
    </row>
    <row r="199" spans="1:14" ht="12.75" customHeight="1">
      <c r="A199"/>
      <c r="B199"/>
      <c r="C199"/>
      <c r="D199"/>
      <c r="E199"/>
      <c r="F199"/>
      <c r="G199"/>
      <c r="H199"/>
      <c r="I199"/>
      <c r="J199" s="52"/>
      <c r="K199" s="52"/>
      <c r="L199" s="52"/>
      <c r="M199"/>
      <c r="N199"/>
    </row>
    <row r="200" spans="1:14" ht="12.75" customHeight="1">
      <c r="A200"/>
      <c r="B200"/>
      <c r="C200"/>
      <c r="D200"/>
      <c r="E200"/>
      <c r="F200"/>
      <c r="G200"/>
      <c r="H200"/>
      <c r="I200"/>
      <c r="J200" s="52"/>
      <c r="K200" s="52"/>
      <c r="L200" s="52"/>
      <c r="M200"/>
      <c r="N200"/>
    </row>
    <row r="201" spans="1:14" ht="12.75" customHeight="1">
      <c r="A201"/>
      <c r="B201"/>
      <c r="C201"/>
      <c r="D201"/>
      <c r="E201"/>
      <c r="F201"/>
      <c r="G201"/>
      <c r="H201"/>
      <c r="I201"/>
      <c r="J201" s="52"/>
      <c r="K201" s="52"/>
      <c r="L201" s="52"/>
      <c r="M201"/>
      <c r="N201"/>
    </row>
    <row r="202" spans="1:14" ht="12.75" customHeight="1">
      <c r="A202"/>
      <c r="B202"/>
      <c r="C202"/>
      <c r="D202"/>
      <c r="E202"/>
      <c r="F202"/>
      <c r="G202"/>
      <c r="H202"/>
      <c r="I202"/>
      <c r="J202" s="52"/>
      <c r="K202" s="52"/>
      <c r="L202" s="52"/>
      <c r="M202"/>
      <c r="N202"/>
    </row>
    <row r="203" spans="1:14" ht="12.75" customHeight="1">
      <c r="A203"/>
      <c r="B203"/>
      <c r="C203"/>
      <c r="D203"/>
      <c r="E203"/>
      <c r="F203"/>
      <c r="G203"/>
      <c r="H203"/>
      <c r="I203"/>
      <c r="J203" s="52"/>
      <c r="K203" s="52"/>
      <c r="L203" s="52"/>
      <c r="M203"/>
      <c r="N203"/>
    </row>
    <row r="204" spans="1:14" ht="12.75" customHeight="1">
      <c r="A204"/>
      <c r="B204"/>
      <c r="C204"/>
      <c r="D204"/>
      <c r="E204"/>
      <c r="F204"/>
      <c r="G204"/>
      <c r="H204"/>
      <c r="I204"/>
      <c r="J204" s="52"/>
      <c r="K204" s="52"/>
      <c r="L204" s="52"/>
      <c r="M204"/>
      <c r="N204"/>
    </row>
    <row r="205" spans="1:14" ht="12.75" customHeight="1">
      <c r="A205"/>
      <c r="B205"/>
      <c r="C205"/>
      <c r="D205"/>
      <c r="E205"/>
      <c r="F205"/>
      <c r="G205"/>
      <c r="H205"/>
      <c r="I205"/>
      <c r="J205" s="52"/>
      <c r="K205" s="52"/>
      <c r="L205" s="52"/>
      <c r="M205"/>
      <c r="N205"/>
    </row>
    <row r="206" spans="1:14" ht="12.75" customHeight="1">
      <c r="A206"/>
      <c r="B206"/>
      <c r="C206"/>
      <c r="D206"/>
      <c r="E206"/>
      <c r="F206"/>
      <c r="G206"/>
      <c r="H206"/>
      <c r="I206"/>
      <c r="J206" s="52"/>
      <c r="K206" s="52"/>
      <c r="L206" s="52"/>
      <c r="M206"/>
      <c r="N206"/>
    </row>
    <row r="207" spans="1:14" ht="12.75" customHeight="1">
      <c r="A207"/>
      <c r="B207"/>
      <c r="C207"/>
      <c r="D207"/>
      <c r="E207"/>
      <c r="F207"/>
      <c r="G207"/>
      <c r="H207"/>
      <c r="I207"/>
      <c r="J207" s="52"/>
      <c r="K207" s="52"/>
      <c r="L207" s="52"/>
      <c r="M207"/>
      <c r="N207"/>
    </row>
    <row r="208" spans="1:14" ht="12.75" customHeight="1">
      <c r="A208"/>
      <c r="B208"/>
      <c r="C208"/>
      <c r="D208"/>
      <c r="E208"/>
      <c r="F208"/>
      <c r="G208"/>
      <c r="H208"/>
      <c r="I208"/>
      <c r="J208" s="52"/>
      <c r="K208" s="52"/>
      <c r="L208" s="52"/>
      <c r="M208"/>
      <c r="N208"/>
    </row>
    <row r="209" spans="1:14" ht="12.75" customHeight="1">
      <c r="A209"/>
      <c r="B209"/>
      <c r="C209"/>
      <c r="D209"/>
      <c r="E209"/>
      <c r="F209"/>
      <c r="G209"/>
      <c r="H209"/>
      <c r="I209"/>
      <c r="J209" s="52"/>
      <c r="K209" s="52"/>
      <c r="L209" s="52"/>
      <c r="M209"/>
      <c r="N209"/>
    </row>
    <row r="210" spans="1:14" ht="12.75" customHeight="1">
      <c r="A210"/>
      <c r="B210"/>
      <c r="C210"/>
      <c r="D210"/>
      <c r="E210"/>
      <c r="F210"/>
      <c r="G210"/>
      <c r="H210"/>
      <c r="I210"/>
      <c r="J210" s="52"/>
      <c r="K210" s="52"/>
      <c r="L210" s="52"/>
      <c r="M210"/>
      <c r="N210"/>
    </row>
    <row r="211" spans="1:14" ht="12.75" customHeight="1">
      <c r="A211"/>
      <c r="B211"/>
      <c r="C211"/>
      <c r="D211"/>
      <c r="E211"/>
      <c r="F211"/>
      <c r="G211"/>
      <c r="H211"/>
      <c r="I211"/>
      <c r="J211" s="52"/>
      <c r="K211" s="52"/>
      <c r="L211" s="52"/>
      <c r="M211"/>
      <c r="N211"/>
    </row>
    <row r="212" spans="1:14" ht="12.75" customHeight="1">
      <c r="A212"/>
      <c r="B212"/>
      <c r="C212"/>
      <c r="D212"/>
      <c r="E212"/>
      <c r="F212"/>
      <c r="G212"/>
      <c r="H212"/>
      <c r="I212"/>
      <c r="J212" s="52"/>
      <c r="K212" s="52"/>
      <c r="L212" s="52"/>
      <c r="M212"/>
      <c r="N212"/>
    </row>
    <row r="213" spans="1:14" ht="12.75" customHeight="1">
      <c r="A213"/>
      <c r="B213"/>
      <c r="C213"/>
      <c r="D213"/>
      <c r="E213"/>
      <c r="F213"/>
      <c r="G213"/>
      <c r="H213"/>
      <c r="I213"/>
      <c r="J213" s="52"/>
      <c r="K213" s="52"/>
      <c r="L213" s="52"/>
      <c r="M213"/>
      <c r="N213"/>
    </row>
    <row r="214" spans="1:14" ht="12.75" customHeight="1">
      <c r="A214"/>
      <c r="B214"/>
      <c r="C214"/>
      <c r="D214"/>
      <c r="E214"/>
      <c r="F214"/>
      <c r="G214"/>
      <c r="H214"/>
      <c r="I214"/>
      <c r="J214" s="52"/>
      <c r="K214" s="52"/>
      <c r="L214" s="52"/>
      <c r="M214"/>
      <c r="N214"/>
    </row>
    <row r="215" spans="1:14" ht="12.75" customHeight="1">
      <c r="A215"/>
      <c r="B215"/>
      <c r="C215"/>
      <c r="D215"/>
      <c r="E215"/>
      <c r="F215"/>
      <c r="G215"/>
      <c r="H215"/>
      <c r="I215"/>
      <c r="J215" s="52"/>
      <c r="K215" s="52"/>
      <c r="L215" s="52"/>
      <c r="M215"/>
      <c r="N215"/>
    </row>
    <row r="216" spans="1:14" ht="12.75" customHeight="1">
      <c r="A216"/>
      <c r="B216"/>
      <c r="C216"/>
      <c r="D216"/>
      <c r="E216"/>
      <c r="F216"/>
      <c r="G216"/>
      <c r="H216"/>
      <c r="I216"/>
      <c r="J216" s="52"/>
      <c r="K216" s="52"/>
      <c r="L216" s="52"/>
      <c r="M216"/>
      <c r="N216"/>
    </row>
    <row r="217" spans="1:14" ht="12.75" customHeight="1">
      <c r="A217"/>
      <c r="B217"/>
      <c r="C217"/>
      <c r="D217"/>
      <c r="E217"/>
      <c r="F217"/>
      <c r="G217"/>
      <c r="H217"/>
      <c r="I217"/>
      <c r="J217" s="52"/>
      <c r="K217" s="52"/>
      <c r="L217" s="52"/>
      <c r="M217"/>
      <c r="N217"/>
    </row>
    <row r="218" spans="1:14" ht="12.75" customHeight="1">
      <c r="A218"/>
      <c r="B218"/>
      <c r="C218"/>
      <c r="D218"/>
      <c r="E218"/>
      <c r="F218"/>
      <c r="G218"/>
      <c r="H218"/>
      <c r="I218"/>
      <c r="J218" s="52"/>
      <c r="K218" s="52"/>
      <c r="L218" s="52"/>
      <c r="M218"/>
      <c r="N218"/>
    </row>
    <row r="219" spans="1:14" ht="12.75" customHeight="1">
      <c r="A219"/>
      <c r="B219"/>
      <c r="C219"/>
      <c r="D219"/>
      <c r="E219"/>
      <c r="F219"/>
      <c r="G219"/>
      <c r="H219"/>
      <c r="I219"/>
      <c r="J219" s="52"/>
      <c r="K219" s="52"/>
      <c r="L219" s="52"/>
      <c r="M219"/>
      <c r="N219"/>
    </row>
    <row r="220" spans="1:14" ht="12.75" customHeight="1">
      <c r="A220"/>
      <c r="B220"/>
      <c r="C220"/>
      <c r="D220"/>
      <c r="E220"/>
      <c r="F220"/>
      <c r="G220"/>
      <c r="H220"/>
      <c r="I220"/>
      <c r="J220" s="52"/>
      <c r="K220" s="52"/>
      <c r="L220" s="52"/>
      <c r="M220"/>
      <c r="N220"/>
    </row>
    <row r="221" spans="1:14" ht="12.75" customHeight="1">
      <c r="A221"/>
      <c r="B221"/>
      <c r="C221"/>
      <c r="D221"/>
      <c r="E221"/>
      <c r="F221"/>
      <c r="G221"/>
      <c r="H221"/>
      <c r="I221"/>
      <c r="J221" s="52"/>
      <c r="K221" s="52"/>
      <c r="L221" s="52"/>
      <c r="M221"/>
      <c r="N221"/>
    </row>
    <row r="222" spans="1:14" ht="12.75" customHeight="1">
      <c r="A222"/>
      <c r="B222"/>
      <c r="C222"/>
      <c r="D222"/>
      <c r="E222"/>
      <c r="F222"/>
      <c r="G222"/>
      <c r="H222"/>
      <c r="I222"/>
      <c r="J222" s="52"/>
      <c r="K222" s="52"/>
      <c r="L222" s="52"/>
      <c r="M222"/>
      <c r="N222"/>
    </row>
    <row r="223" spans="1:14" ht="12.75" customHeight="1">
      <c r="A223"/>
      <c r="B223"/>
      <c r="C223"/>
      <c r="D223"/>
      <c r="E223"/>
      <c r="F223"/>
      <c r="G223"/>
      <c r="H223"/>
      <c r="I223"/>
      <c r="J223" s="52"/>
      <c r="K223" s="52"/>
      <c r="L223" s="52"/>
      <c r="M223"/>
      <c r="N223"/>
    </row>
    <row r="224" spans="1:14" ht="12.75" customHeight="1">
      <c r="A224"/>
      <c r="B224"/>
      <c r="C224"/>
      <c r="D224"/>
      <c r="E224"/>
      <c r="F224"/>
      <c r="G224"/>
      <c r="H224"/>
      <c r="I224"/>
      <c r="J224" s="52"/>
      <c r="K224" s="52"/>
      <c r="L224" s="52"/>
      <c r="M224"/>
      <c r="N224"/>
    </row>
    <row r="225" spans="1:14" ht="12.75" customHeight="1">
      <c r="A225"/>
      <c r="B225"/>
      <c r="C225"/>
      <c r="D225"/>
      <c r="E225"/>
      <c r="F225"/>
      <c r="G225"/>
      <c r="H225"/>
      <c r="I225"/>
      <c r="J225" s="52"/>
      <c r="K225" s="52"/>
      <c r="L225" s="52"/>
      <c r="M225"/>
      <c r="N225"/>
    </row>
    <row r="226" spans="1:14" ht="12.75" customHeight="1">
      <c r="A226"/>
      <c r="B226"/>
      <c r="C226"/>
      <c r="D226"/>
      <c r="E226"/>
      <c r="F226"/>
      <c r="G226"/>
      <c r="H226"/>
      <c r="I226"/>
      <c r="J226" s="52"/>
      <c r="K226" s="52"/>
      <c r="L226" s="52"/>
      <c r="M226"/>
      <c r="N226"/>
    </row>
    <row r="227" spans="1:14" ht="12.75" customHeight="1">
      <c r="A227"/>
      <c r="B227"/>
      <c r="C227"/>
      <c r="D227"/>
      <c r="E227"/>
      <c r="F227"/>
      <c r="G227"/>
      <c r="H227"/>
      <c r="I227"/>
      <c r="J227" s="52"/>
      <c r="K227" s="52"/>
      <c r="L227" s="52"/>
      <c r="M227"/>
      <c r="N227"/>
    </row>
    <row r="228" spans="1:14" ht="12.75" customHeight="1">
      <c r="A228"/>
      <c r="B228"/>
      <c r="C228"/>
      <c r="D228"/>
      <c r="E228"/>
      <c r="F228"/>
      <c r="G228"/>
      <c r="H228"/>
      <c r="I228"/>
      <c r="J228" s="52"/>
      <c r="K228" s="52"/>
      <c r="L228" s="52"/>
      <c r="M228"/>
      <c r="N228"/>
    </row>
    <row r="229" spans="1:14" ht="12.75" customHeight="1">
      <c r="A229"/>
      <c r="B229"/>
      <c r="C229"/>
      <c r="D229"/>
      <c r="E229"/>
      <c r="F229"/>
      <c r="G229"/>
      <c r="H229"/>
      <c r="I229"/>
      <c r="J229" s="52"/>
      <c r="K229" s="52"/>
      <c r="L229" s="52"/>
      <c r="M229"/>
      <c r="N229"/>
    </row>
    <row r="230" spans="1:14" ht="12.75" customHeight="1">
      <c r="A230"/>
      <c r="B230"/>
      <c r="C230"/>
      <c r="D230"/>
      <c r="E230"/>
      <c r="F230"/>
      <c r="G230"/>
      <c r="H230"/>
      <c r="I230"/>
      <c r="J230" s="52"/>
      <c r="K230" s="52"/>
      <c r="L230" s="52"/>
      <c r="M230"/>
      <c r="N230"/>
    </row>
    <row r="231" spans="1:14" ht="12.75" customHeight="1">
      <c r="A231"/>
      <c r="B231"/>
      <c r="C231"/>
      <c r="D231"/>
      <c r="E231"/>
      <c r="F231"/>
      <c r="G231"/>
      <c r="H231"/>
      <c r="I231"/>
      <c r="J231" s="52"/>
      <c r="K231" s="52"/>
      <c r="L231" s="52"/>
      <c r="M231"/>
      <c r="N231"/>
    </row>
    <row r="232" spans="1:14" ht="12.75" customHeight="1">
      <c r="A232"/>
      <c r="B232"/>
      <c r="C232"/>
      <c r="D232"/>
      <c r="E232"/>
      <c r="F232"/>
      <c r="G232"/>
      <c r="H232"/>
      <c r="I232"/>
      <c r="J232" s="52"/>
      <c r="K232" s="52"/>
      <c r="L232" s="52"/>
      <c r="M232"/>
      <c r="N232"/>
    </row>
    <row r="233" spans="1:14" ht="12.75" customHeight="1">
      <c r="A233"/>
      <c r="B233"/>
      <c r="C233"/>
      <c r="D233"/>
      <c r="E233"/>
      <c r="F233"/>
      <c r="G233"/>
      <c r="H233"/>
      <c r="I233"/>
      <c r="J233" s="52"/>
      <c r="K233" s="52"/>
      <c r="L233" s="52"/>
      <c r="M233"/>
      <c r="N233"/>
    </row>
    <row r="234" spans="1:14" ht="12.75" customHeight="1">
      <c r="A234"/>
      <c r="B234"/>
      <c r="C234"/>
      <c r="D234"/>
      <c r="E234"/>
      <c r="F234"/>
      <c r="G234"/>
      <c r="H234"/>
      <c r="I234"/>
      <c r="J234" s="52"/>
      <c r="K234" s="52"/>
      <c r="L234" s="52"/>
      <c r="M234"/>
      <c r="N234"/>
    </row>
    <row r="235" spans="1:14" ht="12.75" customHeight="1">
      <c r="A235"/>
      <c r="B235"/>
      <c r="C235"/>
      <c r="D235"/>
      <c r="E235"/>
      <c r="F235"/>
      <c r="G235"/>
      <c r="H235"/>
      <c r="I235"/>
      <c r="J235" s="52"/>
      <c r="K235" s="52"/>
      <c r="L235" s="52"/>
      <c r="M235"/>
      <c r="N235"/>
    </row>
    <row r="236" spans="1:14" ht="12.75" customHeight="1">
      <c r="A236"/>
      <c r="B236"/>
      <c r="C236"/>
      <c r="D236"/>
      <c r="E236"/>
      <c r="F236"/>
      <c r="G236"/>
      <c r="H236"/>
      <c r="I236"/>
      <c r="J236" s="52"/>
      <c r="K236" s="52"/>
      <c r="L236" s="52"/>
      <c r="M236"/>
      <c r="N236"/>
    </row>
    <row r="237" spans="1:14" ht="12.75" customHeight="1">
      <c r="A237"/>
      <c r="B237"/>
      <c r="C237"/>
      <c r="D237"/>
      <c r="E237"/>
      <c r="F237"/>
      <c r="G237"/>
      <c r="H237"/>
      <c r="I237"/>
      <c r="J237" s="52"/>
      <c r="K237" s="52"/>
      <c r="L237" s="52"/>
      <c r="M237"/>
      <c r="N237"/>
    </row>
    <row r="238" spans="1:14" ht="12.75" customHeight="1">
      <c r="A238"/>
      <c r="B238"/>
      <c r="C238"/>
      <c r="D238"/>
      <c r="E238"/>
      <c r="F238"/>
      <c r="G238"/>
      <c r="H238"/>
      <c r="I238"/>
      <c r="J238" s="52"/>
      <c r="K238" s="52"/>
      <c r="L238" s="52"/>
      <c r="M238"/>
      <c r="N238"/>
    </row>
    <row r="239" spans="1:14" ht="12.75" customHeight="1">
      <c r="A239"/>
      <c r="B239"/>
      <c r="C239"/>
      <c r="D239"/>
      <c r="E239"/>
      <c r="F239"/>
      <c r="G239"/>
      <c r="H239"/>
      <c r="I239"/>
      <c r="J239" s="52"/>
      <c r="K239" s="52"/>
      <c r="L239" s="52"/>
      <c r="M239"/>
      <c r="N239"/>
    </row>
    <row r="240" spans="1:14" ht="12.75" customHeight="1">
      <c r="A240"/>
      <c r="B240"/>
      <c r="C240"/>
      <c r="D240"/>
      <c r="E240"/>
      <c r="F240"/>
      <c r="G240"/>
      <c r="H240"/>
      <c r="I240"/>
      <c r="J240" s="52"/>
      <c r="K240" s="52"/>
      <c r="L240" s="52"/>
      <c r="M240"/>
      <c r="N240"/>
    </row>
    <row r="241" spans="1:14" ht="12.75" customHeight="1">
      <c r="A241"/>
      <c r="B241"/>
      <c r="C241"/>
      <c r="D241"/>
      <c r="E241"/>
      <c r="F241"/>
      <c r="G241"/>
      <c r="H241"/>
      <c r="I241"/>
      <c r="J241" s="52"/>
      <c r="K241" s="52"/>
      <c r="L241" s="52"/>
      <c r="M241"/>
      <c r="N241"/>
    </row>
    <row r="242" spans="1:14" ht="12.75" customHeight="1">
      <c r="A242"/>
      <c r="B242"/>
      <c r="C242"/>
      <c r="D242"/>
      <c r="E242"/>
      <c r="F242"/>
      <c r="G242"/>
      <c r="H242"/>
      <c r="I242"/>
      <c r="J242" s="52"/>
      <c r="K242" s="52"/>
      <c r="L242" s="52"/>
      <c r="M242"/>
      <c r="N242"/>
    </row>
    <row r="243" spans="1:14" ht="12.75" customHeight="1">
      <c r="A243"/>
      <c r="B243"/>
      <c r="C243"/>
      <c r="D243"/>
      <c r="E243"/>
      <c r="F243"/>
      <c r="G243"/>
      <c r="H243"/>
      <c r="I243"/>
      <c r="J243" s="52"/>
      <c r="K243" s="52"/>
      <c r="L243" s="52"/>
      <c r="M243"/>
      <c r="N243"/>
    </row>
    <row r="244" spans="1:14" ht="12.75" customHeight="1">
      <c r="A244"/>
      <c r="B244"/>
      <c r="C244"/>
      <c r="D244"/>
      <c r="E244"/>
      <c r="F244"/>
      <c r="G244"/>
      <c r="H244"/>
      <c r="I244"/>
      <c r="J244" s="52"/>
      <c r="K244" s="52"/>
      <c r="L244" s="52"/>
      <c r="M244"/>
      <c r="N244"/>
    </row>
    <row r="245" spans="1:14" ht="12.75" customHeight="1">
      <c r="A245"/>
      <c r="B245"/>
      <c r="C245"/>
      <c r="D245"/>
      <c r="E245"/>
      <c r="F245"/>
      <c r="G245"/>
      <c r="H245"/>
      <c r="I245"/>
      <c r="J245" s="52"/>
      <c r="K245" s="52"/>
      <c r="L245" s="52"/>
      <c r="M245"/>
      <c r="N245"/>
    </row>
    <row r="246" spans="1:14" ht="12.75" customHeight="1">
      <c r="A246"/>
      <c r="B246"/>
      <c r="C246"/>
      <c r="D246"/>
      <c r="E246"/>
      <c r="F246"/>
      <c r="G246"/>
      <c r="H246"/>
      <c r="I246"/>
      <c r="J246" s="52"/>
      <c r="K246" s="52"/>
      <c r="L246" s="52"/>
      <c r="M246"/>
      <c r="N246"/>
    </row>
    <row r="247" spans="1:14" ht="12.75" customHeight="1">
      <c r="A247"/>
      <c r="B247"/>
      <c r="C247"/>
      <c r="D247"/>
      <c r="E247"/>
      <c r="F247"/>
      <c r="G247"/>
      <c r="H247"/>
      <c r="I247"/>
      <c r="J247" s="52"/>
      <c r="K247" s="52"/>
      <c r="L247" s="52"/>
      <c r="M247"/>
      <c r="N247"/>
    </row>
    <row r="248" spans="1:14" ht="12.75" customHeight="1">
      <c r="A248"/>
      <c r="B248"/>
      <c r="C248"/>
      <c r="D248"/>
      <c r="E248"/>
      <c r="F248"/>
      <c r="G248"/>
      <c r="H248"/>
      <c r="I248"/>
      <c r="J248" s="52"/>
      <c r="K248" s="52"/>
      <c r="L248" s="52"/>
      <c r="M248"/>
      <c r="N248"/>
    </row>
    <row r="249" spans="1:14" ht="12.75" customHeight="1">
      <c r="A249"/>
      <c r="B249"/>
      <c r="C249"/>
      <c r="D249"/>
      <c r="E249"/>
      <c r="F249"/>
      <c r="G249"/>
      <c r="H249"/>
      <c r="I249"/>
      <c r="J249" s="52"/>
      <c r="K249" s="52"/>
      <c r="L249" s="52"/>
      <c r="M249"/>
      <c r="N249"/>
    </row>
    <row r="250" spans="1:14" ht="12.75" customHeight="1">
      <c r="A250"/>
      <c r="B250"/>
      <c r="C250"/>
      <c r="D250"/>
      <c r="E250"/>
      <c r="F250"/>
      <c r="G250"/>
      <c r="H250"/>
      <c r="I250"/>
      <c r="J250" s="52"/>
      <c r="K250" s="52"/>
      <c r="L250" s="52"/>
      <c r="M250"/>
      <c r="N250"/>
    </row>
    <row r="251" spans="1:14" ht="12.75" customHeight="1">
      <c r="A251"/>
      <c r="B251"/>
      <c r="C251"/>
      <c r="D251"/>
      <c r="E251"/>
      <c r="F251"/>
      <c r="G251"/>
      <c r="H251"/>
      <c r="I251"/>
      <c r="J251" s="52"/>
      <c r="K251" s="52"/>
      <c r="L251" s="52"/>
      <c r="M251"/>
      <c r="N251"/>
    </row>
    <row r="252" spans="1:14" ht="12.75" customHeight="1">
      <c r="A252"/>
      <c r="B252"/>
      <c r="C252"/>
      <c r="D252"/>
      <c r="E252"/>
      <c r="F252"/>
      <c r="G252"/>
      <c r="H252"/>
      <c r="I252"/>
      <c r="J252" s="52"/>
      <c r="K252" s="52"/>
      <c r="L252" s="52"/>
      <c r="M252"/>
      <c r="N252"/>
    </row>
    <row r="253" spans="1:14" ht="12.75" customHeight="1">
      <c r="A253"/>
      <c r="B253"/>
      <c r="C253"/>
      <c r="D253"/>
      <c r="E253"/>
      <c r="F253"/>
      <c r="G253"/>
      <c r="H253"/>
      <c r="I253"/>
      <c r="J253" s="52"/>
      <c r="K253" s="52"/>
      <c r="L253" s="52"/>
      <c r="M253"/>
      <c r="N253"/>
    </row>
    <row r="254" spans="1:14" ht="12.75" customHeight="1">
      <c r="A254"/>
      <c r="B254"/>
      <c r="C254"/>
      <c r="D254"/>
      <c r="E254"/>
      <c r="F254"/>
      <c r="G254"/>
      <c r="H254"/>
      <c r="I254"/>
      <c r="J254" s="52"/>
      <c r="K254" s="52"/>
      <c r="L254" s="52"/>
      <c r="M254"/>
      <c r="N254"/>
    </row>
    <row r="255" spans="1:14" ht="12.75" customHeight="1">
      <c r="A255"/>
      <c r="B255"/>
      <c r="C255"/>
      <c r="D255"/>
      <c r="E255"/>
      <c r="F255"/>
      <c r="G255"/>
      <c r="H255"/>
      <c r="I255"/>
      <c r="J255" s="52"/>
      <c r="K255" s="52"/>
      <c r="L255" s="52"/>
      <c r="M255"/>
      <c r="N255"/>
    </row>
    <row r="256" spans="1:14" ht="12.75" customHeight="1">
      <c r="A256"/>
      <c r="B256"/>
      <c r="C256"/>
      <c r="D256"/>
      <c r="E256"/>
      <c r="F256"/>
      <c r="G256"/>
      <c r="H256"/>
      <c r="I256"/>
      <c r="J256" s="52"/>
      <c r="K256" s="52"/>
      <c r="L256" s="52"/>
      <c r="M256"/>
      <c r="N256"/>
    </row>
    <row r="257" spans="1:14" ht="12.75" customHeight="1">
      <c r="A257"/>
      <c r="B257"/>
      <c r="C257"/>
      <c r="D257"/>
      <c r="E257"/>
      <c r="F257"/>
      <c r="G257"/>
      <c r="H257"/>
      <c r="I257"/>
      <c r="J257" s="52"/>
      <c r="K257" s="52"/>
      <c r="L257" s="52"/>
      <c r="M257"/>
      <c r="N257"/>
    </row>
    <row r="258" spans="1:14" ht="12.75" customHeight="1">
      <c r="A258"/>
      <c r="B258"/>
      <c r="C258"/>
      <c r="D258"/>
      <c r="E258"/>
      <c r="F258"/>
      <c r="G258"/>
      <c r="H258"/>
      <c r="I258"/>
      <c r="J258" s="52"/>
      <c r="K258" s="52"/>
      <c r="L258" s="52"/>
      <c r="M258"/>
      <c r="N258"/>
    </row>
    <row r="259" spans="1:14" ht="12.75" customHeight="1">
      <c r="A259"/>
      <c r="B259"/>
      <c r="C259"/>
      <c r="D259"/>
      <c r="E259"/>
      <c r="F259"/>
      <c r="G259"/>
      <c r="H259"/>
      <c r="I259"/>
      <c r="J259" s="52"/>
      <c r="K259" s="52"/>
      <c r="L259" s="52"/>
      <c r="M259"/>
      <c r="N259"/>
    </row>
    <row r="260" spans="1:14" ht="12.75" customHeight="1">
      <c r="A260"/>
      <c r="B260"/>
      <c r="C260"/>
      <c r="D260"/>
      <c r="E260"/>
      <c r="F260"/>
      <c r="G260"/>
      <c r="H260"/>
      <c r="I260"/>
      <c r="J260" s="52"/>
      <c r="K260" s="52"/>
      <c r="L260" s="52"/>
      <c r="M260"/>
      <c r="N260"/>
    </row>
    <row r="261" spans="1:14" ht="12.75" customHeight="1">
      <c r="A261"/>
      <c r="B261"/>
      <c r="C261"/>
      <c r="D261"/>
      <c r="E261"/>
      <c r="F261"/>
      <c r="G261"/>
      <c r="H261"/>
      <c r="I261"/>
      <c r="J261" s="52"/>
      <c r="K261" s="52"/>
      <c r="L261" s="52"/>
      <c r="M261"/>
      <c r="N261"/>
    </row>
    <row r="262" spans="1:14" ht="12.75" customHeight="1">
      <c r="A262"/>
      <c r="B262"/>
      <c r="C262"/>
      <c r="D262"/>
      <c r="E262"/>
      <c r="F262"/>
      <c r="G262"/>
      <c r="H262"/>
      <c r="I262"/>
      <c r="J262" s="52"/>
      <c r="K262" s="52"/>
      <c r="L262" s="52"/>
      <c r="M262"/>
      <c r="N262"/>
    </row>
    <row r="263" spans="1:14" ht="12.75" customHeight="1">
      <c r="A263"/>
      <c r="B263"/>
      <c r="C263"/>
      <c r="D263"/>
      <c r="E263"/>
      <c r="F263"/>
      <c r="G263"/>
      <c r="H263"/>
      <c r="I263"/>
      <c r="J263" s="52"/>
      <c r="K263" s="52"/>
      <c r="L263" s="52"/>
      <c r="M263"/>
      <c r="N263"/>
    </row>
    <row r="264" spans="1:14" ht="12.75" customHeight="1">
      <c r="A264"/>
      <c r="B264"/>
      <c r="C264"/>
      <c r="D264"/>
      <c r="E264"/>
      <c r="F264"/>
      <c r="G264"/>
      <c r="H264"/>
      <c r="I264"/>
      <c r="J264" s="52"/>
      <c r="K264" s="52"/>
      <c r="L264" s="52"/>
      <c r="M264"/>
      <c r="N264"/>
    </row>
    <row r="265" spans="1:14" ht="12.75" customHeight="1">
      <c r="A265"/>
      <c r="B265"/>
      <c r="C265"/>
      <c r="D265"/>
      <c r="E265"/>
      <c r="F265"/>
      <c r="G265"/>
      <c r="H265"/>
      <c r="I265"/>
      <c r="J265" s="52"/>
      <c r="K265" s="52"/>
      <c r="L265" s="52"/>
      <c r="M265"/>
      <c r="N265"/>
    </row>
    <row r="266" spans="1:14" ht="12.75" customHeight="1">
      <c r="A266"/>
      <c r="B266"/>
      <c r="C266"/>
      <c r="D266"/>
      <c r="E266"/>
      <c r="F266"/>
      <c r="G266"/>
      <c r="H266"/>
      <c r="I266"/>
      <c r="J266" s="52"/>
      <c r="K266" s="52"/>
      <c r="L266" s="52"/>
      <c r="M266"/>
      <c r="N266"/>
    </row>
    <row r="267" spans="1:14" ht="12.75" customHeight="1">
      <c r="A267"/>
      <c r="B267"/>
      <c r="C267"/>
      <c r="D267"/>
      <c r="E267"/>
      <c r="F267"/>
      <c r="G267"/>
      <c r="H267"/>
      <c r="I267"/>
      <c r="J267" s="52"/>
      <c r="K267" s="52"/>
      <c r="L267" s="52"/>
      <c r="M267"/>
      <c r="N267"/>
    </row>
    <row r="268" spans="1:14" ht="12.75" customHeight="1">
      <c r="A268"/>
      <c r="B268"/>
      <c r="C268"/>
      <c r="D268"/>
      <c r="E268"/>
      <c r="F268"/>
      <c r="G268"/>
      <c r="H268"/>
      <c r="I268"/>
      <c r="J268" s="52"/>
      <c r="K268" s="52"/>
      <c r="L268" s="52"/>
      <c r="M268"/>
      <c r="N268"/>
    </row>
    <row r="269" spans="1:14" ht="12.75" customHeight="1">
      <c r="A269"/>
      <c r="B269"/>
      <c r="C269"/>
      <c r="D269"/>
      <c r="E269"/>
      <c r="F269"/>
      <c r="G269"/>
      <c r="H269"/>
      <c r="I269"/>
      <c r="J269" s="52"/>
      <c r="K269" s="52"/>
      <c r="L269" s="52"/>
      <c r="M269"/>
      <c r="N269"/>
    </row>
    <row r="270" spans="1:14" ht="12.75" customHeight="1">
      <c r="A270"/>
      <c r="B270"/>
      <c r="C270"/>
      <c r="D270"/>
      <c r="E270"/>
      <c r="F270"/>
      <c r="G270"/>
      <c r="H270"/>
      <c r="I270"/>
      <c r="J270" s="52"/>
      <c r="K270" s="52"/>
      <c r="L270" s="52"/>
      <c r="M270"/>
      <c r="N270"/>
    </row>
    <row r="271" spans="1:14" ht="12.75" customHeight="1">
      <c r="A271"/>
      <c r="B271"/>
      <c r="C271"/>
      <c r="D271"/>
      <c r="E271"/>
      <c r="F271"/>
      <c r="G271"/>
      <c r="H271"/>
      <c r="I271"/>
      <c r="J271" s="52"/>
      <c r="K271" s="52"/>
      <c r="L271" s="52"/>
      <c r="M271"/>
      <c r="N271"/>
    </row>
    <row r="272" spans="1:14" ht="12.75" customHeight="1">
      <c r="A272"/>
      <c r="B272"/>
      <c r="C272"/>
      <c r="D272"/>
      <c r="E272"/>
      <c r="F272"/>
      <c r="G272"/>
      <c r="H272"/>
      <c r="I272"/>
      <c r="J272" s="52"/>
      <c r="K272" s="52"/>
      <c r="L272" s="52"/>
      <c r="M272"/>
      <c r="N272"/>
    </row>
    <row r="273" spans="1:14" ht="12.75" customHeight="1">
      <c r="A273"/>
      <c r="B273"/>
      <c r="C273"/>
      <c r="D273"/>
      <c r="E273"/>
      <c r="F273"/>
      <c r="G273"/>
      <c r="H273"/>
      <c r="I273"/>
      <c r="J273" s="52"/>
      <c r="K273" s="52"/>
      <c r="L273" s="52"/>
      <c r="M273"/>
      <c r="N273"/>
    </row>
    <row r="274" spans="1:14" ht="12.75" customHeight="1">
      <c r="A274"/>
      <c r="B274"/>
      <c r="C274"/>
      <c r="D274"/>
      <c r="E274"/>
      <c r="F274"/>
      <c r="G274"/>
      <c r="H274"/>
      <c r="I274"/>
      <c r="J274" s="52"/>
      <c r="K274" s="52"/>
      <c r="L274" s="52"/>
      <c r="M274"/>
      <c r="N274"/>
    </row>
    <row r="275" spans="1:14" ht="12.75" customHeight="1">
      <c r="A275"/>
      <c r="B275"/>
      <c r="C275"/>
      <c r="D275"/>
      <c r="E275"/>
      <c r="F275"/>
      <c r="G275"/>
      <c r="H275"/>
      <c r="I275"/>
      <c r="J275" s="52"/>
      <c r="K275" s="52"/>
      <c r="L275" s="52"/>
      <c r="M275"/>
      <c r="N275"/>
    </row>
    <row r="276" spans="1:14" ht="12.75" customHeight="1">
      <c r="A276"/>
      <c r="B276"/>
      <c r="C276"/>
      <c r="D276"/>
      <c r="E276"/>
      <c r="F276"/>
      <c r="G276"/>
      <c r="H276"/>
      <c r="I276"/>
      <c r="J276" s="52"/>
      <c r="K276" s="52"/>
      <c r="L276" s="52"/>
      <c r="M276"/>
      <c r="N276"/>
    </row>
    <row r="277" spans="1:14" ht="12.75" customHeight="1">
      <c r="A277"/>
      <c r="B277"/>
      <c r="C277"/>
      <c r="D277"/>
      <c r="E277"/>
      <c r="F277"/>
      <c r="G277"/>
      <c r="H277"/>
      <c r="I277"/>
      <c r="J277" s="52"/>
      <c r="K277" s="52"/>
      <c r="L277" s="52"/>
      <c r="M277"/>
      <c r="N277"/>
    </row>
    <row r="278" spans="1:14" ht="12.75" customHeight="1">
      <c r="A278"/>
      <c r="B278"/>
      <c r="C278"/>
      <c r="D278"/>
      <c r="E278"/>
      <c r="F278"/>
      <c r="G278"/>
      <c r="H278"/>
      <c r="I278"/>
      <c r="J278" s="52"/>
      <c r="K278" s="52"/>
      <c r="L278" s="52"/>
      <c r="M278"/>
      <c r="N278"/>
    </row>
    <row r="279" spans="1:14" ht="12.75" customHeight="1">
      <c r="A279"/>
      <c r="B279"/>
      <c r="C279"/>
      <c r="D279"/>
      <c r="E279"/>
      <c r="F279"/>
      <c r="G279"/>
      <c r="H279"/>
      <c r="I279"/>
      <c r="J279" s="52"/>
      <c r="K279" s="52"/>
      <c r="L279" s="52"/>
      <c r="M279"/>
      <c r="N279"/>
    </row>
    <row r="280" spans="1:14" ht="12.75" customHeight="1">
      <c r="A280"/>
      <c r="B280"/>
      <c r="C280"/>
      <c r="D280"/>
      <c r="E280"/>
      <c r="F280"/>
      <c r="G280"/>
      <c r="H280"/>
      <c r="I280"/>
      <c r="J280" s="52"/>
      <c r="K280" s="52"/>
      <c r="L280" s="52"/>
      <c r="M280"/>
      <c r="N280"/>
    </row>
    <row r="281" spans="1:14" ht="12.75" customHeight="1">
      <c r="A281"/>
      <c r="B281"/>
      <c r="C281"/>
      <c r="D281"/>
      <c r="E281"/>
      <c r="F281"/>
      <c r="G281"/>
      <c r="H281"/>
      <c r="I281"/>
      <c r="J281" s="52"/>
      <c r="K281" s="52"/>
      <c r="L281" s="52"/>
      <c r="M281"/>
      <c r="N281"/>
    </row>
    <row r="282" spans="1:14" ht="12.75" customHeight="1">
      <c r="A282"/>
      <c r="B282"/>
      <c r="C282"/>
      <c r="D282"/>
      <c r="E282"/>
      <c r="F282"/>
      <c r="G282"/>
      <c r="H282"/>
      <c r="I282"/>
      <c r="J282" s="52"/>
      <c r="K282" s="52"/>
      <c r="L282" s="52"/>
      <c r="M282"/>
      <c r="N282"/>
    </row>
    <row r="283" spans="1:14" ht="12.75" customHeight="1">
      <c r="A283"/>
      <c r="B283"/>
      <c r="C283"/>
      <c r="D283"/>
      <c r="E283"/>
      <c r="F283"/>
      <c r="G283"/>
      <c r="H283"/>
      <c r="I283"/>
      <c r="J283" s="52"/>
      <c r="K283" s="52"/>
      <c r="L283" s="52"/>
      <c r="M283"/>
      <c r="N283"/>
    </row>
    <row r="284" spans="1:14" ht="12.75" customHeight="1">
      <c r="A284"/>
      <c r="B284"/>
      <c r="C284"/>
      <c r="D284"/>
      <c r="E284"/>
      <c r="F284"/>
      <c r="G284"/>
      <c r="H284"/>
      <c r="I284"/>
      <c r="J284" s="52"/>
      <c r="K284" s="52"/>
      <c r="L284" s="52"/>
      <c r="M284"/>
      <c r="N284"/>
    </row>
    <row r="285" spans="1:14" ht="12.75" customHeight="1">
      <c r="A285"/>
      <c r="B285"/>
      <c r="C285"/>
      <c r="D285"/>
      <c r="E285"/>
      <c r="F285"/>
      <c r="G285"/>
      <c r="H285"/>
      <c r="I285"/>
      <c r="J285" s="52"/>
      <c r="K285" s="52"/>
      <c r="L285" s="52"/>
      <c r="M285"/>
      <c r="N285"/>
    </row>
    <row r="286" spans="1:14" ht="12.75" customHeight="1">
      <c r="A286"/>
      <c r="B286"/>
      <c r="C286"/>
      <c r="D286"/>
      <c r="E286"/>
      <c r="F286"/>
      <c r="G286"/>
      <c r="H286"/>
      <c r="I286"/>
      <c r="J286" s="52"/>
      <c r="K286" s="52"/>
      <c r="L286" s="52"/>
      <c r="M286"/>
      <c r="N286"/>
    </row>
    <row r="287" spans="1:14" ht="12.75" customHeight="1">
      <c r="A287"/>
      <c r="B287"/>
      <c r="C287"/>
      <c r="D287"/>
      <c r="E287"/>
      <c r="F287"/>
      <c r="G287"/>
      <c r="H287"/>
      <c r="I287"/>
      <c r="J287" s="52"/>
      <c r="K287" s="52"/>
      <c r="L287" s="52"/>
      <c r="M287"/>
      <c r="N287"/>
    </row>
    <row r="288" spans="1:14" ht="12.75" customHeight="1">
      <c r="A288"/>
      <c r="B288"/>
      <c r="C288"/>
      <c r="D288"/>
      <c r="E288"/>
      <c r="F288"/>
      <c r="G288"/>
      <c r="H288"/>
      <c r="I288"/>
      <c r="J288" s="52"/>
      <c r="K288" s="52"/>
      <c r="L288" s="52"/>
      <c r="M288"/>
      <c r="N288"/>
    </row>
    <row r="289" spans="1:14" ht="12.75" customHeight="1">
      <c r="A289"/>
      <c r="B289"/>
      <c r="C289"/>
      <c r="D289"/>
      <c r="E289"/>
      <c r="F289"/>
      <c r="G289"/>
      <c r="H289"/>
      <c r="I289"/>
      <c r="J289" s="52"/>
      <c r="K289" s="52"/>
      <c r="L289" s="52"/>
      <c r="M289"/>
      <c r="N289"/>
    </row>
    <row r="290" spans="1:14" ht="12.75" customHeight="1">
      <c r="A290"/>
      <c r="B290"/>
      <c r="C290"/>
      <c r="D290"/>
      <c r="E290"/>
      <c r="F290"/>
      <c r="G290"/>
      <c r="H290"/>
      <c r="I290"/>
      <c r="J290" s="52"/>
      <c r="K290" s="52"/>
      <c r="L290" s="52"/>
      <c r="M290"/>
      <c r="N290"/>
    </row>
    <row r="291" spans="1:14" ht="12.75" customHeight="1">
      <c r="A291"/>
      <c r="B291"/>
      <c r="C291"/>
      <c r="D291"/>
      <c r="E291"/>
      <c r="F291"/>
      <c r="G291"/>
      <c r="H291"/>
      <c r="I291"/>
      <c r="J291" s="52"/>
      <c r="K291" s="52"/>
      <c r="L291" s="52"/>
      <c r="M291"/>
      <c r="N291"/>
    </row>
    <row r="292" spans="1:14" ht="12.75" customHeight="1">
      <c r="A292"/>
      <c r="B292"/>
      <c r="C292"/>
      <c r="D292"/>
      <c r="E292"/>
      <c r="F292"/>
      <c r="G292"/>
      <c r="H292"/>
      <c r="I292"/>
      <c r="J292" s="52"/>
      <c r="K292" s="52"/>
      <c r="L292" s="52"/>
      <c r="M292"/>
      <c r="N292"/>
    </row>
    <row r="293" spans="1:14" ht="12.75" customHeight="1">
      <c r="A293"/>
      <c r="B293"/>
      <c r="C293"/>
      <c r="D293"/>
      <c r="E293"/>
      <c r="F293"/>
      <c r="G293"/>
      <c r="H293"/>
      <c r="I293"/>
      <c r="J293" s="52"/>
      <c r="K293" s="52"/>
      <c r="L293" s="52"/>
      <c r="M293"/>
      <c r="N293"/>
    </row>
    <row r="294" spans="1:14" ht="12.75" customHeight="1">
      <c r="A294"/>
      <c r="B294"/>
      <c r="C294"/>
      <c r="D294"/>
      <c r="E294"/>
      <c r="F294"/>
      <c r="G294"/>
      <c r="H294"/>
      <c r="I294"/>
      <c r="J294" s="52"/>
      <c r="K294" s="52"/>
      <c r="L294" s="52"/>
      <c r="M294"/>
      <c r="N294"/>
    </row>
    <row r="295" spans="1:14" ht="12.75" customHeight="1">
      <c r="A295"/>
      <c r="B295"/>
      <c r="C295"/>
      <c r="D295"/>
      <c r="E295"/>
      <c r="F295"/>
      <c r="G295"/>
      <c r="H295"/>
      <c r="I295"/>
      <c r="J295" s="52"/>
      <c r="K295" s="52"/>
      <c r="L295" s="52"/>
      <c r="M295"/>
      <c r="N295"/>
    </row>
    <row r="296" spans="1:14" ht="12.75" customHeight="1">
      <c r="A296"/>
      <c r="B296"/>
      <c r="C296"/>
      <c r="D296"/>
      <c r="E296"/>
      <c r="F296"/>
      <c r="G296"/>
      <c r="H296"/>
      <c r="I296"/>
      <c r="J296" s="52"/>
      <c r="K296" s="52"/>
      <c r="L296" s="52"/>
      <c r="M296"/>
      <c r="N296"/>
    </row>
    <row r="297" spans="1:14" ht="12.75" customHeight="1">
      <c r="A297"/>
      <c r="B297"/>
      <c r="C297"/>
      <c r="D297"/>
      <c r="E297"/>
      <c r="F297"/>
      <c r="G297"/>
      <c r="H297"/>
      <c r="I297"/>
      <c r="J297" s="52"/>
      <c r="K297" s="52"/>
      <c r="L297" s="52"/>
      <c r="M297"/>
      <c r="N297"/>
    </row>
    <row r="298" spans="1:14" ht="12.75" customHeight="1">
      <c r="A298"/>
      <c r="B298"/>
      <c r="C298"/>
      <c r="D298"/>
      <c r="E298"/>
      <c r="F298"/>
      <c r="G298"/>
      <c r="H298"/>
      <c r="I298"/>
      <c r="J298" s="52"/>
      <c r="K298" s="52"/>
      <c r="L298" s="52"/>
      <c r="M298"/>
      <c r="N298"/>
    </row>
    <row r="299" spans="1:14" ht="12.75" customHeight="1">
      <c r="A299"/>
      <c r="B299"/>
      <c r="C299"/>
      <c r="D299"/>
      <c r="E299"/>
      <c r="F299"/>
      <c r="G299"/>
      <c r="H299"/>
      <c r="I299"/>
      <c r="J299" s="52"/>
      <c r="K299" s="52"/>
      <c r="L299" s="52"/>
      <c r="M299"/>
      <c r="N299"/>
    </row>
    <row r="300" spans="1:14" ht="12.75" customHeight="1">
      <c r="A300"/>
      <c r="B300"/>
      <c r="C300"/>
      <c r="D300"/>
      <c r="E300"/>
      <c r="F300"/>
      <c r="G300"/>
      <c r="H300"/>
      <c r="I300"/>
      <c r="J300" s="52"/>
      <c r="K300" s="52"/>
      <c r="L300" s="52"/>
      <c r="M300"/>
      <c r="N300"/>
    </row>
    <row r="301" spans="1:14" ht="12.75" customHeight="1">
      <c r="A301"/>
      <c r="B301"/>
      <c r="C301"/>
      <c r="D301"/>
      <c r="E301"/>
      <c r="F301"/>
      <c r="G301"/>
      <c r="H301"/>
      <c r="I301"/>
      <c r="J301" s="52"/>
      <c r="K301" s="52"/>
      <c r="L301" s="52"/>
      <c r="M301"/>
      <c r="N301"/>
    </row>
    <row r="302" spans="1:14" ht="12.75" customHeight="1">
      <c r="A302"/>
      <c r="B302"/>
      <c r="C302"/>
      <c r="D302"/>
      <c r="E302"/>
      <c r="F302"/>
      <c r="G302"/>
      <c r="H302"/>
      <c r="I302"/>
      <c r="J302" s="52"/>
      <c r="K302" s="52"/>
      <c r="L302" s="52"/>
      <c r="M302"/>
      <c r="N302"/>
    </row>
    <row r="303" spans="1:14" ht="12.75" customHeight="1">
      <c r="A303"/>
      <c r="B303"/>
      <c r="C303"/>
      <c r="D303"/>
      <c r="E303"/>
      <c r="F303"/>
      <c r="G303"/>
      <c r="H303"/>
      <c r="I303"/>
      <c r="J303" s="52"/>
      <c r="K303" s="52"/>
      <c r="L303" s="52"/>
      <c r="M303"/>
      <c r="N303"/>
    </row>
    <row r="304" spans="1:14" ht="12.75" customHeight="1">
      <c r="A304"/>
      <c r="B304"/>
      <c r="C304"/>
      <c r="D304"/>
      <c r="E304"/>
      <c r="F304"/>
      <c r="G304"/>
      <c r="H304"/>
      <c r="I304"/>
      <c r="J304" s="52"/>
      <c r="K304" s="52"/>
      <c r="L304" s="52"/>
      <c r="M304"/>
      <c r="N304"/>
    </row>
    <row r="305" spans="1:14" ht="12.75" customHeight="1">
      <c r="A305"/>
      <c r="B305"/>
      <c r="C305"/>
      <c r="D305"/>
      <c r="E305"/>
      <c r="F305"/>
      <c r="G305"/>
      <c r="H305"/>
      <c r="I305"/>
      <c r="J305" s="52"/>
      <c r="K305" s="52"/>
      <c r="L305" s="52"/>
      <c r="M305"/>
      <c r="N305"/>
    </row>
    <row r="306" spans="1:14" ht="12.75" customHeight="1">
      <c r="A306"/>
      <c r="B306"/>
      <c r="C306"/>
      <c r="D306"/>
      <c r="E306"/>
      <c r="F306"/>
      <c r="G306"/>
      <c r="H306"/>
      <c r="I306"/>
      <c r="J306" s="52"/>
      <c r="K306" s="52"/>
      <c r="L306" s="52"/>
      <c r="M306"/>
      <c r="N306"/>
    </row>
    <row r="307" spans="1:14" ht="12.75" customHeight="1">
      <c r="A307"/>
      <c r="B307"/>
      <c r="C307"/>
      <c r="D307"/>
      <c r="E307"/>
      <c r="F307"/>
      <c r="G307"/>
      <c r="H307"/>
      <c r="I307"/>
      <c r="J307" s="52"/>
      <c r="K307" s="52"/>
      <c r="L307" s="52"/>
      <c r="M307"/>
      <c r="N307"/>
    </row>
    <row r="308" spans="1:14" ht="12.75" customHeight="1">
      <c r="A308"/>
      <c r="B308"/>
      <c r="C308"/>
      <c r="D308"/>
      <c r="E308"/>
      <c r="F308"/>
      <c r="G308"/>
      <c r="H308"/>
      <c r="I308"/>
      <c r="J308" s="52"/>
      <c r="K308" s="52"/>
      <c r="L308" s="52"/>
      <c r="M308"/>
      <c r="N308"/>
    </row>
    <row r="309" spans="1:14" ht="12.75" customHeight="1">
      <c r="A309"/>
      <c r="B309"/>
      <c r="C309"/>
      <c r="D309"/>
      <c r="E309"/>
      <c r="F309"/>
      <c r="G309"/>
      <c r="H309"/>
      <c r="I309"/>
      <c r="J309" s="52"/>
      <c r="K309" s="52"/>
      <c r="L309" s="52"/>
      <c r="M309"/>
      <c r="N309"/>
    </row>
    <row r="310" spans="1:14" ht="12.75" customHeight="1">
      <c r="A310"/>
      <c r="B310"/>
      <c r="C310"/>
      <c r="D310"/>
      <c r="E310"/>
      <c r="F310"/>
      <c r="G310"/>
      <c r="H310"/>
      <c r="I310"/>
      <c r="J310" s="52"/>
      <c r="K310" s="52"/>
      <c r="L310" s="52"/>
      <c r="M310"/>
      <c r="N310"/>
    </row>
    <row r="311" spans="1:14" ht="12.75" customHeight="1">
      <c r="A311"/>
      <c r="B311"/>
      <c r="C311"/>
      <c r="D311"/>
      <c r="E311"/>
      <c r="F311"/>
      <c r="G311"/>
      <c r="H311"/>
      <c r="I311"/>
      <c r="J311" s="52"/>
      <c r="K311" s="52"/>
      <c r="L311" s="52"/>
      <c r="M311"/>
      <c r="N311"/>
    </row>
    <row r="312" spans="1:14" ht="12.75" customHeight="1">
      <c r="A312"/>
      <c r="B312"/>
      <c r="C312"/>
      <c r="D312"/>
      <c r="E312"/>
      <c r="F312"/>
      <c r="G312"/>
      <c r="H312"/>
      <c r="I312"/>
      <c r="J312" s="52"/>
      <c r="K312" s="52"/>
      <c r="L312" s="52"/>
      <c r="M312"/>
      <c r="N312"/>
    </row>
    <row r="313" spans="1:14" ht="12.75" customHeight="1">
      <c r="A313"/>
      <c r="B313"/>
      <c r="C313"/>
      <c r="D313"/>
      <c r="E313"/>
      <c r="F313"/>
      <c r="G313"/>
      <c r="H313"/>
      <c r="I313"/>
      <c r="J313" s="52"/>
      <c r="K313" s="52"/>
      <c r="L313" s="52"/>
      <c r="M313"/>
      <c r="N313"/>
    </row>
    <row r="314" spans="1:14" ht="12.75" customHeight="1">
      <c r="A314"/>
      <c r="B314"/>
      <c r="C314"/>
      <c r="D314"/>
      <c r="E314"/>
      <c r="F314"/>
      <c r="G314"/>
      <c r="H314"/>
      <c r="I314"/>
      <c r="J314" s="52"/>
      <c r="K314" s="52"/>
      <c r="L314" s="52"/>
      <c r="M314"/>
      <c r="N314"/>
    </row>
    <row r="315" spans="1:14" ht="12.75" customHeight="1">
      <c r="A315"/>
      <c r="B315"/>
      <c r="C315"/>
      <c r="D315"/>
      <c r="E315"/>
      <c r="F315"/>
      <c r="G315"/>
      <c r="H315"/>
      <c r="I315"/>
      <c r="J315" s="52"/>
      <c r="K315" s="52"/>
      <c r="L315" s="52"/>
      <c r="M315"/>
      <c r="N315"/>
    </row>
    <row r="316" spans="1:14" ht="12.75" customHeight="1">
      <c r="A316"/>
      <c r="B316"/>
      <c r="C316"/>
      <c r="D316"/>
      <c r="E316"/>
      <c r="F316"/>
      <c r="G316"/>
      <c r="H316"/>
      <c r="I316"/>
      <c r="J316" s="52"/>
      <c r="K316" s="52"/>
      <c r="L316" s="52"/>
      <c r="M316"/>
      <c r="N316"/>
    </row>
    <row r="317" spans="1:14" ht="12.75" customHeight="1">
      <c r="A317"/>
      <c r="B317"/>
      <c r="C317"/>
      <c r="D317"/>
      <c r="E317"/>
      <c r="F317"/>
      <c r="G317"/>
      <c r="H317"/>
      <c r="I317"/>
      <c r="J317" s="52"/>
      <c r="K317" s="52"/>
      <c r="L317" s="52"/>
      <c r="M317"/>
      <c r="N317"/>
    </row>
    <row r="318" spans="1:14" ht="12.75" customHeight="1">
      <c r="A318"/>
      <c r="B318"/>
      <c r="C318"/>
      <c r="D318"/>
      <c r="E318"/>
      <c r="F318"/>
      <c r="G318"/>
      <c r="H318"/>
      <c r="I318"/>
      <c r="J318" s="52"/>
      <c r="K318" s="52"/>
      <c r="L318" s="52"/>
      <c r="M318"/>
      <c r="N318"/>
    </row>
    <row r="319" spans="1:14" ht="12.75" customHeight="1">
      <c r="A319"/>
      <c r="B319"/>
      <c r="C319"/>
      <c r="D319"/>
      <c r="E319"/>
      <c r="F319"/>
      <c r="G319"/>
      <c r="H319"/>
      <c r="I319"/>
      <c r="J319" s="52"/>
      <c r="K319" s="52"/>
      <c r="L319" s="52"/>
      <c r="M319"/>
      <c r="N319"/>
    </row>
    <row r="320" spans="1:14" ht="12.75" customHeight="1">
      <c r="A320"/>
      <c r="B320"/>
      <c r="C320"/>
      <c r="D320"/>
      <c r="E320"/>
      <c r="F320"/>
      <c r="G320"/>
      <c r="H320"/>
      <c r="I320"/>
      <c r="J320" s="52"/>
      <c r="K320" s="52"/>
      <c r="L320" s="52"/>
      <c r="M320"/>
      <c r="N320"/>
    </row>
    <row r="321" spans="1:14" ht="12.75" customHeight="1">
      <c r="A321"/>
      <c r="B321"/>
      <c r="C321"/>
      <c r="D321"/>
      <c r="E321"/>
      <c r="F321"/>
      <c r="G321"/>
      <c r="H321"/>
      <c r="I321"/>
      <c r="J321" s="52"/>
      <c r="K321" s="52"/>
      <c r="L321" s="52"/>
      <c r="M321"/>
      <c r="N321"/>
    </row>
    <row r="322" spans="1:14" ht="12.75" customHeight="1">
      <c r="A322"/>
      <c r="B322"/>
      <c r="C322"/>
      <c r="D322"/>
      <c r="E322"/>
      <c r="F322"/>
      <c r="G322"/>
      <c r="H322"/>
      <c r="I322"/>
      <c r="J322" s="52"/>
      <c r="K322" s="52"/>
      <c r="L322" s="52"/>
      <c r="M322"/>
      <c r="N322"/>
    </row>
    <row r="323" spans="1:14" ht="12.75" customHeight="1">
      <c r="A323"/>
      <c r="B323"/>
      <c r="C323"/>
      <c r="D323"/>
      <c r="E323"/>
      <c r="F323"/>
      <c r="G323"/>
      <c r="H323"/>
      <c r="I323"/>
      <c r="J323" s="52"/>
      <c r="K323" s="52"/>
      <c r="L323" s="52"/>
      <c r="M323"/>
      <c r="N323"/>
    </row>
    <row r="324" spans="1:14" ht="12.75" customHeight="1">
      <c r="A324"/>
      <c r="B324"/>
      <c r="C324"/>
      <c r="D324"/>
      <c r="E324"/>
      <c r="F324"/>
      <c r="G324"/>
      <c r="H324"/>
      <c r="I324"/>
      <c r="J324" s="52"/>
      <c r="K324" s="52"/>
      <c r="L324" s="52"/>
      <c r="M324"/>
      <c r="N324"/>
    </row>
    <row r="325" spans="1:14" ht="12.75" customHeight="1">
      <c r="A325"/>
      <c r="B325"/>
      <c r="C325"/>
      <c r="D325"/>
      <c r="E325"/>
      <c r="F325"/>
      <c r="G325"/>
      <c r="H325"/>
      <c r="I325"/>
      <c r="J325" s="52"/>
      <c r="K325" s="52"/>
      <c r="L325" s="52"/>
      <c r="M325"/>
      <c r="N325"/>
    </row>
    <row r="326" spans="1:14" ht="12.75" customHeight="1">
      <c r="A326"/>
      <c r="B326"/>
      <c r="C326"/>
      <c r="D326"/>
      <c r="E326"/>
      <c r="F326"/>
      <c r="G326"/>
      <c r="H326"/>
      <c r="I326"/>
      <c r="J326" s="52"/>
      <c r="K326" s="52"/>
      <c r="L326" s="52"/>
      <c r="M326"/>
      <c r="N326"/>
    </row>
    <row r="327" spans="1:14" ht="12.75" customHeight="1">
      <c r="A327"/>
      <c r="B327"/>
      <c r="C327"/>
      <c r="D327"/>
      <c r="E327"/>
      <c r="F327"/>
      <c r="G327"/>
      <c r="H327"/>
      <c r="I327"/>
      <c r="J327" s="52"/>
      <c r="K327" s="52"/>
      <c r="L327" s="52"/>
      <c r="M327"/>
      <c r="N327"/>
    </row>
    <row r="328" spans="1:14" ht="12.75" customHeight="1">
      <c r="A328"/>
      <c r="B328"/>
      <c r="C328"/>
      <c r="D328"/>
      <c r="E328"/>
      <c r="F328"/>
      <c r="G328"/>
      <c r="H328"/>
      <c r="I328"/>
      <c r="J328" s="52"/>
      <c r="K328" s="52"/>
      <c r="L328" s="52"/>
      <c r="M328"/>
      <c r="N328"/>
    </row>
    <row r="329" spans="1:14" ht="12.75" customHeight="1">
      <c r="A329"/>
      <c r="B329"/>
      <c r="C329"/>
      <c r="D329"/>
      <c r="E329"/>
      <c r="F329"/>
      <c r="G329"/>
      <c r="H329"/>
      <c r="I329"/>
      <c r="J329" s="52"/>
      <c r="K329" s="52"/>
      <c r="L329" s="52"/>
      <c r="M329"/>
      <c r="N329"/>
    </row>
    <row r="330" spans="1:14" ht="12.75" customHeight="1">
      <c r="A330"/>
      <c r="B330"/>
      <c r="C330"/>
      <c r="D330"/>
      <c r="E330"/>
      <c r="F330"/>
      <c r="G330"/>
      <c r="H330"/>
      <c r="I330"/>
      <c r="J330" s="52"/>
      <c r="K330" s="52"/>
      <c r="L330" s="52"/>
      <c r="M330"/>
      <c r="N330"/>
    </row>
    <row r="331" spans="1:14" ht="12.75" customHeight="1">
      <c r="A331"/>
      <c r="B331"/>
      <c r="C331"/>
      <c r="D331"/>
      <c r="E331"/>
      <c r="F331"/>
      <c r="G331"/>
      <c r="H331"/>
      <c r="I331"/>
      <c r="J331" s="52"/>
      <c r="K331" s="52"/>
      <c r="L331" s="52"/>
      <c r="M331"/>
      <c r="N331"/>
    </row>
    <row r="332" spans="1:14" ht="12.75" customHeight="1">
      <c r="A332"/>
      <c r="B332"/>
      <c r="C332"/>
      <c r="D332"/>
      <c r="E332"/>
      <c r="F332"/>
      <c r="G332"/>
      <c r="H332"/>
      <c r="I332"/>
      <c r="J332" s="52"/>
      <c r="K332" s="52"/>
      <c r="L332" s="52"/>
      <c r="M332"/>
      <c r="N332"/>
    </row>
    <row r="333" spans="1:14" ht="12.75" customHeight="1">
      <c r="A333"/>
      <c r="B333"/>
      <c r="C333"/>
      <c r="D333"/>
      <c r="E333"/>
      <c r="F333"/>
      <c r="G333"/>
      <c r="H333"/>
      <c r="I333"/>
      <c r="J333" s="52"/>
      <c r="K333" s="52"/>
      <c r="L333" s="52"/>
      <c r="M333"/>
      <c r="N333"/>
    </row>
    <row r="334" spans="1:14" ht="12.75" customHeight="1">
      <c r="A334"/>
      <c r="B334"/>
      <c r="C334"/>
      <c r="D334"/>
      <c r="E334"/>
      <c r="F334"/>
      <c r="G334"/>
      <c r="H334"/>
      <c r="I334"/>
      <c r="J334" s="52"/>
      <c r="K334" s="52"/>
      <c r="L334" s="52"/>
      <c r="M334"/>
      <c r="N334"/>
    </row>
    <row r="335" spans="1:14" ht="12.75" customHeight="1">
      <c r="A335"/>
      <c r="B335"/>
      <c r="C335"/>
      <c r="D335"/>
      <c r="E335"/>
      <c r="F335"/>
      <c r="G335"/>
      <c r="H335"/>
      <c r="I335"/>
      <c r="J335" s="52"/>
      <c r="K335" s="52"/>
      <c r="L335" s="52"/>
      <c r="M335"/>
      <c r="N335"/>
    </row>
    <row r="336" spans="1:14" ht="12.75" customHeight="1">
      <c r="A336"/>
      <c r="B336"/>
      <c r="C336"/>
      <c r="D336"/>
      <c r="E336"/>
      <c r="F336"/>
      <c r="G336"/>
      <c r="H336"/>
      <c r="I336"/>
      <c r="J336" s="52"/>
      <c r="K336" s="52"/>
      <c r="L336" s="52"/>
      <c r="M336"/>
      <c r="N336"/>
    </row>
    <row r="337" spans="1:14" ht="12.75" customHeight="1">
      <c r="A337"/>
      <c r="B337"/>
      <c r="C337"/>
      <c r="D337"/>
      <c r="E337"/>
      <c r="F337"/>
      <c r="G337"/>
      <c r="H337"/>
      <c r="I337"/>
      <c r="J337" s="52"/>
      <c r="K337" s="52"/>
      <c r="L337" s="52"/>
      <c r="M337"/>
      <c r="N337"/>
    </row>
    <row r="338" spans="1:14" ht="12.75" customHeight="1">
      <c r="A338"/>
      <c r="B338"/>
      <c r="C338"/>
      <c r="D338"/>
      <c r="E338"/>
      <c r="F338"/>
      <c r="G338"/>
      <c r="H338"/>
      <c r="I338"/>
      <c r="J338" s="52"/>
      <c r="K338" s="52"/>
      <c r="L338" s="52"/>
      <c r="M338"/>
      <c r="N338"/>
    </row>
    <row r="339" spans="1:14" ht="12.75" customHeight="1">
      <c r="A339"/>
      <c r="B339"/>
      <c r="C339"/>
      <c r="D339"/>
      <c r="E339"/>
      <c r="F339"/>
      <c r="G339"/>
      <c r="H339"/>
      <c r="I339"/>
      <c r="J339" s="52"/>
      <c r="K339" s="52"/>
      <c r="L339" s="52"/>
      <c r="M339"/>
      <c r="N339"/>
    </row>
    <row r="340" spans="1:14" ht="12.75" customHeight="1">
      <c r="A340"/>
      <c r="B340"/>
      <c r="C340"/>
      <c r="D340"/>
      <c r="E340"/>
      <c r="F340"/>
      <c r="G340"/>
      <c r="H340"/>
      <c r="I340"/>
      <c r="J340" s="52"/>
      <c r="K340" s="52"/>
      <c r="L340" s="52"/>
      <c r="M340"/>
      <c r="N340"/>
    </row>
    <row r="341" spans="1:14" ht="12.75" customHeight="1">
      <c r="A341"/>
      <c r="B341"/>
      <c r="C341"/>
      <c r="D341"/>
      <c r="E341"/>
      <c r="F341"/>
      <c r="G341"/>
      <c r="H341"/>
      <c r="I341"/>
      <c r="J341" s="52"/>
      <c r="K341" s="52"/>
      <c r="L341" s="52"/>
      <c r="M341"/>
      <c r="N341"/>
    </row>
    <row r="342" spans="1:14" ht="12.75" customHeight="1">
      <c r="A342"/>
      <c r="B342"/>
      <c r="C342"/>
      <c r="D342"/>
      <c r="E342"/>
      <c r="F342"/>
      <c r="G342"/>
      <c r="H342"/>
      <c r="I342"/>
      <c r="J342" s="52"/>
      <c r="K342" s="52"/>
      <c r="L342" s="52"/>
      <c r="M342"/>
      <c r="N342"/>
    </row>
    <row r="343" spans="1:14" ht="12.75" customHeight="1">
      <c r="A343"/>
      <c r="B343"/>
      <c r="C343"/>
      <c r="D343"/>
      <c r="E343"/>
      <c r="F343"/>
      <c r="G343"/>
      <c r="H343"/>
      <c r="I343"/>
      <c r="J343" s="52"/>
      <c r="K343" s="52"/>
      <c r="L343" s="52"/>
      <c r="M343"/>
      <c r="N343"/>
    </row>
    <row r="344" spans="1:14" ht="12.75" customHeight="1">
      <c r="A344"/>
      <c r="B344"/>
      <c r="C344"/>
      <c r="D344"/>
      <c r="E344"/>
      <c r="F344"/>
      <c r="G344"/>
      <c r="H344"/>
      <c r="I344"/>
      <c r="J344" s="52"/>
      <c r="K344" s="52"/>
      <c r="L344" s="52"/>
      <c r="M344"/>
      <c r="N344"/>
    </row>
    <row r="345" spans="1:14" ht="12.75" customHeight="1">
      <c r="A345"/>
      <c r="B345"/>
      <c r="C345"/>
      <c r="D345"/>
      <c r="E345"/>
      <c r="F345"/>
      <c r="G345"/>
      <c r="H345"/>
      <c r="I345"/>
      <c r="J345" s="52"/>
      <c r="K345" s="52"/>
      <c r="L345" s="52"/>
      <c r="M345"/>
      <c r="N345"/>
    </row>
    <row r="346" spans="1:14" ht="12.75" customHeight="1">
      <c r="A346"/>
      <c r="B346"/>
      <c r="C346"/>
      <c r="D346"/>
      <c r="E346"/>
      <c r="F346"/>
      <c r="G346"/>
      <c r="H346"/>
      <c r="I346"/>
      <c r="J346" s="52"/>
      <c r="K346" s="52"/>
      <c r="L346" s="52"/>
      <c r="M346"/>
      <c r="N346"/>
    </row>
    <row r="347" spans="1:14" ht="12.75" customHeight="1">
      <c r="A347"/>
      <c r="B347"/>
      <c r="C347"/>
      <c r="D347"/>
      <c r="E347"/>
      <c r="F347"/>
      <c r="G347"/>
      <c r="H347"/>
      <c r="I347"/>
      <c r="J347" s="52"/>
      <c r="K347" s="52"/>
      <c r="L347" s="52"/>
      <c r="M347"/>
      <c r="N347"/>
    </row>
    <row r="348" spans="1:14" ht="12.75" customHeight="1">
      <c r="A348"/>
      <c r="B348"/>
      <c r="C348"/>
      <c r="D348"/>
      <c r="E348"/>
      <c r="F348"/>
      <c r="G348"/>
      <c r="H348"/>
      <c r="I348"/>
      <c r="J348" s="52"/>
      <c r="K348" s="52"/>
      <c r="L348" s="52"/>
      <c r="M348"/>
      <c r="N348"/>
    </row>
    <row r="349" spans="1:14" ht="12.75" customHeight="1">
      <c r="A349"/>
      <c r="B349"/>
      <c r="C349"/>
      <c r="D349"/>
      <c r="E349"/>
      <c r="F349"/>
      <c r="G349"/>
      <c r="H349"/>
      <c r="I349"/>
      <c r="J349" s="52"/>
      <c r="K349" s="52"/>
      <c r="L349" s="52"/>
      <c r="M349"/>
      <c r="N349"/>
    </row>
    <row r="350" spans="1:14" ht="12.75" customHeight="1">
      <c r="A350"/>
      <c r="B350"/>
      <c r="C350"/>
      <c r="D350"/>
      <c r="E350"/>
      <c r="F350"/>
      <c r="G350"/>
      <c r="H350"/>
      <c r="I350"/>
      <c r="J350" s="52"/>
      <c r="K350" s="52"/>
      <c r="L350" s="52"/>
      <c r="M350"/>
      <c r="N350"/>
    </row>
    <row r="351" spans="1:14" ht="12.75" customHeight="1">
      <c r="A351"/>
      <c r="B351"/>
      <c r="C351"/>
      <c r="D351"/>
      <c r="E351"/>
      <c r="F351"/>
      <c r="G351"/>
      <c r="H351"/>
      <c r="I351"/>
      <c r="J351" s="52"/>
      <c r="K351" s="52"/>
      <c r="L351" s="52"/>
      <c r="M351"/>
      <c r="N351"/>
    </row>
    <row r="352" spans="1:14" ht="12.75" customHeight="1">
      <c r="A352"/>
      <c r="B352"/>
      <c r="C352"/>
      <c r="D352"/>
      <c r="E352"/>
      <c r="F352"/>
      <c r="G352"/>
      <c r="H352"/>
      <c r="I352"/>
      <c r="J352" s="52"/>
      <c r="K352" s="52"/>
      <c r="L352" s="52"/>
      <c r="M352"/>
      <c r="N352"/>
    </row>
    <row r="353" spans="1:14" ht="12.75" customHeight="1">
      <c r="A353"/>
      <c r="B353"/>
      <c r="C353"/>
      <c r="D353"/>
      <c r="E353"/>
      <c r="F353"/>
      <c r="G353"/>
      <c r="H353"/>
      <c r="I353"/>
      <c r="J353" s="52"/>
      <c r="K353" s="52"/>
      <c r="L353" s="52"/>
      <c r="M353"/>
      <c r="N353"/>
    </row>
    <row r="354" spans="1:14" ht="12.75" customHeight="1">
      <c r="A354"/>
      <c r="B354"/>
      <c r="C354"/>
      <c r="D354"/>
      <c r="E354"/>
      <c r="F354"/>
      <c r="G354"/>
      <c r="H354"/>
      <c r="I354"/>
      <c r="J354" s="52"/>
      <c r="K354" s="52"/>
      <c r="L354" s="52"/>
      <c r="M354"/>
      <c r="N354"/>
    </row>
    <row r="355" spans="1:14" ht="12.75" customHeight="1">
      <c r="A355"/>
      <c r="B355"/>
      <c r="C355"/>
      <c r="D355"/>
      <c r="E355"/>
      <c r="F355"/>
      <c r="G355"/>
      <c r="H355"/>
      <c r="I355"/>
      <c r="J355" s="52"/>
      <c r="K355" s="52"/>
      <c r="L355" s="52"/>
      <c r="M355"/>
      <c r="N355"/>
    </row>
    <row r="356" spans="1:14" ht="12.75" customHeight="1">
      <c r="A356"/>
      <c r="B356"/>
      <c r="C356"/>
      <c r="D356"/>
      <c r="E356"/>
      <c r="F356"/>
      <c r="G356"/>
      <c r="H356"/>
      <c r="I356"/>
      <c r="J356" s="52"/>
      <c r="K356" s="52"/>
      <c r="L356" s="52"/>
      <c r="M356"/>
      <c r="N356"/>
    </row>
    <row r="357" spans="1:14" ht="12.75" customHeight="1">
      <c r="A357"/>
      <c r="B357"/>
      <c r="C357"/>
      <c r="D357"/>
      <c r="E357"/>
      <c r="F357"/>
      <c r="G357"/>
      <c r="H357"/>
      <c r="I357"/>
      <c r="J357" s="52"/>
      <c r="K357" s="52"/>
      <c r="L357" s="52"/>
      <c r="M357"/>
      <c r="N357"/>
    </row>
    <row r="358" spans="1:14" ht="12.75" customHeight="1">
      <c r="A358"/>
      <c r="B358"/>
      <c r="C358"/>
      <c r="D358"/>
      <c r="E358"/>
      <c r="F358"/>
      <c r="G358"/>
      <c r="H358"/>
      <c r="I358"/>
      <c r="J358" s="52"/>
      <c r="K358" s="52"/>
      <c r="L358" s="52"/>
      <c r="M358"/>
      <c r="N358"/>
    </row>
    <row r="359" spans="1:14" ht="12.75" customHeight="1">
      <c r="A359"/>
      <c r="B359"/>
      <c r="C359"/>
      <c r="D359"/>
      <c r="E359"/>
      <c r="F359"/>
      <c r="G359"/>
      <c r="H359"/>
      <c r="I359"/>
      <c r="J359" s="52"/>
      <c r="K359" s="52"/>
      <c r="L359" s="52"/>
      <c r="M359"/>
      <c r="N359"/>
    </row>
    <row r="360" spans="1:14" ht="12.75" customHeight="1">
      <c r="A360"/>
      <c r="B360"/>
      <c r="C360"/>
      <c r="D360"/>
      <c r="E360"/>
      <c r="F360"/>
      <c r="G360"/>
      <c r="H360"/>
      <c r="I360"/>
      <c r="J360" s="52"/>
      <c r="K360" s="52"/>
      <c r="L360" s="52"/>
      <c r="M360"/>
      <c r="N360"/>
    </row>
    <row r="361" spans="1:14" ht="12.75" customHeight="1">
      <c r="A361"/>
      <c r="B361"/>
      <c r="C361"/>
      <c r="D361"/>
      <c r="E361"/>
      <c r="F361"/>
      <c r="G361"/>
      <c r="H361"/>
      <c r="I361"/>
      <c r="J361" s="52"/>
      <c r="K361" s="52"/>
      <c r="L361" s="52"/>
      <c r="M361"/>
      <c r="N361"/>
    </row>
    <row r="362" spans="1:14" ht="12.75" customHeight="1">
      <c r="A362"/>
      <c r="B362"/>
      <c r="C362"/>
      <c r="D362"/>
      <c r="E362"/>
      <c r="F362"/>
      <c r="G362"/>
      <c r="H362"/>
      <c r="I362"/>
      <c r="J362" s="52"/>
      <c r="K362" s="52"/>
      <c r="L362" s="52"/>
      <c r="M362"/>
      <c r="N362"/>
    </row>
    <row r="363" spans="1:14" ht="12.75" customHeight="1">
      <c r="A363"/>
      <c r="B363"/>
      <c r="C363"/>
      <c r="D363"/>
      <c r="E363"/>
      <c r="F363"/>
      <c r="G363"/>
      <c r="H363"/>
      <c r="I363"/>
      <c r="J363" s="52"/>
      <c r="K363" s="52"/>
      <c r="L363" s="52"/>
      <c r="M363"/>
      <c r="N363"/>
    </row>
    <row r="364" spans="1:14" ht="12.75" customHeight="1">
      <c r="A364"/>
      <c r="B364"/>
      <c r="C364"/>
      <c r="D364"/>
      <c r="E364"/>
      <c r="F364"/>
      <c r="G364"/>
      <c r="H364"/>
      <c r="I364"/>
      <c r="J364" s="52"/>
      <c r="K364" s="52"/>
      <c r="L364" s="52"/>
      <c r="M364"/>
      <c r="N364"/>
    </row>
    <row r="365" spans="1:14" ht="12.75" customHeight="1">
      <c r="A365"/>
      <c r="B365"/>
      <c r="C365"/>
      <c r="D365"/>
      <c r="E365"/>
      <c r="F365"/>
      <c r="G365"/>
      <c r="H365"/>
      <c r="I365"/>
      <c r="J365" s="52"/>
      <c r="K365" s="52"/>
      <c r="L365" s="52"/>
      <c r="M365"/>
      <c r="N365"/>
    </row>
    <row r="366" spans="1:14" ht="12.75" customHeight="1">
      <c r="A366"/>
      <c r="B366"/>
      <c r="C366"/>
      <c r="D366"/>
      <c r="E366"/>
      <c r="F366"/>
      <c r="G366"/>
      <c r="H366"/>
      <c r="I366"/>
      <c r="J366" s="52"/>
      <c r="K366" s="52"/>
      <c r="L366" s="52"/>
      <c r="M366"/>
      <c r="N366"/>
    </row>
    <row r="367" spans="1:14" ht="12.75" customHeight="1">
      <c r="A367"/>
      <c r="B367"/>
      <c r="C367"/>
      <c r="D367"/>
      <c r="E367"/>
      <c r="F367"/>
      <c r="G367"/>
      <c r="H367"/>
      <c r="I367"/>
      <c r="J367" s="52"/>
      <c r="K367" s="52"/>
      <c r="L367" s="52"/>
      <c r="M367"/>
      <c r="N367"/>
    </row>
    <row r="368" spans="1:14" ht="12.75" customHeight="1">
      <c r="A368"/>
      <c r="B368"/>
      <c r="C368"/>
      <c r="D368"/>
      <c r="E368"/>
      <c r="F368"/>
      <c r="G368"/>
      <c r="H368"/>
      <c r="I368"/>
      <c r="J368" s="52"/>
      <c r="K368" s="52"/>
      <c r="L368" s="52"/>
      <c r="M368"/>
      <c r="N368"/>
    </row>
    <row r="369" spans="1:14" ht="12.75" customHeight="1">
      <c r="A369"/>
      <c r="B369"/>
      <c r="C369"/>
      <c r="D369"/>
      <c r="E369"/>
      <c r="F369"/>
      <c r="G369"/>
      <c r="H369"/>
      <c r="I369"/>
      <c r="J369" s="52"/>
      <c r="K369" s="52"/>
      <c r="L369" s="52"/>
      <c r="M369"/>
      <c r="N369"/>
    </row>
    <row r="370" spans="1:14" ht="12.75" customHeight="1">
      <c r="A370"/>
      <c r="B370"/>
      <c r="C370"/>
      <c r="D370"/>
      <c r="E370"/>
      <c r="F370"/>
      <c r="G370"/>
      <c r="H370"/>
      <c r="I370"/>
      <c r="J370" s="52"/>
      <c r="K370" s="52"/>
      <c r="L370" s="52"/>
      <c r="M370"/>
      <c r="N370"/>
    </row>
    <row r="371" spans="1:14" ht="12.75" customHeight="1">
      <c r="A371"/>
      <c r="B371"/>
      <c r="C371"/>
      <c r="D371"/>
      <c r="E371"/>
      <c r="F371"/>
      <c r="G371"/>
      <c r="H371"/>
      <c r="I371"/>
      <c r="J371" s="52"/>
      <c r="K371" s="52"/>
      <c r="L371" s="52"/>
      <c r="M371"/>
      <c r="N371"/>
    </row>
    <row r="372" spans="1:14" ht="12.75" customHeight="1">
      <c r="A372"/>
      <c r="B372"/>
      <c r="C372"/>
      <c r="D372"/>
      <c r="E372"/>
      <c r="F372"/>
      <c r="G372"/>
      <c r="H372"/>
      <c r="I372"/>
      <c r="J372" s="52"/>
      <c r="K372" s="52"/>
      <c r="L372" s="52"/>
      <c r="M372"/>
      <c r="N372"/>
    </row>
    <row r="373" spans="1:14" ht="12.75" customHeight="1">
      <c r="A373"/>
      <c r="B373"/>
      <c r="C373"/>
      <c r="D373"/>
      <c r="E373"/>
      <c r="F373"/>
      <c r="G373"/>
      <c r="H373"/>
      <c r="I373"/>
      <c r="J373" s="52"/>
      <c r="K373" s="52"/>
      <c r="L373" s="52"/>
      <c r="M373"/>
      <c r="N373"/>
    </row>
    <row r="374" spans="1:14" ht="12.75" customHeight="1">
      <c r="A374"/>
      <c r="B374"/>
      <c r="C374"/>
      <c r="D374"/>
      <c r="E374"/>
      <c r="F374"/>
      <c r="G374"/>
      <c r="H374"/>
      <c r="I374"/>
      <c r="J374" s="52"/>
      <c r="K374" s="52"/>
      <c r="L374" s="52"/>
      <c r="M374"/>
      <c r="N374"/>
    </row>
    <row r="375" spans="1:14" ht="12.75" customHeight="1">
      <c r="A375"/>
      <c r="B375"/>
      <c r="C375"/>
      <c r="D375"/>
      <c r="E375"/>
      <c r="F375"/>
      <c r="G375"/>
      <c r="H375"/>
      <c r="I375"/>
      <c r="J375" s="52"/>
      <c r="K375" s="52"/>
      <c r="L375" s="52"/>
      <c r="M375"/>
      <c r="N375"/>
    </row>
    <row r="376" spans="1:14" ht="12.75" customHeight="1">
      <c r="A376"/>
      <c r="B376"/>
      <c r="C376"/>
      <c r="D376"/>
      <c r="E376"/>
      <c r="F376"/>
      <c r="G376"/>
      <c r="H376"/>
      <c r="I376"/>
      <c r="J376" s="52"/>
      <c r="K376" s="52"/>
      <c r="L376" s="52"/>
      <c r="M376"/>
      <c r="N376"/>
    </row>
    <row r="377" spans="1:14" ht="12.75" customHeight="1">
      <c r="A377"/>
      <c r="B377"/>
      <c r="C377"/>
      <c r="D377"/>
      <c r="E377"/>
      <c r="F377"/>
      <c r="G377"/>
      <c r="H377"/>
      <c r="I377"/>
      <c r="J377" s="52"/>
      <c r="K377" s="52"/>
      <c r="L377" s="52"/>
      <c r="M377"/>
      <c r="N377"/>
    </row>
    <row r="378" spans="1:14" ht="12.75" customHeight="1">
      <c r="A378"/>
      <c r="B378"/>
      <c r="C378"/>
      <c r="D378"/>
      <c r="E378"/>
      <c r="F378"/>
      <c r="G378"/>
      <c r="H378"/>
      <c r="I378"/>
      <c r="J378" s="52"/>
      <c r="K378" s="52"/>
      <c r="L378" s="52"/>
      <c r="M378"/>
      <c r="N378"/>
    </row>
    <row r="379" spans="1:14" ht="12.75" customHeight="1">
      <c r="A379"/>
      <c r="B379"/>
      <c r="C379"/>
      <c r="D379"/>
      <c r="E379"/>
      <c r="F379"/>
      <c r="G379"/>
      <c r="H379"/>
      <c r="I379"/>
      <c r="J379" s="52"/>
      <c r="K379" s="52"/>
      <c r="L379" s="52"/>
      <c r="M379"/>
      <c r="N379"/>
    </row>
    <row r="380" spans="1:14" ht="12.75" customHeight="1">
      <c r="A380"/>
      <c r="B380"/>
      <c r="C380"/>
      <c r="D380"/>
      <c r="E380"/>
      <c r="F380"/>
      <c r="G380"/>
      <c r="H380"/>
      <c r="I380"/>
      <c r="J380" s="52"/>
      <c r="K380" s="52"/>
      <c r="L380" s="52"/>
      <c r="M380"/>
      <c r="N380"/>
    </row>
    <row r="381" spans="1:14" ht="12.75" customHeight="1">
      <c r="A381"/>
      <c r="B381"/>
      <c r="C381"/>
      <c r="D381"/>
      <c r="E381"/>
      <c r="F381"/>
      <c r="G381"/>
      <c r="H381"/>
      <c r="I381"/>
      <c r="J381" s="52"/>
      <c r="K381" s="52"/>
      <c r="L381" s="52"/>
      <c r="M381"/>
      <c r="N381"/>
    </row>
    <row r="382" spans="1:14" ht="12.75" customHeight="1">
      <c r="A382"/>
      <c r="B382"/>
      <c r="C382"/>
      <c r="D382"/>
      <c r="E382"/>
      <c r="F382"/>
      <c r="G382"/>
      <c r="H382"/>
      <c r="I382"/>
      <c r="J382" s="52"/>
      <c r="K382" s="52"/>
      <c r="L382" s="52"/>
      <c r="M382"/>
      <c r="N382"/>
    </row>
    <row r="383" spans="1:14" ht="12.75" customHeight="1">
      <c r="A383"/>
      <c r="B383"/>
      <c r="C383"/>
      <c r="D383"/>
      <c r="E383"/>
      <c r="F383"/>
      <c r="G383"/>
      <c r="H383"/>
      <c r="I383"/>
      <c r="J383" s="52"/>
      <c r="K383" s="52"/>
      <c r="L383" s="52"/>
      <c r="M383"/>
      <c r="N383"/>
    </row>
    <row r="384" spans="1:14" ht="12.75" customHeight="1">
      <c r="A384"/>
      <c r="B384"/>
      <c r="C384"/>
      <c r="D384"/>
      <c r="E384"/>
      <c r="F384"/>
      <c r="G384"/>
      <c r="H384"/>
      <c r="I384"/>
      <c r="J384" s="52"/>
      <c r="K384" s="52"/>
      <c r="L384" s="52"/>
      <c r="M384"/>
      <c r="N384"/>
    </row>
    <row r="385" spans="1:14" ht="12.75" customHeight="1">
      <c r="A385"/>
      <c r="B385"/>
      <c r="C385"/>
      <c r="D385"/>
      <c r="E385"/>
      <c r="F385"/>
      <c r="G385"/>
      <c r="H385"/>
      <c r="I385"/>
      <c r="J385" s="52"/>
      <c r="K385" s="52"/>
      <c r="L385" s="52"/>
      <c r="M385"/>
      <c r="N385"/>
    </row>
    <row r="386" spans="1:14" ht="12.75" customHeight="1">
      <c r="A386"/>
      <c r="B386"/>
      <c r="C386"/>
      <c r="D386"/>
      <c r="E386"/>
      <c r="F386"/>
      <c r="G386"/>
      <c r="H386"/>
      <c r="I386"/>
      <c r="J386" s="52"/>
      <c r="K386" s="52"/>
      <c r="L386" s="52"/>
      <c r="M386"/>
      <c r="N386"/>
    </row>
    <row r="387" spans="1:14" ht="12.75" customHeight="1">
      <c r="A387"/>
      <c r="B387"/>
      <c r="C387"/>
      <c r="D387"/>
      <c r="E387"/>
      <c r="F387"/>
      <c r="G387"/>
      <c r="H387"/>
      <c r="I387"/>
      <c r="J387" s="52"/>
      <c r="K387" s="52"/>
      <c r="L387" s="52"/>
      <c r="M387"/>
      <c r="N387"/>
    </row>
    <row r="388" spans="1:14" ht="12.75" customHeight="1">
      <c r="A388"/>
      <c r="B388"/>
      <c r="C388"/>
      <c r="D388"/>
      <c r="E388"/>
      <c r="F388"/>
      <c r="G388"/>
      <c r="H388"/>
      <c r="I388"/>
      <c r="J388" s="52"/>
      <c r="K388" s="52"/>
      <c r="L388" s="52"/>
      <c r="M388"/>
      <c r="N388"/>
    </row>
    <row r="389" spans="1:14" ht="12.75" customHeight="1">
      <c r="A389"/>
      <c r="B389"/>
      <c r="C389"/>
      <c r="D389"/>
      <c r="E389"/>
      <c r="F389"/>
      <c r="G389"/>
      <c r="H389"/>
      <c r="I389"/>
      <c r="J389" s="52"/>
      <c r="K389" s="52"/>
      <c r="L389" s="52"/>
      <c r="M389"/>
      <c r="N389"/>
    </row>
    <row r="390" spans="1:14" ht="12.75" customHeight="1">
      <c r="A390"/>
      <c r="B390"/>
      <c r="C390"/>
      <c r="D390"/>
      <c r="E390"/>
      <c r="F390"/>
      <c r="G390"/>
      <c r="H390"/>
      <c r="I390"/>
      <c r="J390" s="52"/>
      <c r="K390" s="52"/>
      <c r="L390" s="52"/>
      <c r="M390"/>
      <c r="N390"/>
    </row>
    <row r="391" spans="1:14" ht="12.75" customHeight="1">
      <c r="A391"/>
      <c r="B391"/>
      <c r="C391"/>
      <c r="D391"/>
      <c r="E391"/>
      <c r="F391"/>
      <c r="G391"/>
      <c r="H391"/>
      <c r="I391"/>
      <c r="J391" s="52"/>
      <c r="K391" s="52"/>
      <c r="L391" s="52"/>
      <c r="M391"/>
      <c r="N391"/>
    </row>
    <row r="392" spans="1:14" ht="12.75" customHeight="1">
      <c r="A392"/>
      <c r="B392"/>
      <c r="C392"/>
      <c r="D392"/>
      <c r="E392"/>
      <c r="F392"/>
      <c r="G392"/>
      <c r="H392"/>
      <c r="I392"/>
      <c r="J392" s="52"/>
      <c r="K392" s="52"/>
      <c r="L392" s="52"/>
      <c r="M392"/>
      <c r="N392"/>
    </row>
    <row r="393" spans="1:14" ht="12.75" customHeight="1">
      <c r="A393"/>
      <c r="B393"/>
      <c r="C393"/>
      <c r="D393"/>
      <c r="E393"/>
      <c r="F393"/>
      <c r="G393"/>
      <c r="H393"/>
      <c r="I393"/>
      <c r="J393" s="52"/>
      <c r="K393" s="52"/>
      <c r="L393" s="52"/>
      <c r="M393"/>
      <c r="N393"/>
    </row>
    <row r="394" spans="1:14" ht="12.75" customHeight="1">
      <c r="A394"/>
      <c r="B394"/>
      <c r="C394"/>
      <c r="D394"/>
      <c r="E394"/>
      <c r="F394"/>
      <c r="G394"/>
      <c r="H394"/>
      <c r="I394"/>
      <c r="J394" s="52"/>
      <c r="K394" s="52"/>
      <c r="L394" s="52"/>
      <c r="M394"/>
      <c r="N394"/>
    </row>
    <row r="395" spans="1:14" ht="12.75" customHeight="1">
      <c r="A395"/>
      <c r="B395"/>
      <c r="C395"/>
      <c r="D395"/>
      <c r="E395"/>
      <c r="F395"/>
      <c r="G395"/>
      <c r="H395"/>
      <c r="I395"/>
      <c r="J395" s="52"/>
      <c r="K395" s="52"/>
      <c r="L395" s="52"/>
      <c r="M395"/>
      <c r="N395"/>
    </row>
    <row r="396" spans="1:14" ht="12.75" customHeight="1">
      <c r="A396"/>
      <c r="B396"/>
      <c r="C396"/>
      <c r="D396"/>
      <c r="E396"/>
      <c r="F396"/>
      <c r="G396"/>
      <c r="H396"/>
      <c r="I396"/>
      <c r="J396" s="52"/>
      <c r="K396" s="52"/>
      <c r="L396" s="52"/>
      <c r="M396"/>
      <c r="N396"/>
    </row>
    <row r="397" spans="1:14" ht="12.75" customHeight="1">
      <c r="A397"/>
      <c r="B397"/>
      <c r="C397"/>
      <c r="D397"/>
      <c r="E397"/>
      <c r="F397"/>
      <c r="G397"/>
      <c r="H397"/>
      <c r="I397"/>
      <c r="J397" s="52"/>
      <c r="K397" s="52"/>
      <c r="L397" s="52"/>
      <c r="M397"/>
      <c r="N397"/>
    </row>
    <row r="398" spans="1:14" ht="12.75" customHeight="1">
      <c r="A398"/>
      <c r="B398"/>
      <c r="C398"/>
      <c r="D398"/>
      <c r="E398"/>
      <c r="F398"/>
      <c r="G398"/>
      <c r="H398"/>
      <c r="I398"/>
      <c r="J398" s="52"/>
      <c r="K398" s="52"/>
      <c r="L398" s="52"/>
      <c r="M398"/>
      <c r="N398"/>
    </row>
    <row r="399" spans="1:14" ht="12.75" customHeight="1">
      <c r="A399"/>
      <c r="B399"/>
      <c r="C399"/>
      <c r="D399"/>
      <c r="E399"/>
      <c r="F399"/>
      <c r="G399"/>
      <c r="H399"/>
      <c r="I399"/>
      <c r="J399" s="52"/>
      <c r="K399" s="52"/>
      <c r="L399" s="52"/>
      <c r="M399"/>
      <c r="N399"/>
    </row>
    <row r="400" spans="1:14" ht="12.75" customHeight="1">
      <c r="A400"/>
      <c r="B400"/>
      <c r="C400"/>
      <c r="D400"/>
      <c r="E400"/>
      <c r="F400"/>
      <c r="G400"/>
      <c r="H400"/>
      <c r="I400"/>
      <c r="J400" s="52"/>
      <c r="K400" s="52"/>
      <c r="L400" s="52"/>
      <c r="M400"/>
      <c r="N400"/>
    </row>
    <row r="401" spans="1:14" ht="12.75" customHeight="1">
      <c r="A401"/>
      <c r="B401"/>
      <c r="C401"/>
      <c r="D401"/>
      <c r="E401"/>
      <c r="F401"/>
      <c r="G401"/>
      <c r="H401"/>
      <c r="I401"/>
      <c r="J401" s="52"/>
      <c r="K401" s="52"/>
      <c r="L401" s="52"/>
      <c r="M401"/>
      <c r="N401"/>
    </row>
    <row r="402" spans="1:14" ht="12.75" customHeight="1">
      <c r="A402"/>
      <c r="B402"/>
      <c r="C402"/>
      <c r="D402"/>
      <c r="E402"/>
      <c r="F402"/>
      <c r="G402"/>
      <c r="H402"/>
      <c r="I402"/>
      <c r="J402" s="52"/>
      <c r="K402" s="52"/>
      <c r="L402" s="52"/>
      <c r="M402"/>
      <c r="N402"/>
    </row>
    <row r="403" spans="1:14" ht="12.75" customHeight="1">
      <c r="A403"/>
      <c r="B403"/>
      <c r="C403"/>
      <c r="D403"/>
      <c r="E403"/>
      <c r="F403"/>
      <c r="G403"/>
      <c r="H403"/>
      <c r="I403"/>
      <c r="J403" s="52"/>
      <c r="K403" s="52"/>
      <c r="L403" s="52"/>
      <c r="M403"/>
      <c r="N403"/>
    </row>
    <row r="404" spans="1:14" ht="12.75" customHeight="1">
      <c r="A404"/>
      <c r="B404"/>
      <c r="C404"/>
      <c r="D404"/>
      <c r="E404"/>
      <c r="F404"/>
      <c r="G404"/>
      <c r="H404"/>
      <c r="I404"/>
      <c r="J404" s="52"/>
      <c r="K404" s="52"/>
      <c r="L404" s="52"/>
      <c r="M404"/>
      <c r="N404"/>
    </row>
    <row r="405" spans="1:14" ht="12.75" customHeight="1">
      <c r="A405"/>
      <c r="B405"/>
      <c r="C405"/>
      <c r="D405"/>
      <c r="E405"/>
      <c r="F405"/>
      <c r="G405"/>
      <c r="H405"/>
      <c r="I405"/>
      <c r="J405" s="52"/>
      <c r="K405" s="52"/>
      <c r="L405" s="52"/>
      <c r="M405"/>
      <c r="N405"/>
    </row>
    <row r="406" spans="1:14" ht="12.75" customHeight="1">
      <c r="A406"/>
      <c r="B406"/>
      <c r="C406"/>
      <c r="D406"/>
      <c r="E406"/>
      <c r="F406"/>
      <c r="G406"/>
      <c r="H406"/>
      <c r="I406"/>
      <c r="J406" s="52"/>
      <c r="K406" s="52"/>
      <c r="L406" s="52"/>
      <c r="M406"/>
      <c r="N406"/>
    </row>
    <row r="407" spans="1:14" ht="12.75" customHeight="1">
      <c r="A407"/>
      <c r="B407"/>
      <c r="C407"/>
      <c r="D407"/>
      <c r="E407"/>
      <c r="F407"/>
      <c r="G407"/>
      <c r="H407"/>
      <c r="I407"/>
      <c r="J407" s="52"/>
      <c r="K407" s="52"/>
      <c r="L407" s="52"/>
      <c r="M407"/>
      <c r="N407"/>
    </row>
    <row r="408" spans="1:14" ht="12.75" customHeight="1">
      <c r="A408"/>
      <c r="B408"/>
      <c r="C408"/>
      <c r="D408"/>
      <c r="E408"/>
      <c r="F408"/>
      <c r="G408"/>
      <c r="H408"/>
      <c r="I408"/>
      <c r="J408" s="52"/>
      <c r="K408" s="52"/>
      <c r="L408" s="52"/>
      <c r="M408"/>
      <c r="N408"/>
    </row>
    <row r="409" spans="1:14" ht="12.75" customHeight="1">
      <c r="A409"/>
      <c r="B409"/>
      <c r="C409"/>
      <c r="D409"/>
      <c r="E409"/>
      <c r="F409"/>
      <c r="G409"/>
      <c r="H409"/>
      <c r="I409"/>
      <c r="J409" s="52"/>
      <c r="K409" s="52"/>
      <c r="L409" s="52"/>
      <c r="M409"/>
      <c r="N409"/>
    </row>
    <row r="410" spans="1:14" ht="12.75" customHeight="1">
      <c r="A410"/>
      <c r="B410"/>
      <c r="C410"/>
      <c r="D410"/>
      <c r="E410"/>
      <c r="F410"/>
      <c r="G410"/>
      <c r="H410"/>
      <c r="I410"/>
      <c r="J410" s="52"/>
      <c r="K410" s="52"/>
      <c r="L410" s="52"/>
      <c r="M410"/>
      <c r="N410"/>
    </row>
    <row r="411" spans="1:14" ht="12.75" customHeight="1">
      <c r="A411"/>
      <c r="B411"/>
      <c r="C411"/>
      <c r="D411"/>
      <c r="E411"/>
      <c r="F411"/>
      <c r="G411"/>
      <c r="H411"/>
      <c r="I411"/>
      <c r="J411" s="52"/>
      <c r="K411" s="52"/>
      <c r="L411" s="52"/>
      <c r="M411"/>
      <c r="N411"/>
    </row>
    <row r="412" spans="1:14" ht="12.75" customHeight="1">
      <c r="A412"/>
      <c r="B412"/>
      <c r="C412"/>
      <c r="D412"/>
      <c r="E412"/>
      <c r="F412"/>
      <c r="G412"/>
      <c r="H412"/>
      <c r="I412"/>
      <c r="J412" s="52"/>
      <c r="K412" s="52"/>
      <c r="L412" s="52"/>
      <c r="M412"/>
      <c r="N412"/>
    </row>
    <row r="413" spans="1:14" ht="12.75" customHeight="1">
      <c r="A413"/>
      <c r="B413"/>
      <c r="C413"/>
      <c r="D413"/>
      <c r="E413"/>
      <c r="F413"/>
      <c r="G413"/>
      <c r="H413"/>
      <c r="I413"/>
      <c r="J413" s="52"/>
      <c r="K413" s="52"/>
      <c r="L413" s="52"/>
      <c r="M413"/>
      <c r="N413"/>
    </row>
    <row r="414" spans="1:14" ht="12.75" customHeight="1">
      <c r="A414"/>
      <c r="B414"/>
      <c r="C414"/>
      <c r="D414"/>
      <c r="E414"/>
      <c r="F414"/>
      <c r="G414"/>
      <c r="H414"/>
      <c r="I414"/>
      <c r="J414" s="52"/>
      <c r="K414" s="52"/>
      <c r="L414" s="52"/>
      <c r="M414"/>
      <c r="N414"/>
    </row>
    <row r="415" spans="1:14" ht="12.75" customHeight="1">
      <c r="A415"/>
      <c r="B415"/>
      <c r="C415"/>
      <c r="D415"/>
      <c r="E415"/>
      <c r="F415"/>
      <c r="G415"/>
      <c r="H415"/>
      <c r="I415"/>
      <c r="J415" s="52"/>
      <c r="K415" s="52"/>
      <c r="L415" s="52"/>
      <c r="M415"/>
      <c r="N415"/>
    </row>
    <row r="416" spans="1:14" ht="12.75" customHeight="1">
      <c r="A416"/>
      <c r="B416"/>
      <c r="C416"/>
      <c r="D416"/>
      <c r="E416"/>
      <c r="F416"/>
      <c r="G416"/>
      <c r="H416"/>
      <c r="I416"/>
      <c r="J416" s="52"/>
      <c r="K416" s="52"/>
      <c r="L416" s="52"/>
      <c r="M416"/>
      <c r="N416"/>
    </row>
    <row r="417" spans="1:14" ht="12.75" customHeight="1">
      <c r="A417"/>
      <c r="B417"/>
      <c r="C417"/>
      <c r="D417"/>
      <c r="E417"/>
      <c r="F417"/>
      <c r="G417"/>
      <c r="H417"/>
      <c r="I417"/>
      <c r="J417" s="52"/>
      <c r="K417" s="52"/>
      <c r="L417" s="52"/>
      <c r="M417"/>
      <c r="N417"/>
    </row>
    <row r="418" spans="1:14" ht="12.75" customHeight="1">
      <c r="A418"/>
      <c r="B418"/>
      <c r="C418"/>
      <c r="D418"/>
      <c r="E418"/>
      <c r="F418"/>
      <c r="G418"/>
      <c r="H418"/>
      <c r="I418"/>
      <c r="J418" s="52"/>
      <c r="K418" s="52"/>
      <c r="L418" s="52"/>
      <c r="M418"/>
      <c r="N418"/>
    </row>
    <row r="419" spans="1:14" ht="12.75" customHeight="1">
      <c r="A419"/>
      <c r="B419"/>
      <c r="C419"/>
      <c r="D419"/>
      <c r="E419"/>
      <c r="F419"/>
      <c r="G419"/>
      <c r="H419"/>
      <c r="I419"/>
      <c r="J419" s="52"/>
      <c r="K419" s="52"/>
      <c r="L419" s="52"/>
      <c r="M419"/>
      <c r="N419"/>
    </row>
    <row r="420" spans="1:14" ht="12.75" customHeight="1">
      <c r="A420"/>
      <c r="B420"/>
      <c r="C420"/>
      <c r="D420"/>
      <c r="E420"/>
      <c r="F420"/>
      <c r="G420"/>
      <c r="H420"/>
      <c r="I420"/>
      <c r="J420" s="52"/>
      <c r="K420" s="52"/>
      <c r="L420" s="52"/>
      <c r="M420"/>
      <c r="N420"/>
    </row>
    <row r="421" spans="1:14" ht="12.75" customHeight="1">
      <c r="A421"/>
      <c r="B421"/>
      <c r="C421"/>
      <c r="D421"/>
      <c r="E421"/>
      <c r="F421"/>
      <c r="G421"/>
      <c r="H421"/>
      <c r="I421"/>
      <c r="J421" s="52"/>
      <c r="K421" s="52"/>
      <c r="L421" s="52"/>
      <c r="M421"/>
      <c r="N421"/>
    </row>
    <row r="422" spans="1:14" ht="12.75" customHeight="1">
      <c r="A422"/>
      <c r="B422"/>
      <c r="C422"/>
      <c r="D422"/>
      <c r="E422"/>
      <c r="F422"/>
      <c r="G422"/>
      <c r="H422"/>
      <c r="I422"/>
      <c r="J422" s="52"/>
      <c r="K422" s="52"/>
      <c r="L422" s="52"/>
      <c r="M422"/>
      <c r="N422"/>
    </row>
    <row r="423" spans="1:14" ht="12.75" customHeight="1">
      <c r="A423"/>
      <c r="B423"/>
      <c r="C423"/>
      <c r="D423"/>
      <c r="E423"/>
      <c r="F423"/>
      <c r="G423"/>
      <c r="H423"/>
      <c r="I423"/>
      <c r="J423" s="52"/>
      <c r="K423" s="52"/>
      <c r="L423" s="52"/>
      <c r="M423"/>
      <c r="N423"/>
    </row>
    <row r="424" spans="1:14" ht="12.75" customHeight="1">
      <c r="A424"/>
      <c r="B424"/>
      <c r="C424"/>
      <c r="D424"/>
      <c r="E424"/>
      <c r="F424"/>
      <c r="G424"/>
      <c r="H424"/>
      <c r="I424"/>
      <c r="J424" s="52"/>
      <c r="K424" s="52"/>
      <c r="L424" s="52"/>
      <c r="M424"/>
      <c r="N424"/>
    </row>
    <row r="425" spans="1:14" ht="12.75" customHeight="1">
      <c r="A425"/>
      <c r="B425"/>
      <c r="C425"/>
      <c r="D425"/>
      <c r="E425"/>
      <c r="F425"/>
      <c r="G425"/>
      <c r="H425"/>
      <c r="I425"/>
      <c r="J425" s="52"/>
      <c r="K425" s="52"/>
      <c r="L425" s="52"/>
      <c r="M425"/>
      <c r="N425"/>
    </row>
    <row r="426" spans="1:14" ht="12.75" customHeight="1">
      <c r="A426"/>
      <c r="B426"/>
      <c r="C426"/>
      <c r="D426"/>
      <c r="E426"/>
      <c r="F426"/>
      <c r="G426"/>
      <c r="H426"/>
      <c r="I426"/>
      <c r="J426" s="52"/>
      <c r="K426" s="52"/>
      <c r="L426" s="52"/>
      <c r="M426"/>
      <c r="N426"/>
    </row>
    <row r="427" spans="1:14" ht="12.75" customHeight="1">
      <c r="A427"/>
      <c r="B427"/>
      <c r="C427"/>
      <c r="D427"/>
      <c r="E427"/>
      <c r="F427"/>
      <c r="G427"/>
      <c r="H427"/>
      <c r="I427"/>
      <c r="J427" s="52"/>
      <c r="K427" s="52"/>
      <c r="L427" s="52"/>
      <c r="M427"/>
      <c r="N427"/>
    </row>
    <row r="428" spans="1:14" ht="12.75" customHeight="1">
      <c r="A428"/>
      <c r="B428"/>
      <c r="C428"/>
      <c r="D428"/>
      <c r="E428"/>
      <c r="F428"/>
      <c r="G428"/>
      <c r="H428"/>
      <c r="I428"/>
      <c r="J428" s="52"/>
      <c r="K428" s="52"/>
      <c r="L428" s="52"/>
      <c r="M428"/>
      <c r="N428"/>
    </row>
    <row r="429" spans="1:14" ht="12.75" customHeight="1">
      <c r="A429"/>
      <c r="B429"/>
      <c r="C429"/>
      <c r="D429"/>
      <c r="E429"/>
      <c r="F429"/>
      <c r="G429"/>
      <c r="H429"/>
      <c r="I429"/>
      <c r="J429" s="52"/>
      <c r="K429" s="52"/>
      <c r="L429" s="52"/>
      <c r="M429"/>
      <c r="N429"/>
    </row>
    <row r="430" spans="1:14" ht="12.75" customHeight="1">
      <c r="A430"/>
      <c r="B430"/>
      <c r="C430"/>
      <c r="D430"/>
      <c r="E430"/>
      <c r="F430"/>
      <c r="G430"/>
      <c r="H430"/>
      <c r="I430"/>
      <c r="J430" s="52"/>
      <c r="K430" s="52"/>
      <c r="L430" s="52"/>
      <c r="M430"/>
      <c r="N430"/>
    </row>
    <row r="431" spans="1:14" ht="12.75" customHeight="1">
      <c r="A431"/>
      <c r="B431"/>
      <c r="C431"/>
      <c r="D431"/>
      <c r="E431"/>
      <c r="F431"/>
      <c r="G431"/>
      <c r="H431"/>
      <c r="I431"/>
      <c r="J431" s="52"/>
      <c r="K431" s="52"/>
      <c r="L431" s="52"/>
      <c r="M431"/>
      <c r="N431"/>
    </row>
    <row r="432" spans="1:14" ht="12.75" customHeight="1">
      <c r="A432"/>
      <c r="B432"/>
      <c r="C432"/>
      <c r="D432"/>
      <c r="E432"/>
      <c r="F432"/>
      <c r="G432"/>
      <c r="H432"/>
      <c r="I432"/>
      <c r="J432" s="52"/>
      <c r="K432" s="52"/>
      <c r="L432" s="52"/>
      <c r="M432"/>
      <c r="N432"/>
    </row>
    <row r="433" spans="1:14" ht="12.75" customHeight="1">
      <c r="A433"/>
      <c r="B433"/>
      <c r="C433"/>
      <c r="D433"/>
      <c r="E433"/>
      <c r="F433"/>
      <c r="G433"/>
      <c r="H433"/>
      <c r="I433"/>
      <c r="J433" s="52"/>
      <c r="K433" s="52"/>
      <c r="L433" s="52"/>
      <c r="M433"/>
      <c r="N433"/>
    </row>
    <row r="434" spans="1:14" ht="12.75" customHeight="1">
      <c r="A434"/>
      <c r="B434"/>
      <c r="C434"/>
      <c r="D434"/>
      <c r="E434"/>
      <c r="F434"/>
      <c r="G434"/>
      <c r="H434"/>
      <c r="I434"/>
      <c r="J434" s="52"/>
      <c r="K434" s="52"/>
      <c r="L434" s="52"/>
      <c r="M434"/>
      <c r="N434"/>
    </row>
    <row r="435" spans="1:14" ht="12.75" customHeight="1">
      <c r="A435"/>
      <c r="B435"/>
      <c r="C435"/>
      <c r="D435"/>
      <c r="E435"/>
      <c r="F435"/>
      <c r="G435"/>
      <c r="H435"/>
      <c r="I435"/>
      <c r="J435" s="52"/>
      <c r="K435" s="52"/>
      <c r="L435" s="52"/>
      <c r="M435"/>
      <c r="N435"/>
    </row>
    <row r="436" spans="1:14" ht="12.75" customHeight="1">
      <c r="A436"/>
      <c r="B436"/>
      <c r="C436"/>
      <c r="D436"/>
      <c r="E436"/>
      <c r="F436"/>
      <c r="G436"/>
      <c r="H436"/>
      <c r="I436"/>
      <c r="J436" s="52"/>
      <c r="K436" s="52"/>
      <c r="L436" s="52"/>
      <c r="M436"/>
      <c r="N436"/>
    </row>
    <row r="437" spans="1:14" ht="12.75" customHeight="1">
      <c r="A437"/>
      <c r="B437"/>
      <c r="C437"/>
      <c r="D437"/>
      <c r="E437"/>
      <c r="F437"/>
      <c r="G437"/>
      <c r="H437"/>
      <c r="I437"/>
      <c r="J437" s="52"/>
      <c r="K437" s="52"/>
      <c r="L437" s="52"/>
      <c r="M437"/>
      <c r="N437"/>
    </row>
    <row r="438" spans="1:14" ht="12.75" customHeight="1">
      <c r="A438"/>
      <c r="B438"/>
      <c r="C438"/>
      <c r="D438"/>
      <c r="E438"/>
      <c r="F438"/>
      <c r="G438"/>
      <c r="H438"/>
      <c r="I438"/>
      <c r="J438" s="52"/>
      <c r="K438" s="52"/>
      <c r="L438" s="52"/>
      <c r="M438"/>
      <c r="N438"/>
    </row>
    <row r="439" spans="1:14" ht="12.75" customHeight="1">
      <c r="A439"/>
      <c r="B439"/>
      <c r="C439"/>
      <c r="D439"/>
      <c r="E439"/>
      <c r="F439"/>
      <c r="G439"/>
      <c r="H439"/>
      <c r="I439"/>
      <c r="J439" s="52"/>
      <c r="K439" s="52"/>
      <c r="L439" s="52"/>
      <c r="M439"/>
      <c r="N439"/>
    </row>
    <row r="440" spans="1:14" ht="12.75" customHeight="1">
      <c r="A440"/>
      <c r="B440"/>
      <c r="C440"/>
      <c r="D440"/>
      <c r="E440"/>
      <c r="F440"/>
      <c r="G440"/>
      <c r="H440"/>
      <c r="I440"/>
      <c r="J440" s="52"/>
      <c r="K440" s="52"/>
      <c r="L440" s="52"/>
      <c r="M440"/>
      <c r="N440"/>
    </row>
    <row r="441" spans="1:14" ht="12.75" customHeight="1">
      <c r="A441"/>
      <c r="B441"/>
      <c r="C441"/>
      <c r="D441"/>
      <c r="E441"/>
      <c r="F441"/>
      <c r="G441"/>
      <c r="H441"/>
      <c r="I441"/>
      <c r="J441" s="52"/>
      <c r="K441" s="52"/>
      <c r="L441" s="52"/>
      <c r="M441"/>
      <c r="N441"/>
    </row>
    <row r="442" spans="1:14" ht="12.75" customHeight="1">
      <c r="A442"/>
      <c r="B442"/>
      <c r="C442"/>
      <c r="D442"/>
      <c r="E442"/>
      <c r="F442"/>
      <c r="G442"/>
      <c r="H442"/>
      <c r="I442"/>
      <c r="J442" s="52"/>
      <c r="K442" s="52"/>
      <c r="L442" s="52"/>
      <c r="M442"/>
      <c r="N442"/>
    </row>
    <row r="443" spans="1:14" ht="12.75" customHeight="1">
      <c r="A443"/>
      <c r="B443"/>
      <c r="C443"/>
      <c r="D443"/>
      <c r="E443"/>
      <c r="F443"/>
      <c r="G443"/>
      <c r="H443"/>
      <c r="I443"/>
      <c r="J443" s="52"/>
      <c r="K443" s="52"/>
      <c r="L443" s="52"/>
      <c r="M443"/>
      <c r="N443"/>
    </row>
    <row r="444" spans="1:14" ht="12.75" customHeight="1">
      <c r="A444"/>
      <c r="B444"/>
      <c r="C444"/>
      <c r="D444"/>
      <c r="E444"/>
      <c r="F444"/>
      <c r="G444"/>
      <c r="H444"/>
      <c r="I444"/>
      <c r="J444" s="52"/>
      <c r="K444" s="52"/>
      <c r="L444" s="52"/>
      <c r="M444"/>
      <c r="N444"/>
    </row>
    <row r="445" spans="1:14" ht="12.75" customHeight="1">
      <c r="A445"/>
      <c r="B445"/>
      <c r="C445"/>
      <c r="D445"/>
      <c r="E445"/>
      <c r="F445"/>
      <c r="G445"/>
      <c r="H445"/>
      <c r="I445"/>
      <c r="J445" s="52"/>
      <c r="K445" s="52"/>
      <c r="L445" s="52"/>
      <c r="M445"/>
      <c r="N445"/>
    </row>
    <row r="446" spans="1:14" ht="12.75" customHeight="1">
      <c r="A446"/>
      <c r="B446"/>
      <c r="C446"/>
      <c r="D446"/>
      <c r="E446"/>
      <c r="F446"/>
      <c r="G446"/>
      <c r="H446"/>
      <c r="I446"/>
      <c r="J446" s="52"/>
      <c r="K446" s="52"/>
      <c r="L446" s="52"/>
      <c r="M446"/>
      <c r="N446"/>
    </row>
    <row r="447" spans="1:14" ht="12.75" customHeight="1">
      <c r="A447"/>
      <c r="B447"/>
      <c r="C447"/>
      <c r="D447"/>
      <c r="E447"/>
      <c r="F447"/>
      <c r="G447"/>
      <c r="H447"/>
      <c r="I447"/>
      <c r="J447" s="52"/>
      <c r="K447" s="52"/>
      <c r="L447" s="52"/>
      <c r="M447"/>
      <c r="N447"/>
    </row>
    <row r="448" spans="1:14" ht="12.75" customHeight="1">
      <c r="A448"/>
      <c r="B448"/>
      <c r="C448"/>
      <c r="D448"/>
      <c r="E448"/>
      <c r="F448"/>
      <c r="G448"/>
      <c r="H448"/>
      <c r="I448"/>
      <c r="J448" s="52"/>
      <c r="K448" s="52"/>
      <c r="L448" s="52"/>
      <c r="M448"/>
      <c r="N448"/>
    </row>
    <row r="449" spans="1:14" ht="12.75" customHeight="1">
      <c r="A449"/>
      <c r="B449"/>
      <c r="C449"/>
      <c r="D449"/>
      <c r="E449"/>
      <c r="F449"/>
      <c r="G449"/>
      <c r="H449"/>
      <c r="I449"/>
      <c r="J449" s="52"/>
      <c r="K449" s="52"/>
      <c r="L449" s="52"/>
      <c r="M449"/>
      <c r="N449"/>
    </row>
    <row r="450" spans="1:14" ht="12.75" customHeight="1">
      <c r="A450"/>
      <c r="B450"/>
      <c r="C450"/>
      <c r="D450"/>
      <c r="E450"/>
      <c r="F450"/>
      <c r="G450"/>
      <c r="H450"/>
      <c r="I450"/>
      <c r="J450" s="52"/>
      <c r="K450" s="52"/>
      <c r="L450" s="52"/>
      <c r="M450"/>
      <c r="N450"/>
    </row>
    <row r="451" spans="1:14" ht="12.75" customHeight="1">
      <c r="A451"/>
      <c r="B451"/>
      <c r="C451"/>
      <c r="D451"/>
      <c r="E451"/>
      <c r="F451"/>
      <c r="G451"/>
      <c r="H451"/>
      <c r="I451"/>
      <c r="J451" s="52"/>
      <c r="K451" s="52"/>
      <c r="L451" s="52"/>
      <c r="M451"/>
      <c r="N451"/>
    </row>
    <row r="452" spans="1:14" ht="12.75" customHeight="1">
      <c r="A452"/>
      <c r="B452"/>
      <c r="C452"/>
      <c r="D452"/>
      <c r="E452"/>
      <c r="F452"/>
      <c r="G452"/>
      <c r="H452"/>
      <c r="I452"/>
      <c r="J452" s="52"/>
      <c r="K452" s="52"/>
      <c r="L452" s="52"/>
      <c r="M452"/>
      <c r="N452"/>
    </row>
    <row r="453" spans="1:14" ht="12.75" customHeight="1">
      <c r="A453"/>
      <c r="B453"/>
      <c r="C453"/>
      <c r="D453"/>
      <c r="E453"/>
      <c r="F453"/>
      <c r="G453"/>
      <c r="H453"/>
      <c r="I453"/>
      <c r="J453" s="52"/>
      <c r="K453" s="52"/>
      <c r="L453" s="52"/>
      <c r="M453"/>
      <c r="N453"/>
    </row>
    <row r="454" spans="1:14" ht="12.75" customHeight="1">
      <c r="A454"/>
      <c r="B454"/>
      <c r="C454"/>
      <c r="D454"/>
      <c r="E454"/>
      <c r="F454"/>
      <c r="G454"/>
      <c r="H454"/>
      <c r="I454"/>
      <c r="J454" s="52"/>
      <c r="K454" s="52"/>
      <c r="L454" s="52"/>
      <c r="M454"/>
      <c r="N454"/>
    </row>
    <row r="455" spans="1:14" ht="12.75" customHeight="1">
      <c r="A455"/>
      <c r="B455"/>
      <c r="C455"/>
      <c r="D455"/>
      <c r="E455"/>
      <c r="F455"/>
      <c r="G455"/>
      <c r="H455"/>
      <c r="I455"/>
      <c r="J455" s="52"/>
      <c r="K455" s="52"/>
      <c r="L455" s="52"/>
      <c r="M455"/>
      <c r="N455"/>
    </row>
    <row r="456" spans="1:14" ht="12.75" customHeight="1">
      <c r="A456"/>
      <c r="B456"/>
      <c r="C456"/>
      <c r="D456"/>
      <c r="E456"/>
      <c r="F456"/>
      <c r="G456"/>
      <c r="H456"/>
      <c r="I456"/>
      <c r="J456" s="52"/>
      <c r="K456" s="52"/>
      <c r="L456" s="52"/>
      <c r="M456"/>
      <c r="N456"/>
    </row>
    <row r="457" spans="1:14" ht="12.75" customHeight="1">
      <c r="A457"/>
      <c r="B457"/>
      <c r="C457"/>
      <c r="D457"/>
      <c r="E457"/>
      <c r="F457"/>
      <c r="G457"/>
      <c r="H457"/>
      <c r="I457"/>
      <c r="J457" s="52"/>
      <c r="K457" s="52"/>
      <c r="L457" s="52"/>
      <c r="M457"/>
      <c r="N457"/>
    </row>
    <row r="458" spans="1:14" ht="12.75" customHeight="1">
      <c r="A458"/>
      <c r="B458"/>
      <c r="C458"/>
      <c r="D458"/>
      <c r="E458"/>
      <c r="F458"/>
      <c r="G458"/>
      <c r="H458"/>
      <c r="I458"/>
      <c r="J458" s="52"/>
      <c r="K458" s="52"/>
      <c r="L458" s="52"/>
      <c r="M458"/>
      <c r="N458"/>
    </row>
    <row r="459" spans="1:14" ht="12.75" customHeight="1">
      <c r="A459"/>
      <c r="B459"/>
      <c r="C459"/>
      <c r="D459"/>
      <c r="E459"/>
      <c r="F459"/>
      <c r="G459"/>
      <c r="H459"/>
      <c r="I459"/>
      <c r="J459" s="52"/>
      <c r="K459" s="52"/>
      <c r="L459" s="52"/>
      <c r="M459"/>
      <c r="N459"/>
    </row>
    <row r="460" spans="1:14" ht="12.75" customHeight="1">
      <c r="A460"/>
      <c r="B460"/>
      <c r="C460"/>
      <c r="D460"/>
      <c r="E460"/>
      <c r="F460"/>
      <c r="G460"/>
      <c r="H460"/>
      <c r="I460"/>
      <c r="J460" s="52"/>
      <c r="K460" s="52"/>
      <c r="L460" s="52"/>
      <c r="M460"/>
      <c r="N460"/>
    </row>
    <row r="461" spans="1:14" ht="12.75" customHeight="1">
      <c r="A461"/>
      <c r="B461"/>
      <c r="C461"/>
      <c r="D461"/>
      <c r="E461"/>
      <c r="F461"/>
      <c r="G461"/>
      <c r="H461"/>
      <c r="I461"/>
      <c r="J461" s="52"/>
      <c r="K461" s="52"/>
      <c r="L461" s="52"/>
      <c r="M461"/>
      <c r="N461"/>
    </row>
    <row r="462" spans="1:14" ht="12.75" customHeight="1">
      <c r="A462"/>
      <c r="B462"/>
      <c r="C462"/>
      <c r="D462"/>
      <c r="E462"/>
      <c r="F462"/>
      <c r="G462"/>
      <c r="H462"/>
      <c r="I462"/>
      <c r="J462" s="52"/>
      <c r="K462" s="52"/>
      <c r="L462" s="52"/>
      <c r="M462"/>
      <c r="N462"/>
    </row>
    <row r="463" spans="1:14" ht="12.75" customHeight="1">
      <c r="A463"/>
      <c r="B463"/>
      <c r="C463"/>
      <c r="D463"/>
      <c r="E463"/>
      <c r="F463"/>
      <c r="G463"/>
      <c r="H463"/>
      <c r="I463"/>
      <c r="J463" s="52"/>
      <c r="K463" s="52"/>
      <c r="L463" s="52"/>
      <c r="M463"/>
      <c r="N463"/>
    </row>
    <row r="464" spans="1:14" ht="12.75" customHeight="1">
      <c r="A464"/>
      <c r="B464"/>
      <c r="C464"/>
      <c r="D464"/>
      <c r="E464"/>
      <c r="F464"/>
      <c r="G464"/>
      <c r="H464"/>
      <c r="I464"/>
      <c r="J464" s="52"/>
      <c r="K464" s="52"/>
      <c r="L464" s="52"/>
      <c r="M464"/>
      <c r="N464"/>
    </row>
    <row r="465" spans="1:14" ht="12.75" customHeight="1">
      <c r="A465"/>
      <c r="B465"/>
      <c r="C465"/>
      <c r="D465"/>
      <c r="E465"/>
      <c r="F465"/>
      <c r="G465"/>
      <c r="H465"/>
      <c r="I465"/>
      <c r="J465" s="52"/>
      <c r="K465" s="52"/>
      <c r="L465" s="52"/>
      <c r="M465"/>
      <c r="N465"/>
    </row>
    <row r="466" spans="1:14" ht="12.75" customHeight="1">
      <c r="A466"/>
      <c r="B466"/>
      <c r="C466"/>
      <c r="D466"/>
      <c r="E466"/>
      <c r="F466"/>
      <c r="G466"/>
      <c r="H466"/>
      <c r="I466"/>
      <c r="J466" s="52"/>
      <c r="K466" s="52"/>
      <c r="L466" s="52"/>
      <c r="M466"/>
      <c r="N466"/>
    </row>
    <row r="467" spans="1:14" ht="12.75" customHeight="1">
      <c r="A467"/>
      <c r="B467"/>
      <c r="C467"/>
      <c r="D467"/>
      <c r="E467"/>
      <c r="F467"/>
      <c r="G467"/>
      <c r="H467"/>
      <c r="I467"/>
      <c r="J467" s="52"/>
      <c r="K467" s="52"/>
      <c r="L467" s="52"/>
      <c r="M467"/>
      <c r="N467"/>
    </row>
    <row r="468" spans="1:14" ht="12.75" customHeight="1">
      <c r="A468"/>
      <c r="B468"/>
      <c r="C468"/>
      <c r="D468"/>
      <c r="E468"/>
      <c r="F468"/>
      <c r="G468"/>
      <c r="H468"/>
      <c r="I468"/>
      <c r="J468" s="52"/>
      <c r="K468" s="52"/>
      <c r="L468" s="52"/>
      <c r="M468"/>
      <c r="N468"/>
    </row>
    <row r="469" spans="1:14" ht="12.75" customHeight="1">
      <c r="A469"/>
      <c r="B469"/>
      <c r="C469"/>
      <c r="D469"/>
      <c r="E469"/>
      <c r="F469"/>
      <c r="G469"/>
      <c r="H469"/>
      <c r="I469"/>
      <c r="J469" s="52"/>
      <c r="K469" s="52"/>
      <c r="L469" s="52"/>
      <c r="M469"/>
      <c r="N469"/>
    </row>
    <row r="470" spans="1:14" ht="12.75" customHeight="1">
      <c r="A470"/>
      <c r="B470"/>
      <c r="C470"/>
      <c r="D470"/>
      <c r="E470"/>
      <c r="F470"/>
      <c r="G470"/>
      <c r="H470"/>
      <c r="I470"/>
      <c r="J470" s="52"/>
      <c r="K470" s="52"/>
      <c r="L470" s="52"/>
      <c r="M470"/>
      <c r="N470"/>
    </row>
    <row r="471" spans="1:14" ht="12.75" customHeight="1">
      <c r="A471"/>
      <c r="B471"/>
      <c r="C471"/>
      <c r="D471"/>
      <c r="E471"/>
      <c r="F471"/>
      <c r="G471"/>
      <c r="H471"/>
      <c r="I471"/>
      <c r="J471" s="52"/>
      <c r="K471" s="52"/>
      <c r="L471" s="52"/>
      <c r="M471"/>
      <c r="N471"/>
    </row>
    <row r="472" spans="1:14" ht="12.75" customHeight="1">
      <c r="A472"/>
      <c r="B472"/>
      <c r="C472"/>
      <c r="D472"/>
      <c r="E472"/>
      <c r="F472"/>
      <c r="G472"/>
      <c r="H472"/>
      <c r="I472"/>
      <c r="J472" s="52"/>
      <c r="K472" s="52"/>
      <c r="L472" s="52"/>
      <c r="M472"/>
      <c r="N472"/>
    </row>
    <row r="473" spans="1:14" ht="12.75" customHeight="1">
      <c r="A473"/>
      <c r="B473"/>
      <c r="C473"/>
      <c r="D473"/>
      <c r="E473"/>
      <c r="F473"/>
      <c r="G473"/>
      <c r="H473"/>
      <c r="I473"/>
      <c r="J473" s="52"/>
      <c r="K473" s="52"/>
      <c r="L473" s="52"/>
      <c r="M473"/>
      <c r="N473"/>
    </row>
    <row r="474" spans="1:14" ht="12.75" customHeight="1">
      <c r="A474"/>
      <c r="B474"/>
      <c r="C474"/>
      <c r="D474"/>
      <c r="E474"/>
      <c r="F474"/>
      <c r="G474"/>
      <c r="H474"/>
      <c r="I474"/>
      <c r="J474" s="52"/>
      <c r="K474" s="52"/>
      <c r="L474" s="52"/>
      <c r="M474"/>
      <c r="N474"/>
    </row>
    <row r="475" spans="1:14" ht="12.75" customHeight="1">
      <c r="A475"/>
      <c r="B475"/>
      <c r="C475"/>
      <c r="D475"/>
      <c r="E475"/>
      <c r="F475"/>
      <c r="G475"/>
      <c r="H475"/>
      <c r="I475"/>
      <c r="J475" s="52"/>
      <c r="K475" s="52"/>
      <c r="L475" s="52"/>
      <c r="M475"/>
      <c r="N475"/>
    </row>
    <row r="476" spans="1:14" ht="12.75" customHeight="1">
      <c r="A476"/>
      <c r="B476"/>
      <c r="C476"/>
      <c r="D476"/>
      <c r="E476"/>
      <c r="F476"/>
      <c r="G476"/>
      <c r="H476"/>
      <c r="I476"/>
      <c r="J476" s="52"/>
      <c r="K476" s="52"/>
      <c r="L476" s="52"/>
      <c r="M476"/>
      <c r="N476"/>
    </row>
    <row r="477" spans="1:14" ht="12.75" customHeight="1">
      <c r="A477"/>
      <c r="B477"/>
      <c r="C477"/>
      <c r="D477"/>
      <c r="E477"/>
      <c r="F477"/>
      <c r="G477"/>
      <c r="H477"/>
      <c r="I477"/>
      <c r="J477" s="52"/>
      <c r="K477" s="52"/>
      <c r="L477" s="52"/>
      <c r="M477"/>
      <c r="N477"/>
    </row>
    <row r="478" spans="1:14" ht="12.75" customHeight="1">
      <c r="A478"/>
      <c r="B478"/>
      <c r="C478"/>
      <c r="D478"/>
      <c r="E478"/>
      <c r="F478"/>
      <c r="G478"/>
      <c r="H478"/>
      <c r="I478"/>
      <c r="J478" s="52"/>
      <c r="K478" s="52"/>
      <c r="L478" s="52"/>
      <c r="M478"/>
      <c r="N478"/>
    </row>
    <row r="479" spans="1:14" ht="12.75" customHeight="1">
      <c r="A479"/>
      <c r="B479"/>
      <c r="C479"/>
      <c r="D479"/>
      <c r="E479"/>
      <c r="F479"/>
      <c r="G479"/>
      <c r="H479"/>
      <c r="I479"/>
      <c r="J479" s="52"/>
      <c r="K479" s="52"/>
      <c r="L479" s="52"/>
      <c r="M479"/>
      <c r="N479"/>
    </row>
    <row r="480" spans="1:14" ht="12.75" customHeight="1">
      <c r="A480"/>
      <c r="B480"/>
      <c r="C480"/>
      <c r="D480"/>
      <c r="E480"/>
      <c r="F480"/>
      <c r="G480"/>
      <c r="H480"/>
      <c r="I480"/>
      <c r="J480" s="52"/>
      <c r="K480" s="52"/>
      <c r="L480" s="52"/>
      <c r="M480"/>
      <c r="N480"/>
    </row>
    <row r="481" spans="1:14" ht="12.75" customHeight="1">
      <c r="A481"/>
      <c r="B481"/>
      <c r="C481"/>
      <c r="D481"/>
      <c r="E481"/>
      <c r="F481"/>
      <c r="G481"/>
      <c r="H481"/>
      <c r="I481"/>
      <c r="J481" s="52"/>
      <c r="K481" s="52"/>
      <c r="L481" s="52"/>
      <c r="M481"/>
      <c r="N481"/>
    </row>
    <row r="482" spans="1:14" ht="12.75" customHeight="1">
      <c r="A482"/>
      <c r="B482"/>
      <c r="C482"/>
      <c r="D482"/>
      <c r="E482"/>
      <c r="F482"/>
      <c r="G482"/>
      <c r="H482"/>
      <c r="I482"/>
      <c r="J482" s="52"/>
      <c r="K482" s="52"/>
      <c r="L482" s="52"/>
      <c r="M482"/>
      <c r="N482"/>
    </row>
    <row r="483" spans="1:14" ht="12.75" customHeight="1">
      <c r="A483"/>
      <c r="B483"/>
      <c r="C483"/>
      <c r="D483"/>
      <c r="E483"/>
      <c r="F483"/>
      <c r="G483"/>
      <c r="H483"/>
      <c r="I483"/>
      <c r="J483" s="52"/>
      <c r="K483" s="52"/>
      <c r="L483" s="52"/>
      <c r="M483"/>
      <c r="N483"/>
    </row>
    <row r="484" spans="1:14" ht="12.75" customHeight="1">
      <c r="A484"/>
      <c r="B484"/>
      <c r="C484"/>
      <c r="D484"/>
      <c r="E484"/>
      <c r="F484"/>
      <c r="G484"/>
      <c r="H484"/>
      <c r="I484"/>
      <c r="J484" s="52"/>
      <c r="K484" s="52"/>
      <c r="L484" s="52"/>
      <c r="M484"/>
      <c r="N484"/>
    </row>
    <row r="485" spans="1:14" ht="12.75" customHeight="1">
      <c r="A485"/>
      <c r="B485"/>
      <c r="C485"/>
      <c r="D485"/>
      <c r="E485"/>
      <c r="F485"/>
      <c r="G485"/>
      <c r="H485"/>
      <c r="I485"/>
      <c r="J485" s="52"/>
      <c r="K485" s="52"/>
      <c r="L485" s="52"/>
      <c r="M485"/>
      <c r="N485"/>
    </row>
    <row r="486" spans="1:14" ht="12.75" customHeight="1">
      <c r="A486"/>
      <c r="B486"/>
      <c r="C486"/>
      <c r="D486"/>
      <c r="E486"/>
      <c r="F486"/>
      <c r="G486"/>
      <c r="H486"/>
      <c r="I486"/>
      <c r="J486" s="52"/>
      <c r="K486" s="52"/>
      <c r="L486" s="52"/>
      <c r="M486"/>
      <c r="N486"/>
    </row>
    <row r="487" spans="1:14" ht="12.75" customHeight="1">
      <c r="A487"/>
      <c r="B487"/>
      <c r="C487"/>
      <c r="D487"/>
      <c r="E487"/>
      <c r="F487"/>
      <c r="G487"/>
      <c r="H487"/>
      <c r="I487"/>
      <c r="J487" s="52"/>
      <c r="K487" s="52"/>
      <c r="L487" s="52"/>
      <c r="M487"/>
      <c r="N487"/>
    </row>
    <row r="488" spans="1:14" ht="12.75" customHeight="1">
      <c r="A488"/>
      <c r="B488"/>
      <c r="C488"/>
      <c r="D488"/>
      <c r="E488"/>
      <c r="F488"/>
      <c r="G488"/>
      <c r="H488"/>
      <c r="I488"/>
      <c r="J488" s="52"/>
      <c r="K488" s="52"/>
      <c r="L488" s="52"/>
      <c r="M488"/>
      <c r="N488"/>
    </row>
    <row r="489" spans="1:14" ht="12.75" customHeight="1">
      <c r="A489"/>
      <c r="B489"/>
      <c r="C489"/>
      <c r="D489"/>
      <c r="E489"/>
      <c r="F489"/>
      <c r="G489"/>
      <c r="H489"/>
      <c r="I489"/>
      <c r="J489" s="52"/>
      <c r="K489" s="52"/>
      <c r="L489" s="52"/>
      <c r="M489"/>
      <c r="N489"/>
    </row>
    <row r="490" spans="1:14" ht="12.75" customHeight="1">
      <c r="A490"/>
      <c r="B490"/>
      <c r="C490"/>
      <c r="D490"/>
      <c r="E490"/>
      <c r="F490"/>
      <c r="G490"/>
      <c r="H490"/>
      <c r="I490"/>
      <c r="J490" s="52"/>
      <c r="K490" s="52"/>
      <c r="L490" s="52"/>
      <c r="M490"/>
      <c r="N490"/>
    </row>
    <row r="491" spans="1:14" ht="12.75" customHeight="1">
      <c r="A491"/>
      <c r="B491"/>
      <c r="C491"/>
      <c r="D491"/>
      <c r="E491"/>
      <c r="F491"/>
      <c r="G491"/>
      <c r="H491"/>
      <c r="I491"/>
      <c r="J491" s="52"/>
      <c r="K491" s="52"/>
      <c r="L491" s="52"/>
      <c r="M491"/>
      <c r="N491"/>
    </row>
    <row r="492" spans="1:14" ht="12.75" customHeight="1">
      <c r="A492"/>
      <c r="B492"/>
      <c r="C492"/>
      <c r="D492"/>
      <c r="E492"/>
      <c r="F492"/>
      <c r="G492"/>
      <c r="H492"/>
      <c r="I492"/>
      <c r="J492" s="52"/>
      <c r="K492" s="52"/>
      <c r="L492" s="52"/>
      <c r="M492"/>
      <c r="N492"/>
    </row>
    <row r="493" spans="1:14" ht="12.75" customHeight="1">
      <c r="A493"/>
      <c r="B493"/>
      <c r="C493"/>
      <c r="D493"/>
      <c r="E493"/>
      <c r="F493"/>
      <c r="G493"/>
      <c r="H493"/>
      <c r="I493"/>
      <c r="J493" s="52"/>
      <c r="K493" s="52"/>
      <c r="L493" s="52"/>
      <c r="M493"/>
      <c r="N493"/>
    </row>
    <row r="494" spans="1:14" ht="12.75" customHeight="1">
      <c r="A494"/>
      <c r="B494"/>
      <c r="C494"/>
      <c r="D494"/>
      <c r="E494"/>
      <c r="F494"/>
      <c r="G494"/>
      <c r="H494"/>
      <c r="I494"/>
      <c r="J494" s="52"/>
      <c r="K494" s="52"/>
      <c r="L494" s="52"/>
      <c r="M494"/>
      <c r="N494"/>
    </row>
    <row r="495" spans="1:14" ht="12.75" customHeight="1">
      <c r="A495"/>
      <c r="B495"/>
      <c r="C495"/>
      <c r="D495"/>
      <c r="E495"/>
      <c r="F495"/>
      <c r="G495"/>
      <c r="H495"/>
      <c r="I495"/>
      <c r="J495" s="52"/>
      <c r="K495" s="52"/>
      <c r="L495" s="52"/>
      <c r="M495"/>
      <c r="N495"/>
    </row>
    <row r="496" spans="1:14" ht="12.75" customHeight="1">
      <c r="A496"/>
      <c r="B496"/>
      <c r="C496"/>
      <c r="D496"/>
      <c r="E496"/>
      <c r="F496"/>
      <c r="G496"/>
      <c r="H496"/>
      <c r="I496"/>
      <c r="J496" s="52"/>
      <c r="K496" s="52"/>
      <c r="L496" s="52"/>
      <c r="M496"/>
      <c r="N496"/>
    </row>
    <row r="497" spans="1:14" ht="12.75" customHeight="1">
      <c r="A497"/>
      <c r="B497"/>
      <c r="C497"/>
      <c r="D497"/>
      <c r="E497"/>
      <c r="F497"/>
      <c r="G497"/>
      <c r="H497"/>
      <c r="I497"/>
      <c r="J497" s="52"/>
      <c r="K497" s="52"/>
      <c r="L497" s="52"/>
      <c r="M497"/>
      <c r="N497"/>
    </row>
    <row r="498" spans="1:14" ht="12.75" customHeight="1">
      <c r="A498"/>
      <c r="B498"/>
      <c r="C498"/>
      <c r="D498"/>
      <c r="E498"/>
      <c r="F498"/>
      <c r="G498"/>
      <c r="H498"/>
      <c r="I498"/>
      <c r="J498" s="52"/>
      <c r="K498" s="52"/>
      <c r="L498" s="52"/>
      <c r="M498"/>
      <c r="N498"/>
    </row>
    <row r="499" spans="1:14" ht="12.75" customHeight="1">
      <c r="A499"/>
      <c r="B499"/>
      <c r="C499"/>
      <c r="D499"/>
      <c r="E499"/>
      <c r="F499"/>
      <c r="G499"/>
      <c r="H499"/>
      <c r="I499"/>
      <c r="J499" s="52"/>
      <c r="K499" s="52"/>
      <c r="L499" s="52"/>
      <c r="M499"/>
      <c r="N499"/>
    </row>
    <row r="500" spans="1:14" ht="12.75" customHeight="1">
      <c r="A500"/>
      <c r="B500"/>
      <c r="C500"/>
      <c r="D500"/>
      <c r="E500"/>
      <c r="F500"/>
      <c r="G500"/>
      <c r="H500"/>
      <c r="I500"/>
      <c r="J500" s="52"/>
      <c r="K500" s="52"/>
      <c r="L500" s="52"/>
      <c r="M500"/>
      <c r="N500"/>
    </row>
    <row r="501" spans="1:14" ht="12.75" customHeight="1">
      <c r="A501"/>
      <c r="B501"/>
      <c r="C501"/>
      <c r="D501"/>
      <c r="E501"/>
      <c r="F501"/>
      <c r="G501"/>
      <c r="H501"/>
      <c r="I501"/>
      <c r="J501" s="52"/>
      <c r="K501" s="52"/>
      <c r="L501" s="52"/>
      <c r="M501"/>
      <c r="N501"/>
    </row>
    <row r="502" spans="1:14" ht="12.75" customHeight="1">
      <c r="A502"/>
      <c r="B502"/>
      <c r="C502"/>
      <c r="D502"/>
      <c r="E502"/>
      <c r="F502"/>
      <c r="G502"/>
      <c r="H502"/>
      <c r="I502"/>
      <c r="J502" s="52"/>
      <c r="K502" s="52"/>
      <c r="L502" s="52"/>
      <c r="M502"/>
      <c r="N502"/>
    </row>
    <row r="503" spans="1:14" ht="12.75" customHeight="1">
      <c r="A503"/>
      <c r="B503"/>
      <c r="C503"/>
      <c r="D503"/>
      <c r="E503"/>
      <c r="F503"/>
      <c r="G503"/>
      <c r="H503"/>
      <c r="I503"/>
      <c r="J503" s="52"/>
      <c r="K503" s="52"/>
      <c r="L503" s="52"/>
      <c r="M503"/>
      <c r="N503"/>
    </row>
    <row r="504" spans="1:14" ht="12.75" customHeight="1">
      <c r="A504"/>
      <c r="B504"/>
      <c r="C504"/>
      <c r="D504"/>
      <c r="E504"/>
      <c r="F504"/>
      <c r="G504"/>
      <c r="H504"/>
      <c r="I504"/>
      <c r="J504" s="52"/>
      <c r="K504" s="52"/>
      <c r="L504" s="52"/>
      <c r="M504"/>
      <c r="N504"/>
    </row>
    <row r="505" spans="1:14" ht="12.75" customHeight="1">
      <c r="A505"/>
      <c r="B505"/>
      <c r="C505"/>
      <c r="D505"/>
      <c r="E505"/>
      <c r="F505"/>
      <c r="G505"/>
      <c r="H505"/>
      <c r="I505"/>
      <c r="J505" s="52"/>
      <c r="K505" s="52"/>
      <c r="L505" s="52"/>
      <c r="M505"/>
      <c r="N505"/>
    </row>
    <row r="506" spans="1:14" ht="12.75" customHeight="1">
      <c r="A506"/>
      <c r="B506"/>
      <c r="C506"/>
      <c r="D506"/>
      <c r="E506"/>
      <c r="F506"/>
      <c r="G506"/>
      <c r="H506"/>
      <c r="I506"/>
      <c r="J506" s="52"/>
      <c r="K506" s="52"/>
      <c r="L506" s="52"/>
      <c r="M506"/>
      <c r="N506"/>
    </row>
    <row r="507" spans="1:14" ht="12.75" customHeight="1">
      <c r="A507"/>
      <c r="B507"/>
      <c r="C507"/>
      <c r="D507"/>
      <c r="E507"/>
      <c r="F507"/>
      <c r="G507"/>
      <c r="H507"/>
      <c r="I507"/>
      <c r="J507" s="52"/>
      <c r="K507" s="52"/>
      <c r="L507" s="52"/>
      <c r="M507"/>
      <c r="N507"/>
    </row>
    <row r="508" spans="1:14" ht="12.75" customHeight="1">
      <c r="A508"/>
      <c r="B508"/>
      <c r="C508"/>
      <c r="D508"/>
      <c r="E508"/>
      <c r="F508"/>
      <c r="G508"/>
      <c r="H508"/>
      <c r="I508"/>
      <c r="J508" s="52"/>
      <c r="K508" s="52"/>
      <c r="L508" s="52"/>
      <c r="M508"/>
      <c r="N508"/>
    </row>
    <row r="509" spans="1:14" ht="12.75" customHeight="1">
      <c r="A509"/>
      <c r="B509"/>
      <c r="C509"/>
      <c r="D509"/>
      <c r="E509"/>
      <c r="F509"/>
      <c r="G509"/>
      <c r="H509"/>
      <c r="I509"/>
      <c r="J509" s="52"/>
      <c r="K509" s="52"/>
      <c r="L509" s="52"/>
      <c r="M509"/>
      <c r="N509"/>
    </row>
    <row r="510" spans="1:14" ht="12.75" customHeight="1">
      <c r="A510"/>
      <c r="B510"/>
      <c r="C510"/>
      <c r="D510"/>
      <c r="E510"/>
      <c r="F510"/>
      <c r="G510"/>
      <c r="H510"/>
      <c r="I510"/>
      <c r="J510" s="52"/>
      <c r="K510" s="52"/>
      <c r="L510" s="52"/>
      <c r="M510"/>
      <c r="N510"/>
    </row>
    <row r="511" spans="1:14" ht="12.75" customHeight="1">
      <c r="A511"/>
      <c r="B511"/>
      <c r="C511"/>
      <c r="D511"/>
      <c r="E511"/>
      <c r="F511"/>
      <c r="G511"/>
      <c r="H511"/>
      <c r="I511"/>
      <c r="J511" s="52"/>
      <c r="K511" s="52"/>
      <c r="L511" s="52"/>
      <c r="M511"/>
      <c r="N511"/>
    </row>
    <row r="512" spans="1:14" ht="12.75" customHeight="1">
      <c r="A512"/>
      <c r="B512"/>
      <c r="C512"/>
      <c r="D512"/>
      <c r="E512"/>
      <c r="F512"/>
      <c r="G512"/>
      <c r="H512"/>
      <c r="I512"/>
      <c r="J512" s="52"/>
      <c r="K512" s="52"/>
      <c r="L512" s="52"/>
      <c r="M512"/>
      <c r="N512"/>
    </row>
    <row r="513" spans="1:14" ht="12.75" customHeight="1">
      <c r="A513"/>
      <c r="B513"/>
      <c r="C513"/>
      <c r="D513"/>
      <c r="E513"/>
      <c r="F513"/>
      <c r="G513"/>
      <c r="H513"/>
      <c r="I513"/>
      <c r="J513" s="52"/>
      <c r="K513" s="52"/>
      <c r="L513" s="52"/>
      <c r="M513"/>
      <c r="N513"/>
    </row>
    <row r="514" spans="1:14" ht="12.75" customHeight="1">
      <c r="A514"/>
      <c r="B514"/>
      <c r="C514"/>
      <c r="D514"/>
      <c r="E514"/>
      <c r="F514"/>
      <c r="G514"/>
      <c r="H514"/>
      <c r="I514"/>
      <c r="J514" s="52"/>
      <c r="K514" s="52"/>
      <c r="L514" s="52"/>
      <c r="M514"/>
      <c r="N514"/>
    </row>
    <row r="515" spans="1:14" ht="12.75" customHeight="1">
      <c r="A515"/>
      <c r="B515"/>
      <c r="C515"/>
      <c r="D515"/>
      <c r="E515"/>
      <c r="F515"/>
      <c r="G515"/>
      <c r="H515"/>
      <c r="I515"/>
      <c r="J515" s="52"/>
      <c r="K515" s="52"/>
      <c r="L515" s="52"/>
      <c r="M515"/>
      <c r="N515"/>
    </row>
    <row r="516" spans="1:14" ht="12.75" customHeight="1">
      <c r="A516"/>
      <c r="B516"/>
      <c r="C516"/>
      <c r="D516"/>
      <c r="E516"/>
      <c r="F516"/>
      <c r="G516"/>
      <c r="H516"/>
      <c r="I516"/>
      <c r="J516" s="52"/>
      <c r="K516" s="52"/>
      <c r="L516" s="52"/>
      <c r="M516"/>
      <c r="N516"/>
    </row>
    <row r="517" spans="1:14" ht="12.75" customHeight="1">
      <c r="A517"/>
      <c r="B517"/>
      <c r="C517"/>
      <c r="D517"/>
      <c r="E517"/>
      <c r="F517"/>
      <c r="G517"/>
      <c r="H517"/>
      <c r="I517"/>
      <c r="J517" s="52"/>
      <c r="K517" s="52"/>
      <c r="L517" s="52"/>
      <c r="M517"/>
      <c r="N517"/>
    </row>
    <row r="518" spans="1:14" ht="12.75" customHeight="1">
      <c r="A518"/>
      <c r="B518"/>
      <c r="C518"/>
      <c r="D518"/>
      <c r="E518"/>
      <c r="F518"/>
      <c r="G518"/>
      <c r="H518"/>
      <c r="I518"/>
      <c r="J518" s="52"/>
      <c r="K518" s="52"/>
      <c r="L518" s="52"/>
      <c r="M518"/>
      <c r="N518"/>
    </row>
    <row r="519" spans="1:14" ht="12.75" customHeight="1">
      <c r="A519"/>
      <c r="B519"/>
      <c r="C519"/>
      <c r="D519"/>
      <c r="E519"/>
      <c r="F519"/>
      <c r="G519"/>
      <c r="H519"/>
      <c r="I519"/>
      <c r="J519" s="52"/>
      <c r="K519" s="52"/>
      <c r="L519" s="52"/>
      <c r="M519"/>
      <c r="N519"/>
    </row>
    <row r="520" spans="1:14" ht="12.75" customHeight="1">
      <c r="A520"/>
      <c r="B520"/>
      <c r="C520"/>
      <c r="D520"/>
      <c r="E520"/>
      <c r="F520"/>
      <c r="G520"/>
      <c r="H520"/>
      <c r="I520"/>
      <c r="J520" s="52"/>
      <c r="K520" s="52"/>
      <c r="L520" s="52"/>
      <c r="M520"/>
      <c r="N520"/>
    </row>
    <row r="521" spans="1:14" ht="12.75" customHeight="1">
      <c r="A521"/>
      <c r="B521"/>
      <c r="C521"/>
      <c r="D521"/>
      <c r="E521"/>
      <c r="F521"/>
      <c r="G521"/>
      <c r="H521"/>
      <c r="I521"/>
      <c r="J521" s="52"/>
      <c r="K521" s="52"/>
      <c r="L521" s="52"/>
      <c r="M521"/>
      <c r="N521"/>
    </row>
    <row r="522" spans="1:14" ht="12.75" customHeight="1">
      <c r="A522"/>
      <c r="B522"/>
      <c r="C522"/>
      <c r="D522"/>
      <c r="E522"/>
      <c r="F522"/>
      <c r="G522"/>
      <c r="H522"/>
      <c r="I522"/>
      <c r="J522" s="52"/>
      <c r="K522" s="52"/>
      <c r="L522" s="52"/>
      <c r="M522"/>
      <c r="N522"/>
    </row>
    <row r="523" spans="1:14" ht="12.75" customHeight="1">
      <c r="A523"/>
      <c r="B523"/>
      <c r="C523"/>
      <c r="D523"/>
      <c r="E523"/>
      <c r="F523"/>
      <c r="G523"/>
      <c r="H523"/>
      <c r="I523"/>
      <c r="J523" s="52"/>
      <c r="K523" s="52"/>
      <c r="L523" s="52"/>
      <c r="M523"/>
      <c r="N523"/>
    </row>
    <row r="524" spans="1:14" ht="12.75" customHeight="1">
      <c r="A524"/>
      <c r="B524"/>
      <c r="C524"/>
      <c r="D524"/>
      <c r="E524"/>
      <c r="F524"/>
      <c r="G524"/>
      <c r="H524"/>
      <c r="I524"/>
      <c r="J524" s="52"/>
      <c r="K524" s="52"/>
      <c r="L524" s="52"/>
      <c r="M524"/>
      <c r="N524"/>
    </row>
    <row r="525" spans="1:14" ht="12.75" customHeight="1">
      <c r="A525"/>
      <c r="B525"/>
      <c r="C525"/>
      <c r="D525"/>
      <c r="E525"/>
      <c r="F525"/>
      <c r="G525"/>
      <c r="H525"/>
      <c r="I525"/>
      <c r="J525" s="52"/>
      <c r="K525" s="52"/>
      <c r="L525" s="52"/>
      <c r="M525"/>
      <c r="N525"/>
    </row>
    <row r="526" spans="1:14" ht="12.75" customHeight="1">
      <c r="A526"/>
      <c r="B526"/>
      <c r="C526"/>
      <c r="D526"/>
      <c r="E526"/>
      <c r="F526"/>
      <c r="G526"/>
      <c r="H526"/>
      <c r="I526"/>
      <c r="J526" s="52"/>
      <c r="K526" s="52"/>
      <c r="L526" s="52"/>
      <c r="M526"/>
      <c r="N526"/>
    </row>
    <row r="527" spans="1:14" ht="12.75" customHeight="1">
      <c r="A527"/>
      <c r="B527"/>
      <c r="C527"/>
      <c r="D527"/>
      <c r="E527"/>
      <c r="F527"/>
      <c r="G527"/>
      <c r="H527"/>
      <c r="I527"/>
      <c r="J527" s="52"/>
      <c r="K527" s="52"/>
      <c r="L527" s="52"/>
      <c r="M527"/>
      <c r="N527"/>
    </row>
    <row r="528" spans="1:14" ht="12.75" customHeight="1">
      <c r="A528"/>
      <c r="B528"/>
      <c r="C528"/>
      <c r="D528"/>
      <c r="E528"/>
      <c r="F528"/>
      <c r="G528"/>
      <c r="H528"/>
      <c r="I528"/>
      <c r="J528" s="52"/>
      <c r="K528" s="52"/>
      <c r="L528" s="52"/>
      <c r="M528"/>
      <c r="N528"/>
    </row>
    <row r="529" spans="1:14" ht="12.75" customHeight="1">
      <c r="A529"/>
      <c r="B529"/>
      <c r="C529"/>
      <c r="D529"/>
      <c r="E529"/>
      <c r="F529"/>
      <c r="G529"/>
      <c r="H529"/>
      <c r="I529"/>
      <c r="J529" s="52"/>
      <c r="K529" s="52"/>
      <c r="L529" s="52"/>
      <c r="M529"/>
      <c r="N529"/>
    </row>
    <row r="530" spans="1:14" ht="12.75" customHeight="1">
      <c r="A530"/>
      <c r="B530"/>
      <c r="C530"/>
      <c r="D530"/>
      <c r="E530"/>
      <c r="F530"/>
      <c r="G530"/>
      <c r="H530"/>
      <c r="I530"/>
      <c r="J530" s="52"/>
      <c r="K530" s="52"/>
      <c r="L530" s="52"/>
      <c r="M530"/>
      <c r="N530"/>
    </row>
    <row r="531" spans="1:14" ht="12.75" customHeight="1">
      <c r="A531"/>
      <c r="B531"/>
      <c r="C531"/>
      <c r="D531"/>
      <c r="E531"/>
      <c r="F531"/>
      <c r="G531"/>
      <c r="H531"/>
      <c r="I531"/>
      <c r="J531" s="52"/>
      <c r="K531" s="52"/>
      <c r="L531" s="52"/>
      <c r="M531"/>
      <c r="N531"/>
    </row>
    <row r="532" spans="1:14" ht="12.75" customHeight="1">
      <c r="A532"/>
      <c r="B532"/>
      <c r="C532"/>
      <c r="D532"/>
      <c r="E532"/>
      <c r="F532"/>
      <c r="G532"/>
      <c r="H532"/>
      <c r="I532"/>
      <c r="J532" s="52"/>
      <c r="K532" s="52"/>
      <c r="L532" s="52"/>
      <c r="M532"/>
      <c r="N532"/>
    </row>
    <row r="533" spans="1:14" ht="12.75" customHeight="1">
      <c r="A533"/>
      <c r="B533"/>
      <c r="C533"/>
      <c r="D533"/>
      <c r="E533"/>
      <c r="F533"/>
      <c r="G533"/>
      <c r="H533"/>
      <c r="I533"/>
      <c r="J533" s="52"/>
      <c r="K533" s="52"/>
      <c r="L533" s="52"/>
      <c r="M533"/>
      <c r="N533"/>
    </row>
    <row r="534" spans="1:14" ht="12.75" customHeight="1">
      <c r="A534"/>
      <c r="B534"/>
      <c r="C534"/>
      <c r="D534"/>
      <c r="E534"/>
      <c r="F534"/>
      <c r="G534"/>
      <c r="H534"/>
      <c r="I534"/>
      <c r="J534" s="52"/>
      <c r="K534" s="52"/>
      <c r="L534" s="52"/>
      <c r="M534"/>
      <c r="N534"/>
    </row>
    <row r="535" spans="1:14" ht="12.75" customHeight="1">
      <c r="A535"/>
      <c r="B535"/>
      <c r="C535"/>
      <c r="D535"/>
      <c r="E535"/>
      <c r="F535"/>
      <c r="G535"/>
      <c r="H535"/>
      <c r="I535"/>
      <c r="J535" s="52"/>
      <c r="K535" s="52"/>
      <c r="L535" s="52"/>
      <c r="M535"/>
      <c r="N535"/>
    </row>
    <row r="536" spans="1:14" ht="12.75" customHeight="1">
      <c r="A536"/>
      <c r="B536"/>
      <c r="C536"/>
      <c r="D536"/>
      <c r="E536"/>
      <c r="F536"/>
      <c r="G536"/>
      <c r="H536"/>
      <c r="I536"/>
      <c r="J536" s="52"/>
      <c r="K536" s="52"/>
      <c r="L536" s="52"/>
      <c r="M536"/>
      <c r="N536"/>
    </row>
    <row r="537" spans="1:14" ht="12.75" customHeight="1">
      <c r="A537"/>
      <c r="B537"/>
      <c r="C537"/>
      <c r="D537"/>
      <c r="E537"/>
      <c r="F537"/>
      <c r="G537"/>
      <c r="H537"/>
      <c r="I537"/>
      <c r="J537" s="52"/>
      <c r="K537" s="52"/>
      <c r="L537" s="52"/>
      <c r="M537"/>
      <c r="N537"/>
    </row>
    <row r="538" spans="1:14" ht="12.75" customHeight="1">
      <c r="A538"/>
      <c r="B538"/>
      <c r="C538"/>
      <c r="D538"/>
      <c r="E538"/>
      <c r="F538"/>
      <c r="G538"/>
      <c r="H538"/>
      <c r="I538"/>
      <c r="J538" s="52"/>
      <c r="K538" s="52"/>
      <c r="L538" s="52"/>
      <c r="M538"/>
      <c r="N538"/>
    </row>
    <row r="539" spans="1:14" ht="12.75" customHeight="1">
      <c r="A539"/>
      <c r="B539"/>
      <c r="C539"/>
      <c r="D539"/>
      <c r="E539"/>
      <c r="F539"/>
      <c r="G539"/>
      <c r="H539"/>
      <c r="I539"/>
      <c r="J539" s="52"/>
      <c r="K539" s="52"/>
      <c r="L539" s="52"/>
      <c r="M539"/>
      <c r="N539"/>
    </row>
    <row r="540" spans="1:14" ht="12.75" customHeight="1">
      <c r="A540"/>
      <c r="B540"/>
      <c r="C540"/>
      <c r="D540"/>
      <c r="E540"/>
      <c r="F540"/>
      <c r="G540"/>
      <c r="H540"/>
      <c r="I540"/>
      <c r="J540" s="52"/>
      <c r="K540" s="52"/>
      <c r="L540" s="52"/>
      <c r="M540"/>
      <c r="N540"/>
    </row>
    <row r="541" spans="1:14" ht="12.75" customHeight="1">
      <c r="A541"/>
      <c r="B541"/>
      <c r="C541"/>
      <c r="D541"/>
      <c r="E541"/>
      <c r="F541"/>
      <c r="G541"/>
      <c r="H541"/>
      <c r="I541"/>
      <c r="J541" s="52"/>
      <c r="K541" s="52"/>
      <c r="L541" s="52"/>
      <c r="M541"/>
      <c r="N541"/>
    </row>
    <row r="542" spans="1:14" ht="12.75" customHeight="1">
      <c r="A542"/>
      <c r="B542"/>
      <c r="C542"/>
      <c r="D542"/>
      <c r="E542"/>
      <c r="F542"/>
      <c r="G542"/>
      <c r="H542"/>
      <c r="I542"/>
      <c r="J542" s="52"/>
      <c r="K542" s="52"/>
      <c r="L542" s="52"/>
      <c r="M542"/>
      <c r="N542"/>
    </row>
    <row r="543" spans="1:14" ht="12.75" customHeight="1">
      <c r="A543"/>
      <c r="B543"/>
      <c r="C543"/>
      <c r="D543"/>
      <c r="E543"/>
      <c r="F543"/>
      <c r="G543"/>
      <c r="H543"/>
      <c r="I543"/>
      <c r="J543" s="52"/>
      <c r="K543" s="52"/>
      <c r="L543" s="52"/>
      <c r="M543"/>
      <c r="N543"/>
    </row>
    <row r="544" spans="1:14" ht="12.75" customHeight="1">
      <c r="A544"/>
      <c r="B544"/>
      <c r="C544"/>
      <c r="D544"/>
      <c r="E544"/>
      <c r="F544"/>
      <c r="G544"/>
      <c r="H544"/>
      <c r="I544"/>
      <c r="J544" s="52"/>
      <c r="K544" s="52"/>
      <c r="L544" s="52"/>
      <c r="M544"/>
      <c r="N544"/>
    </row>
    <row r="545" spans="1:14" ht="12.75" customHeight="1">
      <c r="A545"/>
      <c r="B545"/>
      <c r="C545"/>
      <c r="D545"/>
      <c r="E545"/>
      <c r="F545"/>
      <c r="G545"/>
      <c r="H545"/>
      <c r="I545"/>
      <c r="J545" s="52"/>
      <c r="K545" s="52"/>
      <c r="L545" s="52"/>
      <c r="M545"/>
      <c r="N545"/>
    </row>
    <row r="546" spans="1:14" ht="12.75" customHeight="1">
      <c r="A546"/>
      <c r="B546"/>
      <c r="C546"/>
      <c r="D546"/>
      <c r="E546"/>
      <c r="F546"/>
      <c r="G546"/>
      <c r="H546"/>
      <c r="I546"/>
      <c r="J546" s="52"/>
      <c r="K546" s="52"/>
      <c r="L546" s="52"/>
      <c r="M546"/>
      <c r="N546"/>
    </row>
    <row r="547" spans="1:14" ht="12.75" customHeight="1">
      <c r="A547"/>
      <c r="B547"/>
      <c r="C547"/>
      <c r="D547"/>
      <c r="E547"/>
      <c r="F547"/>
      <c r="G547"/>
      <c r="H547"/>
      <c r="I547"/>
      <c r="J547" s="52"/>
      <c r="K547" s="52"/>
      <c r="L547" s="52"/>
      <c r="M547"/>
      <c r="N547"/>
    </row>
    <row r="548" spans="1:14" ht="12.75" customHeight="1">
      <c r="A548"/>
      <c r="B548"/>
      <c r="C548"/>
      <c r="D548"/>
      <c r="E548"/>
      <c r="F548"/>
      <c r="G548"/>
      <c r="H548"/>
      <c r="I548"/>
      <c r="J548" s="52"/>
      <c r="K548" s="52"/>
      <c r="L548" s="52"/>
      <c r="M548"/>
      <c r="N548"/>
    </row>
    <row r="549" spans="1:14" ht="12.75" customHeight="1">
      <c r="A549"/>
      <c r="B549"/>
      <c r="C549"/>
      <c r="D549"/>
      <c r="E549"/>
      <c r="F549"/>
      <c r="G549"/>
      <c r="H549"/>
      <c r="I549"/>
      <c r="J549" s="52"/>
      <c r="K549" s="52"/>
      <c r="L549" s="52"/>
      <c r="M549"/>
      <c r="N549"/>
    </row>
    <row r="550" spans="1:14" ht="12.75" customHeight="1">
      <c r="A550"/>
      <c r="B550"/>
      <c r="C550"/>
      <c r="D550"/>
      <c r="E550"/>
      <c r="F550"/>
      <c r="G550"/>
      <c r="H550"/>
      <c r="I550"/>
      <c r="J550" s="52"/>
      <c r="K550" s="52"/>
      <c r="L550" s="52"/>
      <c r="M550"/>
      <c r="N550"/>
    </row>
    <row r="551" spans="1:14" ht="12.75" customHeight="1">
      <c r="A551"/>
      <c r="B551"/>
      <c r="C551"/>
      <c r="D551"/>
      <c r="E551"/>
      <c r="F551"/>
      <c r="G551"/>
      <c r="H551"/>
      <c r="I551"/>
      <c r="J551" s="52"/>
      <c r="K551" s="52"/>
      <c r="L551" s="52"/>
      <c r="M551"/>
      <c r="N551"/>
    </row>
    <row r="552" spans="1:14" ht="12.75" customHeight="1">
      <c r="A552"/>
      <c r="B552"/>
      <c r="C552"/>
      <c r="D552"/>
      <c r="E552"/>
      <c r="F552"/>
      <c r="G552"/>
      <c r="H552"/>
      <c r="I552"/>
      <c r="J552" s="52"/>
      <c r="K552" s="52"/>
      <c r="L552" s="52"/>
      <c r="M552"/>
      <c r="N552"/>
    </row>
    <row r="553" spans="1:14" ht="12.75" customHeight="1">
      <c r="A553"/>
      <c r="B553"/>
      <c r="C553"/>
      <c r="D553"/>
      <c r="E553"/>
      <c r="F553"/>
      <c r="G553"/>
      <c r="H553"/>
      <c r="I553"/>
      <c r="J553" s="52"/>
      <c r="K553" s="52"/>
      <c r="L553" s="52"/>
      <c r="M553"/>
      <c r="N553"/>
    </row>
    <row r="554" spans="1:14" ht="12.75" customHeight="1">
      <c r="A554"/>
      <c r="B554"/>
      <c r="C554"/>
      <c r="D554"/>
      <c r="E554"/>
      <c r="F554"/>
      <c r="G554"/>
      <c r="H554"/>
      <c r="I554"/>
      <c r="J554" s="52"/>
      <c r="K554" s="52"/>
      <c r="L554" s="52"/>
      <c r="M554"/>
      <c r="N554"/>
    </row>
    <row r="555" spans="1:14" ht="12.75" customHeight="1">
      <c r="A555"/>
      <c r="B555"/>
      <c r="C555"/>
      <c r="D555"/>
      <c r="E555"/>
      <c r="F555"/>
      <c r="G555"/>
      <c r="H555"/>
      <c r="I555"/>
      <c r="J555" s="52"/>
      <c r="K555" s="52"/>
      <c r="L555" s="52"/>
      <c r="M555"/>
      <c r="N555"/>
    </row>
    <row r="556" spans="1:14" ht="12.75" customHeight="1">
      <c r="A556"/>
      <c r="B556"/>
      <c r="C556"/>
      <c r="D556"/>
      <c r="E556"/>
      <c r="F556"/>
      <c r="G556"/>
      <c r="H556"/>
      <c r="I556"/>
      <c r="J556" s="52"/>
      <c r="K556" s="52"/>
      <c r="L556" s="52"/>
      <c r="M556"/>
      <c r="N556"/>
    </row>
    <row r="557" spans="1:14" ht="12.75" customHeight="1">
      <c r="A557"/>
      <c r="B557"/>
      <c r="C557"/>
      <c r="D557"/>
      <c r="E557"/>
      <c r="F557"/>
      <c r="G557"/>
      <c r="H557"/>
      <c r="I557"/>
      <c r="J557" s="52"/>
      <c r="K557" s="52"/>
      <c r="L557" s="52"/>
      <c r="M557"/>
      <c r="N557"/>
    </row>
    <row r="558" spans="1:14" ht="12.75" customHeight="1">
      <c r="A558"/>
      <c r="B558"/>
      <c r="C558"/>
      <c r="D558"/>
      <c r="E558"/>
      <c r="F558"/>
      <c r="G558"/>
      <c r="H558"/>
      <c r="I558"/>
      <c r="J558" s="52"/>
      <c r="K558" s="52"/>
      <c r="L558" s="52"/>
      <c r="M558"/>
      <c r="N558"/>
    </row>
    <row r="559" spans="1:14" ht="12.75" customHeight="1">
      <c r="A559"/>
      <c r="B559"/>
      <c r="C559"/>
      <c r="D559"/>
      <c r="E559"/>
      <c r="F559"/>
      <c r="G559"/>
      <c r="H559"/>
      <c r="I559"/>
      <c r="J559" s="52"/>
      <c r="K559" s="52"/>
      <c r="L559" s="52"/>
      <c r="M559"/>
      <c r="N559"/>
    </row>
    <row r="560" spans="1:14" ht="12.75" customHeight="1">
      <c r="A560"/>
      <c r="B560"/>
      <c r="C560"/>
      <c r="D560"/>
      <c r="E560"/>
      <c r="F560"/>
      <c r="G560"/>
      <c r="H560"/>
      <c r="I560"/>
      <c r="J560" s="52"/>
      <c r="K560" s="52"/>
      <c r="L560" s="52"/>
      <c r="M560"/>
      <c r="N560"/>
    </row>
    <row r="561" spans="1:14" ht="12.75" customHeight="1">
      <c r="A561"/>
      <c r="B561"/>
      <c r="C561"/>
      <c r="D561"/>
      <c r="E561"/>
      <c r="F561"/>
      <c r="G561"/>
      <c r="H561"/>
      <c r="I561"/>
      <c r="J561" s="52"/>
      <c r="K561" s="52"/>
      <c r="L561" s="52"/>
      <c r="M561"/>
      <c r="N561"/>
    </row>
    <row r="562" spans="1:14" ht="12.75" customHeight="1">
      <c r="A562"/>
      <c r="B562"/>
      <c r="C562"/>
      <c r="D562"/>
      <c r="E562"/>
      <c r="F562"/>
      <c r="G562"/>
      <c r="H562"/>
      <c r="I562"/>
      <c r="J562" s="52"/>
      <c r="K562" s="52"/>
      <c r="L562" s="52"/>
      <c r="M562"/>
      <c r="N562"/>
    </row>
    <row r="563" spans="1:14" ht="12.75" customHeight="1">
      <c r="A563"/>
      <c r="B563"/>
      <c r="C563"/>
      <c r="D563"/>
      <c r="E563"/>
      <c r="F563"/>
      <c r="G563"/>
      <c r="H563"/>
      <c r="I563"/>
      <c r="J563" s="52"/>
      <c r="K563" s="52"/>
      <c r="L563" s="52"/>
      <c r="M563"/>
      <c r="N563"/>
    </row>
    <row r="564" spans="1:14" ht="12.75" customHeight="1">
      <c r="A564"/>
      <c r="B564"/>
      <c r="C564"/>
      <c r="D564"/>
      <c r="E564"/>
      <c r="F564"/>
      <c r="G564"/>
      <c r="H564"/>
      <c r="I564"/>
      <c r="J564" s="52"/>
      <c r="K564" s="52"/>
      <c r="L564" s="52"/>
      <c r="M564"/>
      <c r="N564"/>
    </row>
    <row r="565" spans="1:14" ht="12.75" customHeight="1">
      <c r="A565"/>
      <c r="B565"/>
      <c r="C565"/>
      <c r="D565"/>
      <c r="E565"/>
      <c r="F565"/>
      <c r="G565"/>
      <c r="H565"/>
      <c r="I565"/>
      <c r="J565" s="52"/>
      <c r="K565" s="52"/>
      <c r="L565" s="52"/>
      <c r="M565"/>
      <c r="N565"/>
    </row>
    <row r="566" spans="1:14" ht="12.75" customHeight="1">
      <c r="A566"/>
      <c r="B566"/>
      <c r="C566"/>
      <c r="D566"/>
      <c r="E566"/>
      <c r="F566"/>
      <c r="G566"/>
      <c r="H566"/>
      <c r="I566"/>
      <c r="J566" s="52"/>
      <c r="K566" s="52"/>
      <c r="L566" s="52"/>
      <c r="M566"/>
      <c r="N566"/>
    </row>
    <row r="567" spans="1:14" ht="12.75" customHeight="1">
      <c r="A567"/>
      <c r="B567"/>
      <c r="C567"/>
      <c r="D567"/>
      <c r="E567"/>
      <c r="F567"/>
      <c r="G567"/>
      <c r="H567"/>
      <c r="I567"/>
      <c r="J567" s="52"/>
      <c r="K567" s="52"/>
      <c r="L567" s="52"/>
      <c r="M567"/>
      <c r="N567"/>
    </row>
    <row r="568" spans="1:14" ht="12.75" customHeight="1">
      <c r="A568"/>
      <c r="B568"/>
      <c r="C568"/>
      <c r="D568"/>
      <c r="E568"/>
      <c r="F568"/>
      <c r="G568"/>
      <c r="H568"/>
      <c r="I568"/>
      <c r="J568" s="52"/>
      <c r="K568" s="52"/>
      <c r="L568" s="52"/>
      <c r="M568"/>
      <c r="N568"/>
    </row>
    <row r="569" spans="1:14" ht="12.75" customHeight="1">
      <c r="A569"/>
      <c r="B569"/>
      <c r="C569"/>
      <c r="D569"/>
      <c r="E569"/>
      <c r="F569"/>
      <c r="G569"/>
      <c r="H569"/>
      <c r="I569"/>
      <c r="J569" s="52"/>
      <c r="K569" s="52"/>
      <c r="L569" s="52"/>
      <c r="M569"/>
      <c r="N569"/>
    </row>
    <row r="570" spans="1:14" ht="12.75" customHeight="1">
      <c r="A570"/>
      <c r="B570"/>
      <c r="C570"/>
      <c r="D570"/>
      <c r="E570"/>
      <c r="F570"/>
      <c r="G570"/>
      <c r="H570"/>
      <c r="I570"/>
      <c r="J570" s="52"/>
      <c r="K570" s="52"/>
      <c r="L570" s="52"/>
      <c r="M570"/>
      <c r="N570"/>
    </row>
    <row r="571" spans="1:14" ht="12.75" customHeight="1">
      <c r="A571"/>
      <c r="B571"/>
      <c r="C571"/>
      <c r="D571"/>
      <c r="E571"/>
      <c r="F571"/>
      <c r="G571"/>
      <c r="H571"/>
      <c r="I571"/>
      <c r="J571" s="52"/>
      <c r="K571" s="52"/>
      <c r="L571" s="52"/>
      <c r="M571"/>
      <c r="N571"/>
    </row>
    <row r="572" spans="1:14" ht="12.75" customHeight="1">
      <c r="A572"/>
      <c r="B572"/>
      <c r="C572"/>
      <c r="D572"/>
      <c r="E572"/>
      <c r="F572"/>
      <c r="G572"/>
      <c r="H572"/>
      <c r="I572"/>
      <c r="J572" s="52"/>
      <c r="K572" s="52"/>
      <c r="L572" s="52"/>
      <c r="M572"/>
      <c r="N572"/>
    </row>
    <row r="573" spans="1:14" ht="12.75" customHeight="1">
      <c r="A573"/>
      <c r="B573"/>
      <c r="C573"/>
      <c r="D573"/>
      <c r="E573"/>
      <c r="F573"/>
      <c r="G573"/>
      <c r="H573"/>
      <c r="I573"/>
      <c r="J573" s="52"/>
      <c r="K573" s="52"/>
      <c r="L573" s="52"/>
      <c r="M573"/>
      <c r="N573"/>
    </row>
    <row r="574" spans="1:14" ht="12.75" customHeight="1">
      <c r="A574"/>
      <c r="B574"/>
      <c r="C574"/>
      <c r="D574"/>
      <c r="E574"/>
      <c r="F574"/>
      <c r="G574"/>
      <c r="H574"/>
      <c r="I574"/>
      <c r="J574" s="52"/>
      <c r="K574" s="52"/>
      <c r="L574" s="52"/>
      <c r="M574"/>
      <c r="N574"/>
    </row>
    <row r="575" spans="1:14" ht="12.75" customHeight="1">
      <c r="A575"/>
      <c r="B575"/>
      <c r="C575"/>
      <c r="D575"/>
      <c r="E575"/>
      <c r="F575"/>
      <c r="G575"/>
      <c r="H575"/>
      <c r="I575"/>
      <c r="J575" s="52"/>
      <c r="K575" s="52"/>
      <c r="L575" s="52"/>
      <c r="M575"/>
      <c r="N575"/>
    </row>
    <row r="576" spans="1:14" ht="12.75" customHeight="1">
      <c r="A576"/>
      <c r="B576"/>
      <c r="C576"/>
      <c r="D576"/>
      <c r="E576"/>
      <c r="F576"/>
      <c r="G576"/>
      <c r="H576"/>
      <c r="I576"/>
      <c r="J576" s="52"/>
      <c r="K576" s="52"/>
      <c r="L576" s="52"/>
      <c r="M576"/>
      <c r="N576"/>
    </row>
    <row r="577" spans="1:14" ht="12.75" customHeight="1">
      <c r="A577"/>
      <c r="B577"/>
      <c r="C577"/>
      <c r="D577"/>
      <c r="E577"/>
      <c r="F577"/>
      <c r="G577"/>
      <c r="H577"/>
      <c r="I577"/>
      <c r="J577" s="52"/>
      <c r="K577" s="52"/>
      <c r="L577" s="52"/>
      <c r="M577"/>
      <c r="N577"/>
    </row>
    <row r="578" spans="1:14" ht="12.75" customHeight="1">
      <c r="A578"/>
      <c r="B578"/>
      <c r="C578"/>
      <c r="D578"/>
      <c r="E578"/>
      <c r="F578"/>
      <c r="G578"/>
      <c r="H578"/>
      <c r="I578"/>
      <c r="J578" s="52"/>
      <c r="K578" s="52"/>
      <c r="L578" s="52"/>
      <c r="M578"/>
      <c r="N578"/>
    </row>
    <row r="579" spans="1:14" ht="12.75" customHeight="1">
      <c r="A579"/>
      <c r="B579"/>
      <c r="C579"/>
      <c r="D579"/>
      <c r="E579"/>
      <c r="F579"/>
      <c r="G579"/>
      <c r="H579"/>
      <c r="I579"/>
      <c r="J579" s="52"/>
      <c r="K579" s="52"/>
      <c r="L579" s="52"/>
      <c r="M579"/>
      <c r="N579"/>
    </row>
    <row r="580" spans="1:14" ht="12.75" customHeight="1">
      <c r="A580"/>
      <c r="B580"/>
      <c r="C580"/>
      <c r="D580"/>
      <c r="E580"/>
      <c r="F580"/>
      <c r="G580"/>
      <c r="H580"/>
      <c r="I580"/>
      <c r="J580" s="52"/>
      <c r="K580" s="52"/>
      <c r="L580" s="52"/>
      <c r="M580"/>
      <c r="N580"/>
    </row>
    <row r="581" spans="1:14" ht="12.75" customHeight="1">
      <c r="A581"/>
      <c r="B581"/>
      <c r="C581"/>
      <c r="D581"/>
      <c r="E581"/>
      <c r="F581"/>
      <c r="G581"/>
      <c r="H581"/>
      <c r="I581"/>
      <c r="J581" s="52"/>
      <c r="K581" s="52"/>
      <c r="L581" s="52"/>
      <c r="M581"/>
      <c r="N581"/>
    </row>
    <row r="582" spans="1:14" ht="12.75" customHeight="1">
      <c r="A582"/>
      <c r="B582"/>
      <c r="C582"/>
      <c r="D582"/>
      <c r="E582"/>
      <c r="F582"/>
      <c r="G582"/>
      <c r="H582"/>
      <c r="I582"/>
      <c r="J582" s="52"/>
      <c r="K582" s="52"/>
      <c r="L582" s="52"/>
      <c r="M582"/>
      <c r="N582"/>
    </row>
    <row r="583" spans="1:14" ht="12.75" customHeight="1">
      <c r="A583"/>
      <c r="B583"/>
      <c r="C583"/>
      <c r="D583"/>
      <c r="E583"/>
      <c r="F583"/>
      <c r="G583"/>
      <c r="H583"/>
      <c r="I583"/>
      <c r="J583" s="52"/>
      <c r="K583" s="52"/>
      <c r="L583" s="52"/>
      <c r="M583"/>
      <c r="N583"/>
    </row>
    <row r="584" spans="1:14" ht="12.75" customHeight="1">
      <c r="A584"/>
      <c r="B584"/>
      <c r="C584"/>
      <c r="D584"/>
      <c r="E584"/>
      <c r="F584"/>
      <c r="G584"/>
      <c r="H584"/>
      <c r="I584"/>
      <c r="J584" s="52"/>
      <c r="K584" s="52"/>
      <c r="L584" s="52"/>
      <c r="M584"/>
      <c r="N584"/>
    </row>
    <row r="585" spans="1:14" ht="12.75" customHeight="1">
      <c r="A585"/>
      <c r="B585"/>
      <c r="C585"/>
      <c r="D585"/>
      <c r="E585"/>
      <c r="F585"/>
      <c r="G585"/>
      <c r="H585"/>
      <c r="I585"/>
      <c r="J585" s="52"/>
      <c r="K585" s="52"/>
      <c r="L585" s="52"/>
      <c r="M585"/>
      <c r="N585"/>
    </row>
    <row r="586" spans="1:14" ht="12.75" customHeight="1">
      <c r="A586"/>
      <c r="B586"/>
      <c r="C586"/>
      <c r="D586"/>
      <c r="E586"/>
      <c r="F586"/>
      <c r="G586"/>
      <c r="H586"/>
      <c r="I586"/>
      <c r="J586" s="52"/>
      <c r="K586" s="52"/>
      <c r="L586" s="52"/>
      <c r="M586"/>
      <c r="N586"/>
    </row>
    <row r="587" spans="1:14" ht="12.75" customHeight="1">
      <c r="A587"/>
      <c r="B587"/>
      <c r="C587"/>
      <c r="D587"/>
      <c r="E587"/>
      <c r="F587"/>
      <c r="G587"/>
      <c r="H587"/>
      <c r="I587"/>
      <c r="J587" s="52"/>
      <c r="K587" s="52"/>
      <c r="L587" s="52"/>
      <c r="M587"/>
      <c r="N587"/>
    </row>
    <row r="588" spans="1:14" ht="12.75" customHeight="1">
      <c r="A588"/>
      <c r="B588"/>
      <c r="C588"/>
      <c r="D588"/>
      <c r="E588"/>
      <c r="F588"/>
      <c r="G588"/>
      <c r="H588"/>
      <c r="I588"/>
      <c r="J588" s="52"/>
      <c r="K588" s="52"/>
      <c r="L588" s="52"/>
      <c r="M588"/>
      <c r="N588"/>
    </row>
    <row r="589" spans="1:14" ht="12.75" customHeight="1">
      <c r="A589"/>
      <c r="B589"/>
      <c r="C589"/>
      <c r="D589"/>
      <c r="E589"/>
      <c r="F589"/>
      <c r="G589"/>
      <c r="H589"/>
      <c r="I589"/>
      <c r="J589" s="52"/>
      <c r="K589" s="52"/>
      <c r="L589" s="52"/>
      <c r="M589"/>
      <c r="N589"/>
    </row>
    <row r="590" spans="1:14" ht="12.75" customHeight="1">
      <c r="A590"/>
      <c r="B590"/>
      <c r="C590"/>
      <c r="D590"/>
      <c r="E590"/>
      <c r="F590"/>
      <c r="G590"/>
      <c r="H590"/>
      <c r="I590"/>
      <c r="J590" s="52"/>
      <c r="K590" s="52"/>
      <c r="L590" s="52"/>
      <c r="M590"/>
      <c r="N590"/>
    </row>
    <row r="591" spans="1:14" ht="12.75" customHeight="1">
      <c r="A591"/>
      <c r="B591"/>
      <c r="C591"/>
      <c r="D591"/>
      <c r="E591"/>
      <c r="F591"/>
      <c r="G591"/>
      <c r="H591"/>
      <c r="I591"/>
      <c r="J591" s="52"/>
      <c r="K591" s="52"/>
      <c r="L591" s="52"/>
      <c r="M591"/>
      <c r="N591"/>
    </row>
    <row r="592" spans="1:14" ht="12.75" customHeight="1">
      <c r="A592"/>
      <c r="B592"/>
      <c r="C592"/>
      <c r="D592"/>
      <c r="E592"/>
      <c r="F592"/>
      <c r="G592"/>
      <c r="H592"/>
      <c r="I592"/>
      <c r="J592" s="52"/>
      <c r="K592" s="52"/>
      <c r="L592" s="52"/>
      <c r="M592"/>
      <c r="N592"/>
    </row>
    <row r="593" spans="1:14" ht="12.75" customHeight="1">
      <c r="A593"/>
      <c r="B593"/>
      <c r="C593"/>
      <c r="D593"/>
      <c r="E593"/>
      <c r="F593"/>
      <c r="G593"/>
      <c r="H593"/>
      <c r="I593"/>
      <c r="J593" s="52"/>
      <c r="K593" s="52"/>
      <c r="L593" s="52"/>
      <c r="M593"/>
      <c r="N593"/>
    </row>
    <row r="594" spans="1:14" ht="12.75" customHeight="1">
      <c r="A594"/>
      <c r="B594"/>
      <c r="C594"/>
      <c r="D594"/>
      <c r="E594"/>
      <c r="F594"/>
      <c r="G594"/>
      <c r="H594"/>
      <c r="I594"/>
      <c r="J594" s="52"/>
      <c r="K594" s="52"/>
      <c r="L594" s="52"/>
      <c r="M594"/>
      <c r="N594"/>
    </row>
    <row r="595" spans="1:14" ht="12.75" customHeight="1">
      <c r="A595"/>
      <c r="B595"/>
      <c r="C595"/>
      <c r="D595"/>
      <c r="E595"/>
      <c r="F595"/>
      <c r="G595"/>
      <c r="H595"/>
      <c r="I595"/>
      <c r="J595" s="52"/>
      <c r="K595" s="52"/>
      <c r="L595" s="52"/>
      <c r="M595"/>
      <c r="N595"/>
    </row>
    <row r="596" spans="1:14" ht="12.75" customHeight="1">
      <c r="A596"/>
      <c r="B596"/>
      <c r="C596"/>
      <c r="D596"/>
      <c r="E596"/>
      <c r="F596"/>
      <c r="G596"/>
      <c r="H596"/>
      <c r="I596"/>
      <c r="J596" s="52"/>
      <c r="K596" s="52"/>
      <c r="L596" s="52"/>
      <c r="M596"/>
      <c r="N596"/>
    </row>
    <row r="597" spans="1:14" ht="12.75" customHeight="1">
      <c r="A597"/>
      <c r="B597"/>
      <c r="C597"/>
      <c r="D597"/>
      <c r="E597"/>
      <c r="F597"/>
      <c r="G597"/>
      <c r="H597"/>
      <c r="I597"/>
      <c r="J597" s="52"/>
      <c r="K597" s="52"/>
      <c r="L597" s="52"/>
      <c r="M597"/>
      <c r="N597"/>
    </row>
    <row r="598" spans="1:14" ht="12.75" customHeight="1">
      <c r="A598"/>
      <c r="B598"/>
      <c r="C598"/>
      <c r="D598"/>
      <c r="E598"/>
      <c r="F598"/>
      <c r="G598"/>
      <c r="H598"/>
      <c r="I598"/>
      <c r="J598" s="52"/>
      <c r="K598" s="52"/>
      <c r="L598" s="52"/>
      <c r="M598"/>
      <c r="N598"/>
    </row>
    <row r="599" spans="1:14" ht="12.75" customHeight="1">
      <c r="A599"/>
      <c r="B599"/>
      <c r="C599"/>
      <c r="D599"/>
      <c r="E599"/>
      <c r="F599"/>
      <c r="G599"/>
      <c r="H599"/>
      <c r="I599"/>
      <c r="J599" s="52"/>
      <c r="K599" s="52"/>
      <c r="L599" s="52"/>
      <c r="M599"/>
      <c r="N599"/>
    </row>
    <row r="600" spans="1:14" ht="12.75" customHeight="1">
      <c r="A600"/>
      <c r="B600"/>
      <c r="C600"/>
      <c r="D600"/>
      <c r="E600"/>
      <c r="F600"/>
      <c r="G600"/>
      <c r="H600"/>
      <c r="I600"/>
      <c r="J600" s="52"/>
      <c r="K600" s="52"/>
      <c r="L600" s="52"/>
      <c r="M600"/>
      <c r="N600"/>
    </row>
    <row r="601" spans="1:14" ht="12.75" customHeight="1">
      <c r="A601"/>
      <c r="B601"/>
      <c r="C601"/>
      <c r="D601"/>
      <c r="E601"/>
      <c r="F601"/>
      <c r="G601"/>
      <c r="H601"/>
      <c r="I601"/>
      <c r="J601" s="52"/>
      <c r="K601" s="52"/>
      <c r="L601" s="52"/>
      <c r="M601"/>
      <c r="N601"/>
    </row>
    <row r="602" spans="1:14" ht="12.75" customHeight="1">
      <c r="A602"/>
      <c r="B602"/>
      <c r="C602"/>
      <c r="D602"/>
      <c r="E602"/>
      <c r="F602"/>
      <c r="G602"/>
      <c r="H602"/>
      <c r="I602"/>
      <c r="J602" s="52"/>
      <c r="K602" s="52"/>
      <c r="L602" s="52"/>
      <c r="M602"/>
      <c r="N602"/>
    </row>
    <row r="603" spans="1:14" ht="12.75" customHeight="1">
      <c r="A603"/>
      <c r="B603"/>
      <c r="C603"/>
      <c r="D603"/>
      <c r="E603"/>
      <c r="F603"/>
      <c r="G603"/>
      <c r="H603"/>
      <c r="I603"/>
      <c r="J603" s="52"/>
      <c r="K603" s="52"/>
      <c r="L603" s="52"/>
      <c r="M603"/>
      <c r="N603"/>
    </row>
    <row r="604" spans="1:14" ht="12.75" customHeight="1">
      <c r="A604"/>
      <c r="B604"/>
      <c r="C604"/>
      <c r="D604"/>
      <c r="E604"/>
      <c r="F604"/>
      <c r="G604"/>
      <c r="H604"/>
      <c r="I604"/>
      <c r="J604" s="52"/>
      <c r="K604" s="52"/>
      <c r="L604" s="52"/>
      <c r="M604"/>
      <c r="N604"/>
    </row>
    <row r="605" spans="1:14" ht="12.75" customHeight="1">
      <c r="A605"/>
      <c r="B605"/>
      <c r="C605"/>
      <c r="D605"/>
      <c r="E605"/>
      <c r="F605"/>
      <c r="G605"/>
      <c r="H605"/>
      <c r="I605"/>
      <c r="J605" s="52"/>
      <c r="K605" s="52"/>
      <c r="L605" s="52"/>
      <c r="M605"/>
      <c r="N605"/>
    </row>
    <row r="606" spans="1:14" ht="12.75" customHeight="1">
      <c r="A606"/>
      <c r="B606"/>
      <c r="C606"/>
      <c r="D606"/>
      <c r="E606"/>
      <c r="F606"/>
      <c r="G606"/>
      <c r="H606"/>
      <c r="I606"/>
      <c r="J606" s="52"/>
      <c r="K606" s="52"/>
      <c r="L606" s="52"/>
      <c r="M606"/>
      <c r="N606"/>
    </row>
    <row r="607" spans="1:14" ht="12.75" customHeight="1">
      <c r="A607"/>
      <c r="B607"/>
      <c r="C607"/>
      <c r="D607"/>
      <c r="E607"/>
      <c r="F607"/>
      <c r="G607"/>
      <c r="H607"/>
      <c r="I607"/>
      <c r="J607" s="52"/>
      <c r="K607" s="52"/>
      <c r="L607" s="52"/>
      <c r="M607"/>
      <c r="N607"/>
    </row>
    <row r="608" spans="1:14" ht="12.75" customHeight="1">
      <c r="A608"/>
      <c r="B608"/>
      <c r="C608"/>
      <c r="D608"/>
      <c r="E608"/>
      <c r="F608"/>
      <c r="G608"/>
      <c r="H608"/>
      <c r="I608"/>
      <c r="J608" s="52"/>
      <c r="K608" s="52"/>
      <c r="L608" s="52"/>
      <c r="M608"/>
      <c r="N608"/>
    </row>
    <row r="609" spans="1:14" ht="12.75" customHeight="1">
      <c r="A609"/>
      <c r="B609"/>
      <c r="C609"/>
      <c r="D609"/>
      <c r="E609"/>
      <c r="F609"/>
      <c r="G609"/>
      <c r="H609"/>
      <c r="I609"/>
      <c r="J609" s="52"/>
      <c r="K609" s="52"/>
      <c r="L609" s="52"/>
      <c r="M609"/>
      <c r="N609"/>
    </row>
    <row r="610" spans="1:14" ht="12.75" customHeight="1">
      <c r="A610"/>
      <c r="B610"/>
      <c r="C610"/>
      <c r="D610"/>
      <c r="E610"/>
      <c r="F610"/>
      <c r="G610"/>
      <c r="H610"/>
      <c r="I610"/>
      <c r="J610" s="52"/>
      <c r="K610" s="52"/>
      <c r="L610" s="52"/>
      <c r="M610"/>
      <c r="N610"/>
    </row>
    <row r="611" spans="1:14" ht="12.75" customHeight="1">
      <c r="A611"/>
      <c r="B611"/>
      <c r="C611"/>
      <c r="D611"/>
      <c r="E611"/>
      <c r="F611"/>
      <c r="G611"/>
      <c r="H611"/>
      <c r="I611"/>
      <c r="J611" s="52"/>
      <c r="K611" s="52"/>
      <c r="L611" s="52"/>
      <c r="M611"/>
      <c r="N611"/>
    </row>
    <row r="612" spans="1:14" ht="12.75" customHeight="1">
      <c r="A612"/>
      <c r="B612"/>
      <c r="C612"/>
      <c r="D612"/>
      <c r="E612"/>
      <c r="F612"/>
      <c r="G612"/>
      <c r="H612"/>
      <c r="I612"/>
      <c r="J612" s="52"/>
      <c r="K612" s="52"/>
      <c r="L612" s="52"/>
      <c r="M612"/>
      <c r="N612"/>
    </row>
    <row r="613" spans="1:14" ht="12.75" customHeight="1">
      <c r="A613"/>
      <c r="B613"/>
      <c r="C613"/>
      <c r="D613"/>
      <c r="E613"/>
      <c r="F613"/>
      <c r="G613"/>
      <c r="H613"/>
      <c r="I613"/>
      <c r="J613" s="52"/>
      <c r="K613" s="52"/>
      <c r="L613" s="52"/>
      <c r="M613"/>
      <c r="N613"/>
    </row>
    <row r="614" spans="1:14" ht="12.75" customHeight="1">
      <c r="A614"/>
      <c r="B614"/>
      <c r="C614"/>
      <c r="D614"/>
      <c r="E614"/>
      <c r="F614"/>
      <c r="G614"/>
      <c r="H614"/>
      <c r="I614"/>
      <c r="J614" s="52"/>
      <c r="K614" s="52"/>
      <c r="L614" s="52"/>
      <c r="M614"/>
      <c r="N614"/>
    </row>
    <row r="615" spans="1:14" ht="12.75" customHeight="1">
      <c r="A615"/>
      <c r="B615"/>
      <c r="C615"/>
      <c r="D615"/>
      <c r="E615"/>
      <c r="F615"/>
      <c r="G615"/>
      <c r="H615"/>
      <c r="I615"/>
      <c r="J615" s="52"/>
      <c r="K615" s="52"/>
      <c r="L615" s="52"/>
      <c r="M615"/>
      <c r="N615"/>
    </row>
    <row r="616" spans="1:14" ht="12.75" customHeight="1">
      <c r="A616"/>
      <c r="B616"/>
      <c r="C616"/>
      <c r="D616"/>
      <c r="E616"/>
      <c r="F616"/>
      <c r="G616"/>
      <c r="H616"/>
      <c r="I616"/>
      <c r="J616" s="52"/>
      <c r="K616" s="52"/>
      <c r="L616" s="52"/>
      <c r="M616"/>
      <c r="N616"/>
    </row>
    <row r="617" spans="1:14" ht="12.75" customHeight="1">
      <c r="A617"/>
      <c r="B617"/>
      <c r="C617"/>
      <c r="D617"/>
      <c r="E617"/>
      <c r="F617"/>
      <c r="G617"/>
      <c r="H617"/>
      <c r="I617"/>
      <c r="J617" s="52"/>
      <c r="K617" s="52"/>
      <c r="L617" s="52"/>
      <c r="M617"/>
      <c r="N617"/>
    </row>
    <row r="618" spans="1:14" ht="12.75" customHeight="1">
      <c r="A618"/>
      <c r="B618"/>
      <c r="C618"/>
      <c r="D618"/>
      <c r="E618"/>
      <c r="F618"/>
      <c r="G618"/>
      <c r="H618"/>
      <c r="I618"/>
      <c r="J618" s="52"/>
      <c r="K618" s="52"/>
      <c r="L618" s="52"/>
      <c r="M618"/>
      <c r="N618"/>
    </row>
    <row r="619" spans="1:14" ht="12.75" customHeight="1">
      <c r="A619"/>
      <c r="B619"/>
      <c r="C619"/>
      <c r="D619"/>
      <c r="E619"/>
      <c r="F619"/>
      <c r="G619"/>
      <c r="H619"/>
      <c r="I619"/>
      <c r="J619" s="52"/>
      <c r="K619" s="52"/>
      <c r="L619" s="52"/>
      <c r="M619"/>
      <c r="N619"/>
    </row>
    <row r="620" spans="1:14" ht="12.75" customHeight="1">
      <c r="A620"/>
      <c r="B620"/>
      <c r="C620"/>
      <c r="D620"/>
      <c r="E620"/>
      <c r="F620"/>
      <c r="G620"/>
      <c r="H620"/>
      <c r="I620"/>
      <c r="J620" s="52"/>
      <c r="K620" s="52"/>
      <c r="L620" s="52"/>
      <c r="M620"/>
      <c r="N620"/>
    </row>
    <row r="621" spans="1:14" ht="12.75" customHeight="1">
      <c r="A621"/>
      <c r="B621"/>
      <c r="C621"/>
      <c r="D621"/>
      <c r="E621"/>
      <c r="F621"/>
      <c r="G621"/>
      <c r="H621"/>
      <c r="I621"/>
      <c r="J621" s="52"/>
      <c r="K621" s="52"/>
      <c r="L621" s="52"/>
      <c r="M621"/>
      <c r="N621"/>
    </row>
    <row r="622" spans="1:14" ht="12.75" customHeight="1">
      <c r="A622"/>
      <c r="B622"/>
      <c r="C622"/>
      <c r="D622"/>
      <c r="E622"/>
      <c r="F622"/>
      <c r="G622"/>
      <c r="H622"/>
      <c r="I622"/>
      <c r="J622" s="52"/>
      <c r="K622" s="52"/>
      <c r="L622" s="52"/>
      <c r="M622"/>
      <c r="N622"/>
    </row>
    <row r="623" spans="1:14" ht="12.75" customHeight="1">
      <c r="A623"/>
      <c r="B623"/>
      <c r="C623"/>
      <c r="D623"/>
      <c r="E623"/>
      <c r="F623"/>
      <c r="G623"/>
      <c r="H623"/>
      <c r="I623"/>
      <c r="J623" s="52"/>
      <c r="K623" s="52"/>
      <c r="L623" s="52"/>
      <c r="M623"/>
      <c r="N623"/>
    </row>
    <row r="624" spans="1:14" ht="12.75" customHeight="1">
      <c r="A624"/>
      <c r="B624"/>
      <c r="C624"/>
      <c r="D624"/>
      <c r="E624"/>
      <c r="F624"/>
      <c r="G624"/>
      <c r="H624"/>
      <c r="I624"/>
      <c r="J624" s="52"/>
      <c r="K624" s="52"/>
      <c r="L624" s="52"/>
      <c r="M624"/>
      <c r="N624"/>
    </row>
    <row r="625" spans="1:14" ht="12.75" customHeight="1">
      <c r="A625"/>
      <c r="B625"/>
      <c r="C625"/>
      <c r="D625"/>
      <c r="E625"/>
      <c r="F625"/>
      <c r="G625"/>
      <c r="H625"/>
      <c r="I625"/>
      <c r="J625" s="52"/>
      <c r="K625" s="52"/>
      <c r="L625" s="52"/>
      <c r="M625"/>
      <c r="N625"/>
    </row>
    <row r="626" spans="1:14" ht="12.75" customHeight="1">
      <c r="A626"/>
      <c r="B626"/>
      <c r="C626"/>
      <c r="D626"/>
      <c r="E626"/>
      <c r="F626"/>
      <c r="G626"/>
      <c r="H626"/>
      <c r="I626"/>
      <c r="J626" s="52"/>
      <c r="K626" s="52"/>
      <c r="L626" s="52"/>
      <c r="M626"/>
      <c r="N626"/>
    </row>
    <row r="627" spans="1:14" ht="12.75" customHeight="1">
      <c r="A627"/>
      <c r="B627"/>
      <c r="C627"/>
      <c r="D627"/>
      <c r="E627"/>
      <c r="F627"/>
      <c r="G627"/>
      <c r="H627"/>
      <c r="I627"/>
      <c r="J627" s="52"/>
      <c r="K627" s="52"/>
      <c r="L627" s="52"/>
      <c r="M627"/>
      <c r="N627"/>
    </row>
    <row r="628" spans="1:14" ht="12.75" customHeight="1">
      <c r="A628"/>
      <c r="B628"/>
      <c r="C628"/>
      <c r="D628"/>
      <c r="E628"/>
      <c r="F628"/>
      <c r="G628"/>
      <c r="H628"/>
      <c r="I628"/>
      <c r="J628" s="52"/>
      <c r="K628" s="52"/>
      <c r="L628" s="52"/>
      <c r="M628"/>
      <c r="N628"/>
    </row>
    <row r="629" spans="1:14" ht="12.75" customHeight="1">
      <c r="A629"/>
      <c r="B629"/>
      <c r="C629"/>
      <c r="D629"/>
      <c r="E629"/>
      <c r="F629"/>
      <c r="G629"/>
      <c r="H629"/>
      <c r="I629"/>
      <c r="J629" s="52"/>
      <c r="K629" s="52"/>
      <c r="L629" s="52"/>
      <c r="M629"/>
      <c r="N629"/>
    </row>
    <row r="630" spans="1:14" ht="12.75" customHeight="1">
      <c r="A630"/>
      <c r="B630"/>
      <c r="C630"/>
      <c r="D630"/>
      <c r="E630"/>
      <c r="F630"/>
      <c r="G630"/>
      <c r="H630"/>
      <c r="I630"/>
      <c r="J630" s="52"/>
      <c r="K630" s="52"/>
      <c r="L630" s="52"/>
      <c r="M630"/>
      <c r="N630"/>
    </row>
    <row r="631" spans="1:14" ht="12.75" customHeight="1">
      <c r="A631"/>
      <c r="B631"/>
      <c r="C631"/>
      <c r="D631"/>
      <c r="E631"/>
      <c r="F631"/>
      <c r="G631"/>
      <c r="H631"/>
      <c r="I631"/>
      <c r="J631" s="52"/>
      <c r="K631" s="52"/>
      <c r="L631" s="52"/>
      <c r="M631"/>
      <c r="N631"/>
    </row>
    <row r="632" spans="1:14" ht="12.75" customHeight="1">
      <c r="A632"/>
      <c r="B632"/>
      <c r="C632"/>
      <c r="D632"/>
      <c r="E632"/>
      <c r="F632"/>
      <c r="G632"/>
      <c r="H632"/>
      <c r="I632"/>
      <c r="J632" s="52"/>
      <c r="K632" s="52"/>
      <c r="L632" s="52"/>
      <c r="M632"/>
      <c r="N632"/>
    </row>
    <row r="633" spans="1:14" ht="12.75" customHeight="1">
      <c r="A633"/>
      <c r="B633"/>
      <c r="C633"/>
      <c r="D633"/>
      <c r="E633"/>
      <c r="F633"/>
      <c r="G633"/>
      <c r="H633"/>
      <c r="I633"/>
      <c r="J633" s="52"/>
      <c r="K633" s="52"/>
      <c r="L633" s="52"/>
      <c r="M633"/>
      <c r="N633"/>
    </row>
    <row r="634" spans="1:14" ht="12.75" customHeight="1">
      <c r="A634"/>
      <c r="B634"/>
      <c r="C634"/>
      <c r="D634"/>
      <c r="E634"/>
      <c r="F634"/>
      <c r="G634"/>
      <c r="H634"/>
      <c r="I634"/>
      <c r="J634" s="52"/>
      <c r="K634" s="52"/>
      <c r="L634" s="52"/>
      <c r="M634"/>
      <c r="N634"/>
    </row>
    <row r="635" spans="1:14" ht="12.75" customHeight="1">
      <c r="A635"/>
      <c r="B635"/>
      <c r="C635"/>
      <c r="D635"/>
      <c r="E635"/>
      <c r="F635"/>
      <c r="G635"/>
      <c r="H635"/>
      <c r="I635"/>
      <c r="J635" s="52"/>
      <c r="K635" s="52"/>
      <c r="L635" s="52"/>
      <c r="M635"/>
      <c r="N635"/>
    </row>
    <row r="636" spans="1:14" ht="12.75" customHeight="1">
      <c r="A636"/>
      <c r="B636"/>
      <c r="C636"/>
      <c r="D636"/>
      <c r="E636"/>
      <c r="F636"/>
      <c r="G636"/>
      <c r="H636"/>
      <c r="I636"/>
      <c r="J636" s="52"/>
      <c r="K636" s="52"/>
      <c r="L636" s="52"/>
      <c r="M636"/>
      <c r="N636"/>
    </row>
    <row r="637" spans="1:14" ht="12.75" customHeight="1">
      <c r="A637"/>
      <c r="B637"/>
      <c r="C637"/>
      <c r="D637"/>
      <c r="E637"/>
      <c r="F637"/>
      <c r="G637"/>
      <c r="H637"/>
      <c r="I637"/>
      <c r="J637" s="52"/>
      <c r="K637" s="52"/>
      <c r="L637" s="52"/>
      <c r="M637"/>
      <c r="N637"/>
    </row>
    <row r="638" spans="1:14" ht="12.75" customHeight="1">
      <c r="A638"/>
      <c r="B638"/>
      <c r="C638"/>
      <c r="D638"/>
      <c r="E638"/>
      <c r="F638"/>
      <c r="G638"/>
      <c r="H638"/>
      <c r="I638"/>
      <c r="J638" s="52"/>
      <c r="K638" s="52"/>
      <c r="L638" s="52"/>
      <c r="M638"/>
      <c r="N638"/>
    </row>
    <row r="639" spans="1:14" ht="12.75" customHeight="1">
      <c r="A639"/>
      <c r="B639"/>
      <c r="C639"/>
      <c r="D639"/>
      <c r="E639"/>
      <c r="F639"/>
      <c r="G639"/>
      <c r="H639"/>
      <c r="I639"/>
      <c r="J639" s="52"/>
      <c r="K639" s="52"/>
      <c r="L639" s="52"/>
      <c r="M639"/>
      <c r="N639"/>
    </row>
    <row r="640" spans="1:14" ht="12.75" customHeight="1">
      <c r="A640"/>
      <c r="B640"/>
      <c r="C640"/>
      <c r="D640"/>
      <c r="E640"/>
      <c r="F640"/>
      <c r="G640"/>
      <c r="H640"/>
      <c r="I640"/>
      <c r="J640" s="52"/>
      <c r="K640" s="52"/>
      <c r="L640" s="52"/>
      <c r="M640"/>
      <c r="N640"/>
    </row>
    <row r="641" spans="1:14" ht="12.75" customHeight="1">
      <c r="A641"/>
      <c r="B641"/>
      <c r="C641"/>
      <c r="D641"/>
      <c r="E641"/>
      <c r="F641"/>
      <c r="G641"/>
      <c r="H641"/>
      <c r="I641"/>
      <c r="J641" s="52"/>
      <c r="K641" s="52"/>
      <c r="L641" s="52"/>
      <c r="M641"/>
      <c r="N641"/>
    </row>
    <row r="642" spans="1:14" ht="12.75" customHeight="1">
      <c r="A642"/>
      <c r="B642"/>
      <c r="C642"/>
      <c r="D642"/>
      <c r="E642"/>
      <c r="F642"/>
      <c r="G642"/>
      <c r="H642"/>
      <c r="I642"/>
      <c r="J642" s="52"/>
      <c r="K642" s="52"/>
      <c r="L642" s="52"/>
      <c r="M642"/>
      <c r="N642"/>
    </row>
    <row r="643" spans="1:14" ht="12.75" customHeight="1">
      <c r="A643"/>
      <c r="B643"/>
      <c r="C643"/>
      <c r="D643"/>
      <c r="E643"/>
      <c r="F643"/>
      <c r="G643"/>
      <c r="H643"/>
      <c r="I643"/>
      <c r="J643" s="52"/>
      <c r="K643" s="52"/>
      <c r="L643" s="52"/>
      <c r="M643"/>
      <c r="N643"/>
    </row>
    <row r="644" spans="1:14" ht="12.75" customHeight="1">
      <c r="A644"/>
      <c r="B644"/>
      <c r="C644"/>
      <c r="D644"/>
      <c r="E644"/>
      <c r="F644"/>
      <c r="G644"/>
      <c r="H644"/>
      <c r="I644"/>
      <c r="J644" s="52"/>
      <c r="K644" s="52"/>
      <c r="L644" s="52"/>
      <c r="M644"/>
      <c r="N644"/>
    </row>
    <row r="645" spans="1:14" ht="12.75" customHeight="1">
      <c r="A645"/>
      <c r="B645"/>
      <c r="C645"/>
      <c r="D645"/>
      <c r="E645"/>
      <c r="F645"/>
      <c r="G645"/>
      <c r="H645"/>
      <c r="I645"/>
      <c r="J645" s="52"/>
      <c r="K645" s="52"/>
      <c r="L645" s="52"/>
      <c r="M645"/>
      <c r="N645"/>
    </row>
    <row r="646" spans="1:14" ht="12.75" customHeight="1">
      <c r="A646"/>
      <c r="B646"/>
      <c r="C646"/>
      <c r="D646"/>
      <c r="E646"/>
      <c r="F646"/>
      <c r="G646"/>
      <c r="H646"/>
      <c r="I646"/>
      <c r="J646" s="52"/>
      <c r="K646" s="52"/>
      <c r="L646" s="52"/>
      <c r="M646"/>
      <c r="N646"/>
    </row>
    <row r="647" spans="1:14" ht="12.75" customHeight="1">
      <c r="A647"/>
      <c r="B647"/>
      <c r="C647"/>
      <c r="D647"/>
      <c r="E647"/>
      <c r="F647"/>
      <c r="G647"/>
      <c r="H647"/>
      <c r="I647"/>
      <c r="J647" s="52"/>
      <c r="K647" s="52"/>
      <c r="L647" s="52"/>
      <c r="M647"/>
      <c r="N647"/>
    </row>
    <row r="648" spans="1:14" ht="12.75" customHeight="1">
      <c r="A648"/>
      <c r="B648"/>
      <c r="C648"/>
      <c r="D648"/>
      <c r="E648"/>
      <c r="F648"/>
      <c r="G648"/>
      <c r="H648"/>
      <c r="I648"/>
      <c r="J648" s="52"/>
      <c r="K648" s="52"/>
      <c r="L648" s="52"/>
      <c r="M648"/>
      <c r="N648"/>
    </row>
    <row r="649" spans="1:14" ht="12.75" customHeight="1">
      <c r="A649"/>
      <c r="B649"/>
      <c r="C649"/>
      <c r="D649"/>
      <c r="E649"/>
      <c r="F649"/>
      <c r="G649"/>
      <c r="H649"/>
      <c r="I649"/>
      <c r="J649" s="52"/>
      <c r="K649" s="52"/>
      <c r="L649" s="52"/>
      <c r="M649"/>
      <c r="N649"/>
    </row>
    <row r="650" spans="1:14" ht="12.75" customHeight="1">
      <c r="A650"/>
      <c r="B650"/>
      <c r="C650"/>
      <c r="D650"/>
      <c r="E650"/>
      <c r="F650"/>
      <c r="G650"/>
      <c r="H650"/>
      <c r="I650"/>
      <c r="J650" s="52"/>
      <c r="K650" s="52"/>
      <c r="L650" s="52"/>
      <c r="M650"/>
      <c r="N650"/>
    </row>
    <row r="651" spans="1:14" ht="12.75" customHeight="1">
      <c r="A651"/>
      <c r="B651"/>
      <c r="C651"/>
      <c r="D651"/>
      <c r="E651"/>
      <c r="F651"/>
      <c r="G651"/>
      <c r="H651"/>
      <c r="I651"/>
      <c r="J651" s="52"/>
      <c r="K651" s="52"/>
      <c r="L651" s="52"/>
      <c r="M651"/>
      <c r="N651"/>
    </row>
    <row r="652" spans="1:14" ht="12.75" customHeight="1">
      <c r="A652"/>
      <c r="B652"/>
      <c r="C652"/>
      <c r="D652"/>
      <c r="E652"/>
      <c r="F652"/>
      <c r="G652"/>
      <c r="H652"/>
      <c r="I652"/>
      <c r="J652" s="52"/>
      <c r="K652" s="52"/>
      <c r="L652" s="52"/>
      <c r="M652"/>
      <c r="N652"/>
    </row>
    <row r="653" spans="1:14" ht="12.75" customHeight="1">
      <c r="A653"/>
      <c r="B653"/>
      <c r="C653"/>
      <c r="D653"/>
      <c r="E653"/>
      <c r="F653"/>
      <c r="G653"/>
      <c r="H653"/>
      <c r="I653"/>
      <c r="J653" s="52"/>
      <c r="K653" s="52"/>
      <c r="L653" s="52"/>
      <c r="M653"/>
      <c r="N653"/>
    </row>
    <row r="654" spans="1:14" ht="12.75" customHeight="1">
      <c r="A654"/>
      <c r="B654"/>
      <c r="C654"/>
      <c r="D654"/>
      <c r="E654"/>
      <c r="F654"/>
      <c r="G654"/>
      <c r="H654"/>
      <c r="I654"/>
      <c r="J654" s="52"/>
      <c r="K654" s="52"/>
      <c r="L654" s="52"/>
      <c r="M654"/>
      <c r="N654"/>
    </row>
    <row r="655" spans="1:14" ht="12.75" customHeight="1">
      <c r="A655"/>
      <c r="B655"/>
      <c r="C655"/>
      <c r="D655"/>
      <c r="E655"/>
      <c r="F655"/>
      <c r="G655"/>
      <c r="H655"/>
      <c r="I655"/>
      <c r="J655" s="52"/>
      <c r="K655" s="52"/>
      <c r="L655" s="52"/>
      <c r="M655"/>
      <c r="N655"/>
    </row>
    <row r="656" spans="1:14" ht="12.75" customHeight="1">
      <c r="A656"/>
      <c r="B656"/>
      <c r="C656"/>
      <c r="D656"/>
      <c r="E656"/>
      <c r="F656"/>
      <c r="G656"/>
      <c r="H656"/>
      <c r="I656"/>
      <c r="J656" s="52"/>
      <c r="K656" s="52"/>
      <c r="L656" s="52"/>
      <c r="M656"/>
      <c r="N656"/>
    </row>
    <row r="657" spans="1:14" ht="12.75" customHeight="1">
      <c r="A657"/>
      <c r="B657"/>
      <c r="C657"/>
      <c r="D657"/>
      <c r="E657"/>
      <c r="F657"/>
      <c r="G657"/>
      <c r="H657"/>
      <c r="I657"/>
      <c r="J657" s="52"/>
      <c r="K657" s="52"/>
      <c r="L657" s="52"/>
      <c r="M657"/>
      <c r="N657"/>
    </row>
    <row r="658" spans="1:14" ht="12.75" customHeight="1">
      <c r="A658"/>
      <c r="B658"/>
      <c r="C658"/>
      <c r="D658"/>
      <c r="E658"/>
      <c r="F658"/>
      <c r="G658"/>
      <c r="H658"/>
      <c r="I658"/>
      <c r="J658" s="52"/>
      <c r="K658" s="52"/>
      <c r="L658" s="52"/>
      <c r="M658"/>
      <c r="N658"/>
    </row>
    <row r="659" spans="1:14" ht="12.75" customHeight="1">
      <c r="A659"/>
      <c r="B659"/>
      <c r="C659"/>
      <c r="D659"/>
      <c r="E659"/>
      <c r="F659"/>
      <c r="G659"/>
      <c r="H659"/>
      <c r="I659"/>
      <c r="J659" s="52"/>
      <c r="K659" s="52"/>
      <c r="L659" s="52"/>
      <c r="M659"/>
      <c r="N659"/>
    </row>
    <row r="660" spans="1:14" ht="12.75" customHeight="1">
      <c r="A660"/>
      <c r="B660"/>
      <c r="C660"/>
      <c r="D660"/>
      <c r="E660"/>
      <c r="F660"/>
      <c r="G660"/>
      <c r="H660"/>
      <c r="I660"/>
      <c r="J660" s="52"/>
      <c r="K660" s="52"/>
      <c r="L660" s="52"/>
      <c r="M660"/>
      <c r="N660"/>
    </row>
    <row r="661" spans="1:14" ht="12.75" customHeight="1">
      <c r="A661"/>
      <c r="B661"/>
      <c r="C661"/>
      <c r="D661"/>
      <c r="E661"/>
      <c r="F661"/>
      <c r="G661"/>
      <c r="H661"/>
      <c r="I661"/>
      <c r="J661" s="52"/>
      <c r="K661" s="52"/>
      <c r="L661" s="52"/>
      <c r="M661"/>
      <c r="N661"/>
    </row>
    <row r="662" spans="1:14" ht="12.75" customHeight="1">
      <c r="A662"/>
      <c r="B662"/>
      <c r="C662"/>
      <c r="D662"/>
      <c r="E662"/>
      <c r="F662"/>
      <c r="G662"/>
      <c r="H662"/>
      <c r="I662"/>
      <c r="J662" s="52"/>
      <c r="K662" s="52"/>
      <c r="L662" s="52"/>
      <c r="M662"/>
      <c r="N662"/>
    </row>
    <row r="663" spans="1:14" ht="12.75" customHeight="1">
      <c r="A663"/>
      <c r="B663"/>
      <c r="C663"/>
      <c r="D663"/>
      <c r="E663"/>
      <c r="F663"/>
      <c r="G663"/>
      <c r="H663"/>
      <c r="I663"/>
      <c r="J663" s="52"/>
      <c r="K663" s="52"/>
      <c r="L663" s="52"/>
      <c r="M663"/>
      <c r="N663"/>
    </row>
    <row r="664" spans="1:14" ht="12.75" customHeight="1">
      <c r="A664"/>
      <c r="B664"/>
      <c r="C664"/>
      <c r="D664"/>
      <c r="E664"/>
      <c r="F664"/>
      <c r="G664"/>
      <c r="H664"/>
      <c r="I664"/>
      <c r="J664" s="52"/>
      <c r="K664" s="52"/>
      <c r="L664" s="52"/>
      <c r="M664"/>
      <c r="N664"/>
    </row>
    <row r="665" spans="1:14" ht="12.75" customHeight="1">
      <c r="A665"/>
      <c r="B665"/>
      <c r="C665"/>
      <c r="D665"/>
      <c r="E665"/>
      <c r="F665"/>
      <c r="G665"/>
      <c r="H665"/>
      <c r="I665"/>
      <c r="J665" s="52"/>
      <c r="K665" s="52"/>
      <c r="L665" s="52"/>
      <c r="M665"/>
      <c r="N665"/>
    </row>
    <row r="666" spans="1:14" ht="12.75" customHeight="1">
      <c r="A666"/>
      <c r="B666"/>
      <c r="C666"/>
      <c r="D666"/>
      <c r="E666"/>
      <c r="F666"/>
      <c r="G666"/>
      <c r="H666"/>
      <c r="I666"/>
      <c r="J666" s="52"/>
      <c r="K666" s="52"/>
      <c r="L666" s="52"/>
      <c r="M666"/>
      <c r="N666"/>
    </row>
    <row r="667" spans="1:14" ht="12.75" customHeight="1">
      <c r="A667"/>
      <c r="B667"/>
      <c r="C667"/>
      <c r="D667"/>
      <c r="E667"/>
      <c r="F667"/>
      <c r="G667"/>
      <c r="H667"/>
      <c r="I667"/>
      <c r="J667" s="52"/>
      <c r="K667" s="52"/>
      <c r="L667" s="52"/>
      <c r="M667"/>
      <c r="N667"/>
    </row>
    <row r="668" spans="1:14" ht="12.75" customHeight="1">
      <c r="A668"/>
      <c r="B668"/>
      <c r="C668"/>
      <c r="D668"/>
      <c r="E668"/>
      <c r="F668"/>
      <c r="G668"/>
      <c r="H668"/>
      <c r="I668"/>
      <c r="J668" s="52"/>
      <c r="K668" s="52"/>
      <c r="L668" s="52"/>
      <c r="M668"/>
      <c r="N668"/>
    </row>
    <row r="669" spans="1:14" ht="12.75" customHeight="1">
      <c r="A669"/>
      <c r="B669"/>
      <c r="C669"/>
      <c r="D669"/>
      <c r="E669"/>
      <c r="F669"/>
      <c r="G669"/>
      <c r="H669"/>
      <c r="I669"/>
      <c r="J669" s="52"/>
      <c r="K669" s="52"/>
      <c r="L669" s="52"/>
      <c r="M669"/>
      <c r="N669"/>
    </row>
    <row r="670" spans="1:14" ht="12.75" customHeight="1">
      <c r="A670"/>
      <c r="B670"/>
      <c r="C670"/>
      <c r="D670"/>
      <c r="E670"/>
      <c r="F670"/>
      <c r="G670"/>
      <c r="H670"/>
      <c r="I670"/>
      <c r="J670" s="52"/>
      <c r="K670" s="52"/>
      <c r="L670" s="52"/>
      <c r="M670"/>
      <c r="N670"/>
    </row>
    <row r="671" spans="1:14" ht="12.75" customHeight="1">
      <c r="A671"/>
      <c r="B671"/>
      <c r="C671"/>
      <c r="D671"/>
      <c r="E671"/>
      <c r="F671"/>
      <c r="G671"/>
      <c r="H671"/>
      <c r="I671"/>
      <c r="J671" s="52"/>
      <c r="K671" s="52"/>
      <c r="L671" s="52"/>
      <c r="M671"/>
      <c r="N671"/>
    </row>
    <row r="672" spans="1:14" ht="12.75" customHeight="1">
      <c r="A672"/>
      <c r="B672"/>
      <c r="C672"/>
      <c r="D672"/>
      <c r="E672"/>
      <c r="F672"/>
      <c r="G672"/>
      <c r="H672"/>
      <c r="I672"/>
      <c r="J672" s="52"/>
      <c r="K672" s="52"/>
      <c r="L672" s="52"/>
      <c r="M672"/>
      <c r="N672"/>
    </row>
    <row r="673" spans="1:14" ht="12.75" customHeight="1">
      <c r="A673"/>
      <c r="B673"/>
      <c r="C673"/>
      <c r="D673"/>
      <c r="E673"/>
      <c r="F673"/>
      <c r="G673"/>
      <c r="H673"/>
      <c r="I673"/>
      <c r="J673" s="52"/>
      <c r="K673" s="52"/>
      <c r="L673" s="52"/>
      <c r="M673"/>
      <c r="N673"/>
    </row>
    <row r="674" spans="1:14" ht="12.75" customHeight="1">
      <c r="A674"/>
      <c r="B674"/>
      <c r="C674"/>
      <c r="D674"/>
      <c r="E674"/>
      <c r="F674"/>
      <c r="G674"/>
      <c r="H674"/>
      <c r="I674"/>
      <c r="J674" s="52"/>
      <c r="K674" s="52"/>
      <c r="L674" s="52"/>
      <c r="M674"/>
      <c r="N674"/>
    </row>
    <row r="675" spans="1:14" ht="12.75" customHeight="1">
      <c r="A675"/>
      <c r="B675"/>
      <c r="C675"/>
      <c r="D675"/>
      <c r="E675"/>
      <c r="F675"/>
      <c r="G675"/>
      <c r="H675"/>
      <c r="I675"/>
      <c r="J675" s="52"/>
      <c r="K675" s="52"/>
      <c r="L675" s="52"/>
      <c r="M675"/>
      <c r="N675"/>
    </row>
    <row r="676" spans="1:14" ht="12.75" customHeight="1">
      <c r="A676"/>
      <c r="B676"/>
      <c r="C676"/>
      <c r="D676"/>
      <c r="E676"/>
      <c r="F676"/>
      <c r="G676"/>
      <c r="H676"/>
      <c r="I676"/>
      <c r="J676" s="52"/>
      <c r="K676" s="52"/>
      <c r="L676" s="52"/>
      <c r="M676"/>
      <c r="N676"/>
    </row>
    <row r="677" spans="1:14" ht="12.75" customHeight="1">
      <c r="A677"/>
      <c r="B677"/>
      <c r="C677"/>
      <c r="D677"/>
      <c r="E677"/>
      <c r="F677"/>
      <c r="G677"/>
      <c r="H677"/>
      <c r="I677"/>
      <c r="J677" s="52"/>
      <c r="K677" s="52"/>
      <c r="L677" s="52"/>
      <c r="M677"/>
      <c r="N677"/>
    </row>
    <row r="678" spans="1:14" ht="12.75" customHeight="1">
      <c r="A678"/>
      <c r="B678"/>
      <c r="C678"/>
      <c r="D678"/>
      <c r="E678"/>
      <c r="F678"/>
      <c r="G678"/>
      <c r="H678"/>
      <c r="I678"/>
      <c r="J678" s="52"/>
      <c r="K678" s="52"/>
      <c r="L678" s="52"/>
      <c r="M678"/>
      <c r="N678"/>
    </row>
    <row r="679" spans="1:14" ht="12.75" customHeight="1">
      <c r="A679"/>
      <c r="B679"/>
      <c r="C679"/>
      <c r="D679"/>
      <c r="E679"/>
      <c r="F679"/>
      <c r="G679"/>
      <c r="H679"/>
      <c r="I679"/>
      <c r="J679" s="52"/>
      <c r="K679" s="52"/>
      <c r="L679" s="52"/>
      <c r="M679"/>
      <c r="N679"/>
    </row>
    <row r="680" spans="1:14" ht="12.75" customHeight="1">
      <c r="A680"/>
      <c r="B680"/>
      <c r="C680"/>
      <c r="D680"/>
      <c r="E680"/>
      <c r="F680"/>
      <c r="G680"/>
      <c r="H680"/>
      <c r="I680"/>
      <c r="J680" s="52"/>
      <c r="K680" s="52"/>
      <c r="L680" s="52"/>
      <c r="M680"/>
      <c r="N680"/>
    </row>
    <row r="681" spans="1:14" ht="12.75" customHeight="1">
      <c r="A681"/>
      <c r="B681"/>
      <c r="C681"/>
      <c r="D681"/>
      <c r="E681"/>
      <c r="F681"/>
      <c r="G681"/>
      <c r="H681"/>
      <c r="I681"/>
      <c r="J681" s="52"/>
      <c r="K681" s="52"/>
      <c r="L681" s="52"/>
      <c r="M681"/>
      <c r="N681"/>
    </row>
    <row r="682" spans="1:14" ht="12.75" customHeight="1">
      <c r="A682"/>
      <c r="B682"/>
      <c r="C682"/>
      <c r="D682"/>
      <c r="E682"/>
      <c r="F682"/>
      <c r="G682"/>
      <c r="H682"/>
      <c r="I682"/>
      <c r="J682" s="52"/>
      <c r="K682" s="52"/>
      <c r="L682" s="52"/>
      <c r="M682"/>
      <c r="N682"/>
    </row>
    <row r="683" spans="1:14" ht="12.75" customHeight="1">
      <c r="A683"/>
      <c r="B683"/>
      <c r="C683"/>
      <c r="D683"/>
      <c r="E683"/>
      <c r="F683"/>
      <c r="G683"/>
      <c r="H683"/>
      <c r="I683"/>
      <c r="J683" s="52"/>
      <c r="K683" s="52"/>
      <c r="L683" s="52"/>
      <c r="M683"/>
      <c r="N683"/>
    </row>
    <row r="684" spans="1:14" ht="12.75" customHeight="1">
      <c r="A684"/>
      <c r="B684"/>
      <c r="C684"/>
      <c r="D684"/>
      <c r="E684"/>
      <c r="F684"/>
      <c r="G684"/>
      <c r="H684"/>
      <c r="I684"/>
      <c r="J684" s="52"/>
      <c r="K684" s="52"/>
      <c r="L684" s="52"/>
      <c r="M684"/>
      <c r="N684"/>
    </row>
    <row r="685" spans="1:14" ht="12.75" customHeight="1">
      <c r="A685"/>
      <c r="B685"/>
      <c r="C685"/>
      <c r="D685"/>
      <c r="E685"/>
      <c r="F685"/>
      <c r="G685"/>
      <c r="H685"/>
      <c r="I685"/>
      <c r="J685" s="52"/>
      <c r="K685" s="52"/>
      <c r="L685" s="52"/>
      <c r="M685"/>
      <c r="N685"/>
    </row>
    <row r="686" spans="1:14" ht="12.75" customHeight="1">
      <c r="A686"/>
      <c r="B686"/>
      <c r="C686"/>
      <c r="D686"/>
      <c r="E686"/>
      <c r="F686"/>
      <c r="G686"/>
      <c r="H686"/>
      <c r="I686"/>
      <c r="J686" s="52"/>
      <c r="K686" s="52"/>
      <c r="L686" s="52"/>
      <c r="M686"/>
      <c r="N686"/>
    </row>
    <row r="687" spans="1:14" ht="12.75" customHeight="1">
      <c r="A687"/>
      <c r="B687"/>
      <c r="C687"/>
      <c r="D687"/>
      <c r="E687"/>
      <c r="F687"/>
      <c r="G687"/>
      <c r="H687"/>
      <c r="I687"/>
      <c r="J687" s="52"/>
      <c r="K687" s="52"/>
      <c r="L687" s="52"/>
      <c r="M687"/>
      <c r="N687"/>
    </row>
    <row r="688" spans="1:14" ht="12.75" customHeight="1">
      <c r="A688"/>
      <c r="B688"/>
      <c r="C688"/>
      <c r="D688"/>
      <c r="E688"/>
      <c r="F688"/>
      <c r="G688"/>
      <c r="H688"/>
      <c r="I688"/>
      <c r="J688" s="52"/>
      <c r="K688" s="52"/>
      <c r="L688" s="52"/>
      <c r="M688"/>
      <c r="N688"/>
    </row>
    <row r="689" spans="1:14" ht="12.75" customHeight="1">
      <c r="A689"/>
      <c r="B689"/>
      <c r="C689"/>
      <c r="D689"/>
      <c r="E689"/>
      <c r="F689"/>
      <c r="G689"/>
      <c r="H689"/>
      <c r="I689"/>
      <c r="J689" s="52"/>
      <c r="K689" s="52"/>
      <c r="L689" s="52"/>
      <c r="M689"/>
      <c r="N689"/>
    </row>
    <row r="690" spans="1:14" ht="12.75" customHeight="1">
      <c r="A690"/>
      <c r="B690"/>
      <c r="C690"/>
      <c r="D690"/>
      <c r="E690"/>
      <c r="F690"/>
      <c r="G690"/>
      <c r="H690"/>
      <c r="I690"/>
      <c r="J690" s="52"/>
      <c r="K690" s="52"/>
      <c r="L690" s="52"/>
      <c r="M690"/>
      <c r="N690"/>
    </row>
    <row r="691" spans="1:14" ht="12.75" customHeight="1">
      <c r="A691"/>
      <c r="B691"/>
      <c r="C691"/>
      <c r="D691"/>
      <c r="E691"/>
      <c r="F691"/>
      <c r="G691"/>
      <c r="H691"/>
      <c r="I691"/>
      <c r="J691" s="52"/>
      <c r="K691" s="52"/>
      <c r="L691" s="52"/>
      <c r="M691"/>
      <c r="N691"/>
    </row>
    <row r="692" spans="1:14" ht="12.75" customHeight="1">
      <c r="A692"/>
      <c r="B692"/>
      <c r="C692"/>
      <c r="D692"/>
      <c r="E692"/>
      <c r="F692"/>
      <c r="G692"/>
      <c r="H692"/>
      <c r="I692"/>
      <c r="J692" s="52"/>
      <c r="K692" s="52"/>
      <c r="L692" s="52"/>
      <c r="M692"/>
      <c r="N692"/>
    </row>
    <row r="693" spans="1:14" ht="12.75" customHeight="1">
      <c r="A693"/>
      <c r="B693"/>
      <c r="C693"/>
      <c r="D693"/>
      <c r="E693"/>
      <c r="F693"/>
      <c r="G693"/>
      <c r="H693"/>
      <c r="I693"/>
      <c r="J693" s="52"/>
      <c r="K693" s="52"/>
      <c r="L693" s="52"/>
      <c r="M693"/>
      <c r="N693"/>
    </row>
    <row r="694" spans="1:14" ht="12.75" customHeight="1">
      <c r="A694"/>
      <c r="B694"/>
      <c r="C694"/>
      <c r="D694"/>
      <c r="E694"/>
      <c r="F694"/>
      <c r="G694"/>
      <c r="H694"/>
      <c r="I694"/>
      <c r="J694" s="52"/>
      <c r="K694" s="52"/>
      <c r="L694" s="52"/>
      <c r="M694"/>
      <c r="N694"/>
    </row>
    <row r="695" spans="1:14" ht="12.75" customHeight="1">
      <c r="A695"/>
      <c r="B695"/>
      <c r="C695"/>
      <c r="D695"/>
      <c r="E695"/>
      <c r="F695"/>
      <c r="G695"/>
      <c r="H695"/>
      <c r="I695"/>
      <c r="J695" s="52"/>
      <c r="K695" s="52"/>
      <c r="L695" s="52"/>
      <c r="M695"/>
      <c r="N695"/>
    </row>
    <row r="696" spans="1:14" ht="12.75" customHeight="1">
      <c r="A696"/>
      <c r="B696"/>
      <c r="C696"/>
      <c r="D696"/>
      <c r="E696"/>
      <c r="F696"/>
      <c r="G696"/>
      <c r="H696"/>
      <c r="I696"/>
      <c r="J696" s="52"/>
      <c r="K696" s="52"/>
      <c r="L696" s="52"/>
      <c r="M696"/>
      <c r="N696"/>
    </row>
    <row r="697" spans="1:14" ht="12.75" customHeight="1">
      <c r="A697"/>
      <c r="B697"/>
      <c r="C697"/>
      <c r="D697"/>
      <c r="E697"/>
      <c r="F697"/>
      <c r="G697"/>
      <c r="H697"/>
      <c r="I697"/>
      <c r="J697" s="52"/>
      <c r="K697" s="52"/>
      <c r="L697" s="52"/>
      <c r="M697"/>
      <c r="N697"/>
    </row>
    <row r="698" spans="1:14" ht="12.75" customHeight="1">
      <c r="A698"/>
      <c r="B698"/>
      <c r="C698"/>
      <c r="D698"/>
      <c r="E698"/>
      <c r="F698"/>
      <c r="G698"/>
      <c r="H698"/>
      <c r="I698"/>
      <c r="J698" s="52"/>
      <c r="K698" s="52"/>
      <c r="L698" s="52"/>
      <c r="M698"/>
      <c r="N698"/>
    </row>
    <row r="699" spans="1:14" ht="12.75" customHeight="1">
      <c r="A699"/>
      <c r="B699"/>
      <c r="C699"/>
      <c r="D699"/>
      <c r="E699"/>
      <c r="F699"/>
      <c r="G699"/>
      <c r="H699"/>
      <c r="I699"/>
      <c r="J699" s="52"/>
      <c r="K699" s="52"/>
      <c r="L699" s="52"/>
      <c r="M699"/>
      <c r="N699"/>
    </row>
    <row r="700" spans="1:14" ht="12.75" customHeight="1">
      <c r="A700"/>
      <c r="B700"/>
      <c r="C700"/>
      <c r="D700"/>
      <c r="E700"/>
      <c r="F700"/>
      <c r="G700"/>
      <c r="H700"/>
      <c r="I700"/>
      <c r="J700" s="52"/>
      <c r="K700" s="52"/>
      <c r="L700" s="52"/>
      <c r="M700"/>
      <c r="N700"/>
    </row>
    <row r="701" spans="1:14" ht="12.75" customHeight="1">
      <c r="A701"/>
      <c r="B701"/>
      <c r="C701"/>
      <c r="D701"/>
      <c r="E701"/>
      <c r="F701"/>
      <c r="G701"/>
      <c r="H701"/>
      <c r="I701"/>
      <c r="J701" s="52"/>
      <c r="K701" s="52"/>
      <c r="L701" s="52"/>
      <c r="M701"/>
      <c r="N701"/>
    </row>
    <row r="702" spans="1:14" ht="12.75" customHeight="1">
      <c r="A702"/>
      <c r="B702"/>
      <c r="C702"/>
      <c r="D702"/>
      <c r="E702"/>
      <c r="F702"/>
      <c r="G702"/>
      <c r="H702"/>
      <c r="I702"/>
      <c r="J702" s="52"/>
      <c r="K702" s="52"/>
      <c r="L702" s="52"/>
      <c r="M702"/>
      <c r="N702"/>
    </row>
    <row r="703" spans="1:14" ht="12.75" customHeight="1">
      <c r="A703"/>
      <c r="B703"/>
      <c r="C703"/>
      <c r="D703"/>
      <c r="E703"/>
      <c r="F703"/>
      <c r="G703"/>
      <c r="H703"/>
      <c r="I703"/>
      <c r="J703" s="52"/>
      <c r="K703" s="52"/>
      <c r="L703" s="52"/>
      <c r="M703"/>
      <c r="N703"/>
    </row>
    <row r="704" spans="1:14" ht="12.75" customHeight="1">
      <c r="A704"/>
      <c r="B704"/>
      <c r="C704"/>
      <c r="D704"/>
      <c r="E704"/>
      <c r="F704"/>
      <c r="G704"/>
      <c r="H704"/>
      <c r="I704"/>
      <c r="J704" s="52"/>
      <c r="K704" s="52"/>
      <c r="L704" s="52"/>
      <c r="M704"/>
      <c r="N704"/>
    </row>
    <row r="705" spans="1:14" ht="12.75" customHeight="1">
      <c r="A705"/>
      <c r="B705"/>
      <c r="C705"/>
      <c r="D705"/>
      <c r="E705"/>
      <c r="F705"/>
      <c r="G705"/>
      <c r="H705"/>
      <c r="I705"/>
      <c r="J705" s="52"/>
      <c r="K705" s="52"/>
      <c r="L705" s="52"/>
      <c r="M705"/>
      <c r="N705"/>
    </row>
    <row r="706" spans="1:14" ht="12.75" customHeight="1">
      <c r="A706"/>
      <c r="B706"/>
      <c r="C706"/>
      <c r="D706"/>
      <c r="E706"/>
      <c r="F706"/>
      <c r="G706"/>
      <c r="H706"/>
      <c r="I706"/>
      <c r="J706" s="52"/>
      <c r="K706" s="52"/>
      <c r="L706" s="52"/>
      <c r="M706"/>
      <c r="N706"/>
    </row>
    <row r="707" spans="1:14" ht="12.75" customHeight="1">
      <c r="A707"/>
      <c r="B707"/>
      <c r="C707"/>
      <c r="D707"/>
      <c r="E707"/>
      <c r="F707"/>
      <c r="G707"/>
      <c r="H707"/>
      <c r="I707"/>
      <c r="J707" s="52"/>
      <c r="K707" s="52"/>
      <c r="L707" s="52"/>
      <c r="M707"/>
      <c r="N707"/>
    </row>
    <row r="708" spans="1:14" ht="12.75" customHeight="1">
      <c r="A708"/>
      <c r="B708"/>
      <c r="C708"/>
      <c r="D708"/>
      <c r="E708"/>
      <c r="F708"/>
      <c r="G708"/>
      <c r="H708"/>
      <c r="I708"/>
      <c r="J708" s="52"/>
      <c r="K708" s="52"/>
      <c r="L708" s="52"/>
      <c r="M708"/>
      <c r="N708"/>
    </row>
    <row r="709" spans="1:14" ht="12.75" customHeight="1">
      <c r="A709"/>
      <c r="B709"/>
      <c r="C709"/>
      <c r="D709"/>
      <c r="E709"/>
      <c r="F709"/>
      <c r="G709"/>
      <c r="H709"/>
      <c r="I709"/>
      <c r="J709" s="52"/>
      <c r="K709" s="52"/>
      <c r="L709" s="52"/>
      <c r="M709"/>
      <c r="N709"/>
    </row>
    <row r="710" spans="1:14" ht="12.75" customHeight="1">
      <c r="A710"/>
      <c r="B710"/>
      <c r="C710"/>
      <c r="D710"/>
      <c r="E710"/>
      <c r="F710"/>
      <c r="G710"/>
      <c r="H710"/>
      <c r="I710"/>
      <c r="J710" s="52"/>
      <c r="K710" s="52"/>
      <c r="L710" s="52"/>
      <c r="M710"/>
      <c r="N710"/>
    </row>
    <row r="711" spans="1:14" ht="12.75" customHeight="1">
      <c r="A711"/>
      <c r="B711"/>
      <c r="C711"/>
      <c r="D711"/>
      <c r="E711"/>
      <c r="F711"/>
      <c r="G711"/>
      <c r="H711"/>
      <c r="I711"/>
      <c r="J711" s="52"/>
      <c r="K711" s="52"/>
      <c r="L711" s="52"/>
      <c r="M711"/>
      <c r="N711"/>
    </row>
    <row r="712" spans="1:14" ht="12.75" customHeight="1">
      <c r="A712"/>
      <c r="B712"/>
      <c r="C712"/>
      <c r="D712"/>
      <c r="E712"/>
      <c r="F712"/>
      <c r="G712"/>
      <c r="H712"/>
      <c r="I712"/>
      <c r="J712" s="52"/>
      <c r="K712" s="52"/>
      <c r="L712" s="52"/>
      <c r="M712"/>
      <c r="N712"/>
    </row>
    <row r="713" spans="1:14" ht="12.75" customHeight="1">
      <c r="A713"/>
      <c r="B713"/>
      <c r="C713"/>
      <c r="D713"/>
      <c r="E713"/>
      <c r="F713"/>
      <c r="G713"/>
      <c r="H713"/>
      <c r="I713"/>
      <c r="J713" s="52"/>
      <c r="K713" s="52"/>
      <c r="L713" s="52"/>
      <c r="M713"/>
      <c r="N713"/>
    </row>
    <row r="714" spans="1:14" ht="12.75" customHeight="1">
      <c r="A714"/>
      <c r="B714"/>
      <c r="C714"/>
      <c r="D714"/>
      <c r="E714"/>
      <c r="F714"/>
      <c r="G714"/>
      <c r="H714"/>
      <c r="I714"/>
      <c r="J714" s="52"/>
      <c r="K714" s="52"/>
      <c r="L714" s="52"/>
      <c r="M714"/>
      <c r="N714"/>
    </row>
    <row r="715" spans="1:14" ht="12.75" customHeight="1">
      <c r="A715"/>
      <c r="B715"/>
      <c r="C715"/>
      <c r="D715"/>
      <c r="E715"/>
      <c r="F715"/>
      <c r="G715"/>
      <c r="H715"/>
      <c r="I715"/>
      <c r="J715" s="52"/>
      <c r="K715" s="52"/>
      <c r="L715" s="52"/>
      <c r="M715"/>
      <c r="N715"/>
    </row>
    <row r="716" spans="1:14" ht="12.75" customHeight="1">
      <c r="A716"/>
      <c r="B716"/>
      <c r="C716"/>
      <c r="D716"/>
      <c r="E716"/>
      <c r="F716"/>
      <c r="G716"/>
      <c r="H716"/>
      <c r="I716"/>
      <c r="J716" s="52"/>
      <c r="K716" s="52"/>
      <c r="L716" s="52"/>
      <c r="M716"/>
      <c r="N716"/>
    </row>
    <row r="717" spans="1:14" ht="12.75" customHeight="1">
      <c r="A717"/>
      <c r="B717"/>
      <c r="C717"/>
      <c r="D717"/>
      <c r="E717"/>
      <c r="F717"/>
      <c r="G717"/>
      <c r="H717"/>
      <c r="I717"/>
      <c r="J717" s="52"/>
      <c r="K717" s="52"/>
      <c r="L717" s="52"/>
      <c r="M717"/>
      <c r="N717"/>
    </row>
    <row r="718" spans="1:14" ht="12.75" customHeight="1">
      <c r="A718"/>
      <c r="B718"/>
      <c r="C718"/>
      <c r="D718"/>
      <c r="E718"/>
      <c r="F718"/>
      <c r="G718"/>
      <c r="H718"/>
      <c r="I718"/>
      <c r="J718" s="52"/>
      <c r="K718" s="52"/>
      <c r="L718" s="52"/>
      <c r="M718"/>
      <c r="N718"/>
    </row>
    <row r="719" spans="1:14" ht="12.75" customHeight="1">
      <c r="A719"/>
      <c r="B719"/>
      <c r="C719"/>
      <c r="D719"/>
      <c r="E719"/>
      <c r="F719"/>
      <c r="G719"/>
      <c r="H719"/>
      <c r="I719"/>
      <c r="J719" s="52"/>
      <c r="K719" s="52"/>
      <c r="L719" s="52"/>
      <c r="M719"/>
      <c r="N719"/>
    </row>
    <row r="720" spans="1:14" ht="12.75" customHeight="1">
      <c r="A720"/>
      <c r="B720"/>
      <c r="C720"/>
      <c r="D720"/>
      <c r="E720"/>
      <c r="F720"/>
      <c r="G720"/>
      <c r="H720"/>
      <c r="I720"/>
      <c r="J720" s="52"/>
      <c r="K720" s="52"/>
      <c r="L720" s="52"/>
      <c r="M720"/>
      <c r="N720"/>
    </row>
    <row r="721" spans="1:14" ht="12.75" customHeight="1">
      <c r="A721"/>
      <c r="B721"/>
      <c r="C721"/>
      <c r="D721"/>
      <c r="E721"/>
      <c r="F721"/>
      <c r="G721"/>
      <c r="H721"/>
      <c r="I721"/>
      <c r="J721" s="52"/>
      <c r="K721" s="52"/>
      <c r="L721" s="52"/>
      <c r="M721"/>
      <c r="N721"/>
    </row>
    <row r="722" spans="1:14" ht="12.75" customHeight="1">
      <c r="A722"/>
      <c r="B722"/>
      <c r="C722"/>
      <c r="D722"/>
      <c r="E722"/>
      <c r="F722"/>
      <c r="G722"/>
      <c r="H722"/>
      <c r="I722"/>
      <c r="J722" s="52"/>
      <c r="K722" s="52"/>
      <c r="L722" s="52"/>
      <c r="M722"/>
      <c r="N722"/>
    </row>
    <row r="723" spans="1:14" ht="12.75" customHeight="1">
      <c r="A723"/>
      <c r="B723"/>
      <c r="C723"/>
      <c r="D723"/>
      <c r="E723"/>
      <c r="F723"/>
      <c r="G723"/>
      <c r="H723"/>
      <c r="I723"/>
      <c r="J723" s="52"/>
      <c r="K723" s="52"/>
      <c r="L723" s="52"/>
      <c r="M723"/>
      <c r="N723"/>
    </row>
    <row r="724" spans="1:14" ht="12.75" customHeight="1">
      <c r="A724"/>
      <c r="B724"/>
      <c r="C724"/>
      <c r="D724"/>
      <c r="E724"/>
      <c r="F724"/>
      <c r="G724"/>
      <c r="H724"/>
      <c r="I724"/>
      <c r="J724" s="52"/>
      <c r="K724" s="52"/>
      <c r="L724" s="52"/>
      <c r="M724"/>
      <c r="N724"/>
    </row>
    <row r="725" spans="1:14" ht="12.75" customHeight="1">
      <c r="A725"/>
      <c r="B725"/>
      <c r="C725"/>
      <c r="D725"/>
      <c r="E725"/>
      <c r="F725"/>
      <c r="G725"/>
      <c r="H725"/>
      <c r="I725"/>
      <c r="J725" s="52"/>
      <c r="K725" s="52"/>
      <c r="L725" s="52"/>
      <c r="M725"/>
      <c r="N725"/>
    </row>
    <row r="726" spans="1:14" ht="12.75" customHeight="1">
      <c r="A726"/>
      <c r="B726"/>
      <c r="C726"/>
      <c r="D726"/>
      <c r="E726"/>
      <c r="F726"/>
      <c r="G726"/>
      <c r="H726"/>
      <c r="I726"/>
      <c r="J726" s="52"/>
      <c r="K726" s="52"/>
      <c r="L726" s="52"/>
      <c r="M726"/>
      <c r="N726"/>
    </row>
    <row r="727" spans="1:14" ht="12.75" customHeight="1">
      <c r="A727"/>
      <c r="B727"/>
      <c r="C727"/>
      <c r="D727"/>
      <c r="E727"/>
      <c r="F727"/>
      <c r="G727"/>
      <c r="H727"/>
      <c r="I727"/>
      <c r="J727" s="52"/>
      <c r="K727" s="52"/>
      <c r="L727" s="52"/>
      <c r="M727"/>
      <c r="N727"/>
    </row>
    <row r="728" spans="1:14" ht="12.75" customHeight="1">
      <c r="A728"/>
      <c r="B728"/>
      <c r="C728"/>
      <c r="D728"/>
      <c r="E728"/>
      <c r="F728"/>
      <c r="G728"/>
      <c r="H728"/>
      <c r="I728"/>
      <c r="J728" s="52"/>
      <c r="K728" s="52"/>
      <c r="L728" s="52"/>
      <c r="M728"/>
      <c r="N728"/>
    </row>
    <row r="729" spans="1:14" ht="12.75" customHeight="1">
      <c r="A729"/>
      <c r="B729"/>
      <c r="C729"/>
      <c r="D729"/>
      <c r="E729"/>
      <c r="F729"/>
      <c r="G729"/>
      <c r="H729"/>
      <c r="I729"/>
      <c r="J729" s="52"/>
      <c r="K729" s="52"/>
      <c r="L729" s="52"/>
      <c r="M729"/>
      <c r="N729"/>
    </row>
    <row r="730" spans="1:14" ht="12.75" customHeight="1">
      <c r="A730"/>
      <c r="B730"/>
      <c r="C730"/>
      <c r="D730"/>
      <c r="E730"/>
      <c r="F730"/>
      <c r="G730"/>
      <c r="H730"/>
      <c r="I730"/>
      <c r="J730" s="52"/>
      <c r="K730" s="52"/>
      <c r="L730" s="52"/>
      <c r="M730"/>
      <c r="N730"/>
    </row>
    <row r="731" spans="1:14" ht="12.75" customHeight="1">
      <c r="A731"/>
      <c r="B731"/>
      <c r="C731"/>
      <c r="D731"/>
      <c r="E731"/>
      <c r="F731"/>
      <c r="G731"/>
      <c r="H731"/>
      <c r="I731"/>
      <c r="J731" s="52"/>
      <c r="K731" s="52"/>
      <c r="L731" s="52"/>
      <c r="M731"/>
      <c r="N731"/>
    </row>
    <row r="732" spans="1:14" ht="12.75" customHeight="1">
      <c r="A732"/>
      <c r="B732"/>
      <c r="C732"/>
      <c r="D732"/>
      <c r="E732"/>
      <c r="F732"/>
      <c r="G732"/>
      <c r="H732"/>
      <c r="I732"/>
      <c r="J732" s="52"/>
      <c r="K732" s="52"/>
      <c r="L732" s="52"/>
      <c r="M732"/>
      <c r="N732"/>
    </row>
    <row r="733" spans="1:14" ht="12.75" customHeight="1">
      <c r="A733"/>
      <c r="B733"/>
      <c r="C733"/>
      <c r="D733"/>
      <c r="E733"/>
      <c r="F733"/>
      <c r="G733"/>
      <c r="H733"/>
      <c r="I733"/>
      <c r="J733" s="52"/>
      <c r="K733" s="52"/>
      <c r="L733" s="52"/>
      <c r="M733"/>
      <c r="N733"/>
    </row>
    <row r="734" spans="1:14" ht="12.75" customHeight="1">
      <c r="A734"/>
      <c r="B734"/>
      <c r="C734"/>
      <c r="D734"/>
      <c r="E734"/>
      <c r="F734"/>
      <c r="G734"/>
      <c r="H734"/>
      <c r="I734"/>
      <c r="J734" s="52"/>
      <c r="K734" s="52"/>
      <c r="L734" s="52"/>
      <c r="M734"/>
      <c r="N734"/>
    </row>
    <row r="735" spans="1:14" ht="12.75" customHeight="1">
      <c r="A735"/>
      <c r="B735"/>
      <c r="C735"/>
      <c r="D735"/>
      <c r="E735"/>
      <c r="F735"/>
      <c r="G735"/>
      <c r="H735"/>
      <c r="I735"/>
      <c r="J735" s="52"/>
      <c r="K735" s="52"/>
      <c r="L735" s="52"/>
      <c r="M735"/>
      <c r="N735"/>
    </row>
    <row r="736" spans="1:14" ht="12.75" customHeight="1">
      <c r="A736"/>
      <c r="B736"/>
      <c r="C736"/>
      <c r="D736"/>
      <c r="E736"/>
      <c r="F736"/>
      <c r="G736"/>
      <c r="H736"/>
      <c r="I736"/>
      <c r="J736" s="52"/>
      <c r="K736" s="52"/>
      <c r="L736" s="52"/>
      <c r="M736"/>
      <c r="N736"/>
    </row>
    <row r="737" spans="1:14" ht="12.75" customHeight="1">
      <c r="A737"/>
      <c r="B737"/>
      <c r="C737"/>
      <c r="D737"/>
      <c r="E737"/>
      <c r="F737"/>
      <c r="G737"/>
      <c r="H737"/>
      <c r="I737"/>
      <c r="J737" s="52"/>
      <c r="K737" s="52"/>
      <c r="L737" s="52"/>
      <c r="M737"/>
      <c r="N737"/>
    </row>
    <row r="738" spans="1:14" ht="12.75" customHeight="1">
      <c r="A738"/>
      <c r="B738"/>
      <c r="C738"/>
      <c r="D738"/>
      <c r="E738"/>
      <c r="F738"/>
      <c r="G738"/>
      <c r="H738"/>
      <c r="I738"/>
      <c r="J738" s="52"/>
      <c r="K738" s="52"/>
      <c r="L738" s="52"/>
      <c r="M738"/>
      <c r="N738"/>
    </row>
    <row r="739" spans="1:14" ht="12.75" customHeight="1">
      <c r="A739"/>
      <c r="B739"/>
      <c r="C739"/>
      <c r="D739"/>
      <c r="E739"/>
      <c r="F739"/>
      <c r="G739"/>
      <c r="H739"/>
      <c r="I739"/>
      <c r="J739" s="52"/>
      <c r="K739" s="52"/>
      <c r="L739" s="52"/>
      <c r="M739"/>
      <c r="N739"/>
    </row>
    <row r="740" spans="1:14" ht="12.75" customHeight="1">
      <c r="A740"/>
      <c r="B740"/>
      <c r="C740"/>
      <c r="D740"/>
      <c r="E740"/>
      <c r="F740"/>
      <c r="G740"/>
      <c r="H740"/>
      <c r="I740"/>
      <c r="J740" s="52"/>
      <c r="K740" s="52"/>
      <c r="L740" s="52"/>
      <c r="M740"/>
      <c r="N740"/>
    </row>
    <row r="741" spans="1:14" ht="12.75" customHeight="1">
      <c r="A741"/>
      <c r="B741"/>
      <c r="C741"/>
      <c r="D741"/>
      <c r="E741"/>
      <c r="F741"/>
      <c r="G741"/>
      <c r="H741"/>
      <c r="I741"/>
      <c r="J741" s="52"/>
      <c r="K741" s="52"/>
      <c r="L741" s="52"/>
      <c r="M741"/>
      <c r="N741"/>
    </row>
    <row r="742" spans="1:14" ht="12.75" customHeight="1">
      <c r="A742"/>
      <c r="B742"/>
      <c r="C742"/>
      <c r="D742"/>
      <c r="E742"/>
      <c r="F742"/>
      <c r="G742"/>
      <c r="H742"/>
      <c r="I742"/>
      <c r="J742" s="52"/>
      <c r="K742" s="52"/>
      <c r="L742" s="52"/>
      <c r="M742"/>
      <c r="N742"/>
    </row>
    <row r="743" spans="1:14" ht="12.75" customHeight="1">
      <c r="A743"/>
      <c r="B743"/>
      <c r="C743"/>
      <c r="D743"/>
      <c r="E743"/>
      <c r="F743"/>
      <c r="G743"/>
      <c r="H743"/>
      <c r="I743"/>
      <c r="J743" s="52"/>
      <c r="K743" s="52"/>
      <c r="L743" s="52"/>
      <c r="M743"/>
      <c r="N743"/>
    </row>
    <row r="744" spans="1:14" ht="12.75" customHeight="1">
      <c r="A744"/>
      <c r="B744"/>
      <c r="C744"/>
      <c r="D744"/>
      <c r="E744"/>
      <c r="F744"/>
      <c r="G744"/>
      <c r="H744"/>
      <c r="I744"/>
      <c r="J744" s="52"/>
      <c r="K744" s="52"/>
      <c r="L744" s="52"/>
      <c r="M744"/>
      <c r="N744"/>
    </row>
    <row r="745" spans="1:14" ht="12.75" customHeight="1">
      <c r="A745"/>
      <c r="B745"/>
      <c r="C745"/>
      <c r="D745"/>
      <c r="E745"/>
      <c r="F745"/>
      <c r="G745"/>
      <c r="H745"/>
      <c r="I745"/>
      <c r="J745" s="52"/>
      <c r="K745" s="52"/>
      <c r="L745" s="52"/>
      <c r="M745"/>
      <c r="N745"/>
    </row>
    <row r="746" spans="1:14" ht="12.75" customHeight="1">
      <c r="A746"/>
      <c r="B746"/>
      <c r="C746"/>
      <c r="D746"/>
      <c r="E746"/>
      <c r="F746"/>
      <c r="G746"/>
      <c r="H746"/>
      <c r="I746"/>
      <c r="J746" s="52"/>
      <c r="K746" s="52"/>
      <c r="L746" s="52"/>
      <c r="M746"/>
      <c r="N746"/>
    </row>
    <row r="747" spans="1:14" ht="12.75" customHeight="1">
      <c r="A747"/>
      <c r="B747"/>
      <c r="C747"/>
      <c r="D747"/>
      <c r="E747"/>
      <c r="F747"/>
      <c r="G747"/>
      <c r="H747"/>
      <c r="I747"/>
      <c r="J747" s="52"/>
      <c r="K747" s="52"/>
      <c r="L747" s="52"/>
      <c r="M747"/>
      <c r="N747"/>
    </row>
    <row r="748" spans="1:14" ht="12.75" customHeight="1">
      <c r="A748"/>
      <c r="B748"/>
      <c r="C748"/>
      <c r="D748"/>
      <c r="E748"/>
      <c r="F748"/>
      <c r="G748"/>
      <c r="H748"/>
      <c r="I748"/>
      <c r="J748" s="52"/>
      <c r="K748" s="52"/>
      <c r="L748" s="52"/>
      <c r="M748"/>
      <c r="N748"/>
    </row>
    <row r="749" spans="1:14" ht="12.75" customHeight="1">
      <c r="A749"/>
      <c r="B749"/>
      <c r="C749"/>
      <c r="D749"/>
      <c r="E749"/>
      <c r="F749"/>
      <c r="G749"/>
      <c r="H749"/>
      <c r="I749"/>
      <c r="J749" s="52"/>
      <c r="K749" s="52"/>
      <c r="L749" s="52"/>
      <c r="M749"/>
      <c r="N749"/>
    </row>
    <row r="750" spans="1:14" ht="12.75" customHeight="1">
      <c r="A750"/>
      <c r="B750"/>
      <c r="C750"/>
      <c r="D750"/>
      <c r="E750"/>
      <c r="F750"/>
      <c r="G750"/>
      <c r="H750"/>
      <c r="I750"/>
      <c r="J750" s="52"/>
      <c r="K750" s="52"/>
      <c r="L750" s="52"/>
      <c r="M750"/>
      <c r="N750"/>
    </row>
    <row r="751" spans="1:14" ht="12.75" customHeight="1">
      <c r="A751"/>
      <c r="B751"/>
      <c r="C751"/>
      <c r="D751"/>
      <c r="E751"/>
      <c r="F751"/>
      <c r="G751"/>
      <c r="H751"/>
      <c r="I751"/>
      <c r="J751" s="52"/>
      <c r="K751" s="52"/>
      <c r="L751" s="52"/>
      <c r="M751"/>
      <c r="N751"/>
    </row>
    <row r="752" spans="1:14" ht="12.75" customHeight="1">
      <c r="A752"/>
      <c r="B752"/>
      <c r="C752"/>
      <c r="D752"/>
      <c r="E752"/>
      <c r="F752"/>
      <c r="G752"/>
      <c r="H752"/>
      <c r="I752"/>
      <c r="J752" s="52"/>
      <c r="K752" s="52"/>
      <c r="L752" s="52"/>
      <c r="M752"/>
      <c r="N752"/>
    </row>
    <row r="753" spans="1:14" ht="12.75" customHeight="1">
      <c r="A753"/>
      <c r="B753"/>
      <c r="C753"/>
      <c r="D753"/>
      <c r="E753"/>
      <c r="F753"/>
      <c r="G753"/>
      <c r="H753"/>
      <c r="I753"/>
      <c r="J753" s="52"/>
      <c r="K753" s="52"/>
      <c r="L753" s="52"/>
      <c r="M753"/>
      <c r="N753"/>
    </row>
    <row r="754" spans="1:14" ht="12.75" customHeight="1">
      <c r="A754"/>
      <c r="B754"/>
      <c r="C754"/>
      <c r="D754"/>
      <c r="E754"/>
      <c r="F754"/>
      <c r="G754"/>
      <c r="H754"/>
      <c r="I754"/>
      <c r="J754" s="52"/>
      <c r="K754" s="52"/>
      <c r="L754" s="52"/>
      <c r="M754"/>
      <c r="N754"/>
    </row>
    <row r="755" spans="1:14" ht="12.75" customHeight="1">
      <c r="A755"/>
      <c r="B755"/>
      <c r="C755"/>
      <c r="D755"/>
      <c r="E755"/>
      <c r="F755"/>
      <c r="G755"/>
      <c r="H755"/>
      <c r="I755"/>
      <c r="J755" s="52"/>
      <c r="K755" s="52"/>
      <c r="L755" s="52"/>
      <c r="M755"/>
      <c r="N755"/>
    </row>
    <row r="756" spans="1:14" ht="12.75" customHeight="1">
      <c r="A756"/>
      <c r="B756"/>
      <c r="C756"/>
      <c r="D756"/>
      <c r="E756"/>
      <c r="F756"/>
      <c r="G756"/>
      <c r="H756"/>
      <c r="I756"/>
      <c r="J756" s="52"/>
      <c r="K756" s="52"/>
      <c r="L756" s="52"/>
      <c r="M756"/>
      <c r="N756"/>
    </row>
    <row r="757" spans="1:14" ht="12.75" customHeight="1">
      <c r="A757"/>
      <c r="B757"/>
      <c r="C757"/>
      <c r="D757"/>
      <c r="E757"/>
      <c r="F757"/>
      <c r="G757"/>
      <c r="H757"/>
      <c r="I757"/>
      <c r="J757" s="52"/>
      <c r="K757" s="52"/>
      <c r="L757" s="52"/>
      <c r="M757"/>
      <c r="N757"/>
    </row>
    <row r="758" spans="1:14" ht="12.75" customHeight="1">
      <c r="A758"/>
      <c r="B758"/>
      <c r="C758"/>
      <c r="D758"/>
      <c r="E758"/>
      <c r="F758"/>
      <c r="G758"/>
      <c r="H758"/>
      <c r="I758"/>
      <c r="J758" s="52"/>
      <c r="K758" s="52"/>
      <c r="L758" s="52"/>
      <c r="M758"/>
      <c r="N758"/>
    </row>
    <row r="759" spans="1:14" ht="12.75" customHeight="1">
      <c r="A759"/>
      <c r="B759"/>
      <c r="C759"/>
      <c r="D759"/>
      <c r="E759"/>
      <c r="F759"/>
      <c r="G759"/>
      <c r="H759"/>
      <c r="I759"/>
      <c r="J759" s="52"/>
      <c r="K759" s="52"/>
      <c r="L759" s="52"/>
      <c r="M759"/>
      <c r="N759"/>
    </row>
    <row r="760" spans="1:14" ht="12.75" customHeight="1">
      <c r="A760"/>
      <c r="B760"/>
      <c r="C760"/>
      <c r="D760"/>
      <c r="E760"/>
      <c r="F760"/>
      <c r="G760"/>
      <c r="H760"/>
      <c r="I760"/>
      <c r="J760" s="52"/>
      <c r="K760" s="52"/>
      <c r="L760" s="52"/>
      <c r="M760"/>
      <c r="N760"/>
    </row>
    <row r="761" spans="1:14" ht="12.75" customHeight="1">
      <c r="A761"/>
      <c r="B761"/>
      <c r="C761"/>
      <c r="D761"/>
      <c r="E761"/>
      <c r="F761"/>
      <c r="G761"/>
      <c r="H761"/>
      <c r="I761"/>
      <c r="J761" s="52"/>
      <c r="K761" s="52"/>
      <c r="L761" s="52"/>
      <c r="M761"/>
      <c r="N761"/>
    </row>
    <row r="762" spans="1:14" ht="12.75" customHeight="1">
      <c r="A762"/>
      <c r="B762"/>
      <c r="C762"/>
      <c r="D762"/>
      <c r="E762"/>
      <c r="F762"/>
      <c r="G762"/>
      <c r="H762"/>
      <c r="I762"/>
      <c r="J762" s="52"/>
      <c r="K762" s="52"/>
      <c r="L762" s="52"/>
      <c r="M762"/>
      <c r="N762"/>
    </row>
    <row r="763" spans="1:14" ht="12.75" customHeight="1">
      <c r="A763"/>
      <c r="B763"/>
      <c r="C763"/>
      <c r="D763"/>
      <c r="E763"/>
      <c r="F763"/>
      <c r="G763"/>
      <c r="H763"/>
      <c r="I763"/>
      <c r="J763" s="52"/>
      <c r="K763" s="52"/>
      <c r="L763" s="52"/>
      <c r="M763"/>
      <c r="N763"/>
    </row>
    <row r="764" spans="1:14" ht="12.75" customHeight="1">
      <c r="A764"/>
      <c r="B764"/>
      <c r="C764"/>
      <c r="D764"/>
      <c r="E764"/>
      <c r="F764"/>
      <c r="G764"/>
      <c r="H764"/>
      <c r="I764"/>
      <c r="J764" s="52"/>
      <c r="K764" s="52"/>
      <c r="L764" s="52"/>
      <c r="M764"/>
      <c r="N764"/>
    </row>
    <row r="765" spans="1:14" ht="12.75" customHeight="1">
      <c r="A765"/>
      <c r="B765"/>
      <c r="C765"/>
      <c r="D765"/>
      <c r="E765"/>
      <c r="F765"/>
      <c r="G765"/>
      <c r="H765"/>
      <c r="I765"/>
      <c r="J765" s="52"/>
      <c r="K765" s="52"/>
      <c r="L765" s="52"/>
      <c r="M765"/>
      <c r="N765"/>
    </row>
    <row r="766" spans="1:14" ht="12.75" customHeight="1">
      <c r="A766"/>
      <c r="B766"/>
      <c r="C766"/>
      <c r="D766"/>
      <c r="E766"/>
      <c r="F766"/>
      <c r="G766"/>
      <c r="H766"/>
      <c r="I766"/>
      <c r="J766" s="52"/>
      <c r="K766" s="52"/>
      <c r="L766" s="52"/>
      <c r="M766"/>
      <c r="N766"/>
    </row>
    <row r="767" spans="1:14" ht="12.75" customHeight="1">
      <c r="A767"/>
      <c r="B767"/>
      <c r="C767"/>
      <c r="D767"/>
      <c r="E767"/>
      <c r="F767"/>
      <c r="G767"/>
      <c r="H767"/>
      <c r="I767"/>
      <c r="J767" s="52"/>
      <c r="K767" s="52"/>
      <c r="L767" s="52"/>
      <c r="M767"/>
      <c r="N767"/>
    </row>
    <row r="768" spans="1:14" ht="12.75" customHeight="1">
      <c r="A768"/>
      <c r="B768"/>
      <c r="C768"/>
      <c r="D768"/>
      <c r="E768"/>
      <c r="F768"/>
      <c r="G768"/>
      <c r="H768"/>
      <c r="I768"/>
      <c r="J768" s="52"/>
      <c r="K768" s="52"/>
      <c r="L768" s="52"/>
      <c r="M768"/>
      <c r="N768"/>
    </row>
    <row r="769" spans="1:14" ht="12.75" customHeight="1">
      <c r="A769"/>
      <c r="B769"/>
      <c r="C769"/>
      <c r="D769"/>
      <c r="E769"/>
      <c r="F769"/>
      <c r="G769"/>
      <c r="H769"/>
      <c r="I769"/>
      <c r="J769" s="52"/>
      <c r="K769" s="52"/>
      <c r="L769" s="52"/>
      <c r="M769"/>
      <c r="N769"/>
    </row>
    <row r="770" spans="1:14" ht="12.75" customHeight="1">
      <c r="A770"/>
      <c r="B770"/>
      <c r="C770"/>
      <c r="D770"/>
      <c r="E770"/>
      <c r="F770"/>
      <c r="G770"/>
      <c r="H770"/>
      <c r="I770"/>
      <c r="J770" s="52"/>
      <c r="K770" s="52"/>
      <c r="L770" s="52"/>
      <c r="M770"/>
      <c r="N770"/>
    </row>
    <row r="771" spans="1:14" ht="12.75" customHeight="1">
      <c r="A771"/>
      <c r="B771"/>
      <c r="C771"/>
      <c r="D771"/>
      <c r="E771"/>
      <c r="F771"/>
      <c r="G771"/>
      <c r="H771"/>
      <c r="I771"/>
      <c r="J771" s="52"/>
      <c r="K771" s="52"/>
      <c r="L771" s="52"/>
      <c r="M771"/>
      <c r="N771"/>
    </row>
    <row r="772" spans="1:14" ht="12.75" customHeight="1">
      <c r="A772"/>
      <c r="B772"/>
      <c r="C772"/>
      <c r="D772"/>
      <c r="E772"/>
      <c r="F772"/>
      <c r="G772"/>
      <c r="H772"/>
      <c r="I772"/>
      <c r="J772" s="52"/>
      <c r="K772" s="52"/>
      <c r="L772" s="52"/>
      <c r="M772"/>
      <c r="N772"/>
    </row>
    <row r="773" spans="1:14" ht="12.75" customHeight="1">
      <c r="A773"/>
      <c r="B773"/>
      <c r="C773"/>
      <c r="D773"/>
      <c r="E773"/>
      <c r="F773"/>
      <c r="G773"/>
      <c r="H773"/>
      <c r="I773"/>
      <c r="J773" s="52"/>
      <c r="K773" s="52"/>
      <c r="L773" s="52"/>
      <c r="M773"/>
      <c r="N773"/>
    </row>
    <row r="774" spans="1:14" ht="12.75" customHeight="1">
      <c r="A774"/>
      <c r="B774"/>
      <c r="C774"/>
      <c r="D774"/>
      <c r="E774"/>
      <c r="F774"/>
      <c r="G774"/>
      <c r="H774"/>
      <c r="I774"/>
      <c r="J774" s="52"/>
      <c r="K774" s="52"/>
      <c r="L774" s="52"/>
      <c r="M774"/>
      <c r="N774"/>
    </row>
    <row r="775" spans="1:14" ht="12.75" customHeight="1">
      <c r="A775"/>
      <c r="B775"/>
      <c r="C775"/>
      <c r="D775"/>
      <c r="E775"/>
      <c r="F775"/>
      <c r="G775"/>
      <c r="H775"/>
      <c r="I775"/>
      <c r="J775" s="52"/>
      <c r="K775" s="52"/>
      <c r="L775" s="52"/>
      <c r="M775"/>
      <c r="N775"/>
    </row>
    <row r="776" spans="1:14" ht="12.75" customHeight="1">
      <c r="A776"/>
      <c r="B776"/>
      <c r="C776"/>
      <c r="D776"/>
      <c r="E776"/>
      <c r="F776"/>
      <c r="G776"/>
      <c r="H776"/>
      <c r="I776"/>
      <c r="J776" s="52"/>
      <c r="K776" s="52"/>
      <c r="L776" s="52"/>
      <c r="M776"/>
      <c r="N776"/>
    </row>
    <row r="777" spans="1:14" ht="12.75" customHeight="1">
      <c r="A777"/>
      <c r="B777"/>
      <c r="C777"/>
      <c r="D777"/>
      <c r="E777"/>
      <c r="F777"/>
      <c r="G777"/>
      <c r="H777"/>
      <c r="I777"/>
      <c r="J777" s="52"/>
      <c r="K777" s="52"/>
      <c r="L777" s="52"/>
      <c r="M777"/>
      <c r="N777"/>
    </row>
    <row r="778" spans="1:14" ht="12.75" customHeight="1">
      <c r="A778"/>
      <c r="B778"/>
      <c r="C778"/>
      <c r="D778"/>
      <c r="E778"/>
      <c r="F778"/>
      <c r="G778"/>
      <c r="H778"/>
      <c r="I778"/>
      <c r="J778" s="52"/>
      <c r="K778" s="52"/>
      <c r="L778" s="52"/>
      <c r="M778"/>
      <c r="N778"/>
    </row>
    <row r="779" spans="1:14" ht="12.75" customHeight="1">
      <c r="A779"/>
      <c r="B779"/>
      <c r="C779"/>
      <c r="D779"/>
      <c r="E779"/>
      <c r="F779"/>
      <c r="G779"/>
      <c r="H779"/>
      <c r="I779"/>
      <c r="J779" s="52"/>
      <c r="K779" s="52"/>
      <c r="L779" s="52"/>
      <c r="M779"/>
      <c r="N779"/>
    </row>
    <row r="780" spans="1:14" ht="12.75" customHeight="1">
      <c r="A780"/>
      <c r="B780"/>
      <c r="C780"/>
      <c r="D780"/>
      <c r="E780"/>
      <c r="F780"/>
      <c r="G780"/>
      <c r="H780"/>
      <c r="I780"/>
      <c r="J780" s="52"/>
      <c r="K780" s="52"/>
      <c r="L780" s="52"/>
      <c r="M780"/>
      <c r="N780"/>
    </row>
    <row r="781" spans="1:14" ht="12.75" customHeight="1">
      <c r="A781"/>
      <c r="B781"/>
      <c r="C781"/>
      <c r="D781"/>
      <c r="E781"/>
      <c r="F781"/>
      <c r="G781"/>
      <c r="H781"/>
      <c r="I781"/>
      <c r="J781" s="52"/>
      <c r="K781" s="52"/>
      <c r="L781" s="52"/>
      <c r="M781"/>
      <c r="N781"/>
    </row>
    <row r="782" spans="1:14" ht="12.75" customHeight="1">
      <c r="A782"/>
      <c r="B782"/>
      <c r="C782"/>
      <c r="D782"/>
      <c r="E782"/>
      <c r="F782"/>
      <c r="G782"/>
      <c r="H782"/>
      <c r="I782"/>
      <c r="J782" s="52"/>
      <c r="K782" s="52"/>
      <c r="L782" s="52"/>
      <c r="M782"/>
      <c r="N782"/>
    </row>
    <row r="783" spans="1:14" ht="12.75" customHeight="1">
      <c r="A783"/>
      <c r="B783"/>
      <c r="C783"/>
      <c r="D783"/>
      <c r="E783"/>
      <c r="F783"/>
      <c r="G783"/>
      <c r="H783"/>
      <c r="I783"/>
      <c r="J783" s="52"/>
      <c r="K783" s="52"/>
      <c r="L783" s="52"/>
      <c r="M783"/>
      <c r="N783"/>
    </row>
    <row r="784" spans="1:14" ht="12.75" customHeight="1">
      <c r="A784"/>
      <c r="B784"/>
      <c r="C784"/>
      <c r="D784"/>
      <c r="E784"/>
      <c r="F784"/>
      <c r="G784"/>
      <c r="H784"/>
      <c r="I784"/>
      <c r="J784" s="52"/>
      <c r="K784" s="52"/>
      <c r="L784" s="52"/>
      <c r="M784"/>
      <c r="N784"/>
    </row>
    <row r="785" spans="1:14" ht="12.75" customHeight="1">
      <c r="A785"/>
      <c r="B785"/>
      <c r="C785"/>
      <c r="D785"/>
      <c r="E785"/>
      <c r="F785"/>
      <c r="G785"/>
      <c r="H785"/>
      <c r="I785"/>
      <c r="J785" s="52"/>
      <c r="K785" s="52"/>
      <c r="L785" s="52"/>
      <c r="M785"/>
      <c r="N785"/>
    </row>
    <row r="786" spans="1:14" ht="12.75" customHeight="1">
      <c r="A786"/>
      <c r="B786"/>
      <c r="C786"/>
      <c r="D786"/>
      <c r="E786"/>
      <c r="F786"/>
      <c r="G786"/>
      <c r="H786"/>
      <c r="I786"/>
      <c r="J786" s="52"/>
      <c r="K786" s="52"/>
      <c r="L786" s="52"/>
      <c r="M786"/>
      <c r="N786"/>
    </row>
    <row r="787" spans="1:14" ht="12.75" customHeight="1">
      <c r="A787"/>
      <c r="B787"/>
      <c r="C787"/>
      <c r="D787"/>
      <c r="E787"/>
      <c r="F787"/>
      <c r="G787"/>
      <c r="H787"/>
      <c r="I787"/>
      <c r="J787" s="52"/>
      <c r="K787" s="52"/>
      <c r="L787" s="52"/>
      <c r="M787"/>
      <c r="N787"/>
    </row>
    <row r="788" spans="1:14" ht="12.75" customHeight="1">
      <c r="A788"/>
      <c r="B788"/>
      <c r="C788"/>
      <c r="D788"/>
      <c r="E788"/>
      <c r="F788"/>
      <c r="G788"/>
      <c r="H788"/>
      <c r="I788"/>
      <c r="J788" s="52"/>
      <c r="K788" s="52"/>
      <c r="L788" s="52"/>
      <c r="M788"/>
      <c r="N788"/>
    </row>
    <row r="789" spans="1:14" ht="12.75" customHeight="1">
      <c r="A789"/>
      <c r="B789"/>
      <c r="C789"/>
      <c r="D789"/>
      <c r="E789"/>
      <c r="F789"/>
      <c r="G789"/>
      <c r="H789"/>
      <c r="I789"/>
      <c r="J789" s="52"/>
      <c r="K789" s="52"/>
      <c r="L789" s="52"/>
      <c r="M789"/>
      <c r="N789"/>
    </row>
    <row r="790" spans="1:14" ht="12.75" customHeight="1">
      <c r="A790"/>
      <c r="B790"/>
      <c r="C790"/>
      <c r="D790"/>
      <c r="E790"/>
      <c r="F790"/>
      <c r="G790"/>
      <c r="H790"/>
      <c r="I790"/>
      <c r="J790" s="52"/>
      <c r="K790" s="52"/>
      <c r="L790" s="52"/>
      <c r="M790"/>
      <c r="N790"/>
    </row>
    <row r="791" spans="1:14" ht="12.75" customHeight="1">
      <c r="A791"/>
      <c r="B791"/>
      <c r="C791"/>
      <c r="D791"/>
      <c r="E791"/>
      <c r="F791"/>
      <c r="G791"/>
      <c r="H791"/>
      <c r="I791"/>
      <c r="J791" s="52"/>
      <c r="K791" s="52"/>
      <c r="L791" s="52"/>
      <c r="M791"/>
      <c r="N791"/>
    </row>
    <row r="792" spans="1:14" ht="12.75" customHeight="1">
      <c r="A792"/>
      <c r="B792"/>
      <c r="C792"/>
      <c r="D792"/>
      <c r="E792"/>
      <c r="F792"/>
      <c r="G792"/>
      <c r="H792"/>
      <c r="I792"/>
      <c r="J792" s="52"/>
      <c r="K792" s="52"/>
      <c r="L792" s="52"/>
      <c r="M792"/>
      <c r="N792"/>
    </row>
    <row r="793" spans="1:14" ht="12.75" customHeight="1">
      <c r="A793"/>
      <c r="B793"/>
      <c r="C793"/>
      <c r="D793"/>
      <c r="E793"/>
      <c r="F793"/>
      <c r="G793"/>
      <c r="H793"/>
      <c r="I793"/>
      <c r="J793" s="52"/>
      <c r="K793" s="52"/>
      <c r="L793" s="52"/>
      <c r="M793"/>
      <c r="N793"/>
    </row>
    <row r="794" spans="1:14" ht="12.75" customHeight="1">
      <c r="A794"/>
      <c r="B794"/>
      <c r="C794"/>
      <c r="D794"/>
      <c r="E794"/>
      <c r="F794"/>
      <c r="G794"/>
      <c r="H794"/>
      <c r="I794"/>
      <c r="J794" s="52"/>
      <c r="K794" s="52"/>
      <c r="L794" s="52"/>
      <c r="M794"/>
      <c r="N794"/>
    </row>
    <row r="795" spans="1:14" ht="12.75" customHeight="1">
      <c r="A795"/>
      <c r="B795"/>
      <c r="C795"/>
      <c r="D795"/>
      <c r="E795"/>
      <c r="F795"/>
      <c r="G795"/>
      <c r="H795"/>
      <c r="I795"/>
      <c r="J795" s="52"/>
      <c r="K795" s="52"/>
      <c r="L795" s="52"/>
      <c r="M795"/>
      <c r="N795"/>
    </row>
    <row r="796" spans="1:14" ht="12.75" customHeight="1">
      <c r="A796"/>
      <c r="B796"/>
      <c r="C796"/>
      <c r="D796"/>
      <c r="E796"/>
      <c r="F796"/>
      <c r="G796"/>
      <c r="H796"/>
      <c r="I796"/>
      <c r="J796" s="52"/>
      <c r="K796" s="52"/>
      <c r="L796" s="52"/>
      <c r="M796"/>
      <c r="N796"/>
    </row>
    <row r="797" spans="1:14" ht="12.75" customHeight="1">
      <c r="A797"/>
      <c r="B797"/>
      <c r="C797"/>
      <c r="D797"/>
      <c r="E797"/>
      <c r="F797"/>
      <c r="G797"/>
      <c r="H797"/>
      <c r="I797"/>
      <c r="J797" s="52"/>
      <c r="K797" s="52"/>
      <c r="L797" s="52"/>
      <c r="M797"/>
      <c r="N797"/>
    </row>
    <row r="798" spans="1:14" ht="12.75" customHeight="1">
      <c r="A798"/>
      <c r="B798"/>
      <c r="C798"/>
      <c r="D798"/>
      <c r="E798"/>
      <c r="F798"/>
      <c r="G798"/>
      <c r="H798"/>
      <c r="I798"/>
      <c r="J798" s="52"/>
      <c r="K798" s="52"/>
      <c r="L798" s="52"/>
      <c r="M798"/>
      <c r="N798"/>
    </row>
    <row r="799" spans="1:14" ht="12.75" customHeight="1">
      <c r="A799"/>
      <c r="B799"/>
      <c r="C799"/>
      <c r="D799"/>
      <c r="E799"/>
      <c r="F799"/>
      <c r="G799"/>
      <c r="H799"/>
      <c r="I799"/>
      <c r="J799" s="52"/>
      <c r="K799" s="52"/>
      <c r="L799" s="52"/>
      <c r="M799"/>
      <c r="N799"/>
    </row>
    <row r="800" spans="1:14" ht="12.75" customHeight="1">
      <c r="A800"/>
      <c r="B800"/>
      <c r="C800"/>
      <c r="D800"/>
      <c r="E800"/>
      <c r="F800"/>
      <c r="G800"/>
      <c r="H800"/>
      <c r="I800"/>
      <c r="J800" s="52"/>
      <c r="K800" s="52"/>
      <c r="L800" s="52"/>
      <c r="M800"/>
      <c r="N800"/>
    </row>
    <row r="801" spans="1:14" ht="12.75" customHeight="1">
      <c r="A801"/>
      <c r="B801"/>
      <c r="C801"/>
      <c r="D801"/>
      <c r="E801"/>
      <c r="F801"/>
      <c r="G801"/>
      <c r="H801"/>
      <c r="I801"/>
      <c r="J801" s="52"/>
      <c r="K801" s="52"/>
      <c r="L801" s="52"/>
      <c r="M801"/>
      <c r="N801"/>
    </row>
    <row r="802" spans="1:14" ht="12.75" customHeight="1">
      <c r="A802"/>
      <c r="B802"/>
      <c r="C802"/>
      <c r="D802"/>
      <c r="E802"/>
      <c r="F802"/>
      <c r="G802"/>
      <c r="H802"/>
      <c r="I802"/>
      <c r="J802" s="52"/>
      <c r="K802" s="52"/>
      <c r="L802" s="52"/>
      <c r="M802"/>
      <c r="N802"/>
    </row>
    <row r="803" spans="1:14" ht="12.75" customHeight="1">
      <c r="A803"/>
      <c r="B803"/>
      <c r="C803"/>
      <c r="D803"/>
      <c r="E803"/>
      <c r="F803"/>
      <c r="G803"/>
      <c r="H803"/>
      <c r="I803"/>
      <c r="J803" s="52"/>
      <c r="K803" s="52"/>
      <c r="L803" s="52"/>
      <c r="M803"/>
      <c r="N803"/>
    </row>
    <row r="804" spans="1:14" ht="12.75" customHeight="1">
      <c r="A804"/>
      <c r="B804"/>
      <c r="C804"/>
      <c r="D804"/>
      <c r="E804"/>
      <c r="F804"/>
      <c r="G804"/>
      <c r="H804"/>
      <c r="I804"/>
      <c r="J804" s="52"/>
      <c r="K804" s="52"/>
      <c r="L804" s="52"/>
      <c r="M804"/>
      <c r="N804"/>
    </row>
    <row r="805" spans="1:14" ht="12.75" customHeight="1">
      <c r="A805"/>
      <c r="B805"/>
      <c r="C805"/>
      <c r="D805"/>
      <c r="E805"/>
      <c r="F805"/>
      <c r="G805"/>
      <c r="H805"/>
      <c r="I805"/>
      <c r="J805" s="52"/>
      <c r="K805" s="52"/>
      <c r="L805" s="52"/>
      <c r="M805"/>
      <c r="N805"/>
    </row>
    <row r="806" spans="1:14" ht="12.75" customHeight="1">
      <c r="A806"/>
      <c r="B806"/>
      <c r="C806"/>
      <c r="D806"/>
      <c r="E806"/>
      <c r="F806"/>
      <c r="G806"/>
      <c r="H806"/>
      <c r="I806"/>
      <c r="J806" s="52"/>
      <c r="K806" s="52"/>
      <c r="L806" s="52"/>
      <c r="M806"/>
      <c r="N806"/>
    </row>
    <row r="807" spans="1:14" ht="12.75" customHeight="1">
      <c r="A807"/>
      <c r="B807"/>
      <c r="C807"/>
      <c r="D807"/>
      <c r="E807"/>
      <c r="F807"/>
      <c r="G807"/>
      <c r="H807"/>
      <c r="I807"/>
      <c r="J807" s="52"/>
      <c r="K807" s="52"/>
      <c r="L807" s="52"/>
      <c r="M807"/>
      <c r="N807"/>
    </row>
    <row r="808" spans="1:14" ht="12.75" customHeight="1">
      <c r="A808"/>
      <c r="B808"/>
      <c r="C808"/>
      <c r="D808"/>
      <c r="E808"/>
      <c r="F808"/>
      <c r="G808"/>
      <c r="H808"/>
      <c r="I808"/>
      <c r="J808" s="52"/>
      <c r="K808" s="52"/>
      <c r="L808" s="52"/>
      <c r="M808"/>
      <c r="N808"/>
    </row>
    <row r="809" spans="1:14" ht="12.75" customHeight="1">
      <c r="A809"/>
      <c r="B809"/>
      <c r="C809"/>
      <c r="D809"/>
      <c r="E809"/>
      <c r="F809"/>
      <c r="G809"/>
      <c r="H809"/>
      <c r="I809"/>
      <c r="J809" s="52"/>
      <c r="K809" s="52"/>
      <c r="L809" s="52"/>
      <c r="M809"/>
      <c r="N809"/>
    </row>
    <row r="810" spans="1:14" ht="12.75" customHeight="1">
      <c r="A810"/>
      <c r="B810"/>
      <c r="C810"/>
      <c r="D810"/>
      <c r="E810"/>
      <c r="F810"/>
      <c r="G810"/>
      <c r="H810"/>
      <c r="I810"/>
      <c r="J810" s="52"/>
      <c r="K810" s="52"/>
      <c r="L810" s="52"/>
      <c r="M810"/>
      <c r="N810"/>
    </row>
    <row r="811" spans="1:14" ht="12.75" customHeight="1">
      <c r="A811"/>
      <c r="B811"/>
      <c r="C811"/>
      <c r="D811"/>
      <c r="E811"/>
      <c r="F811"/>
      <c r="G811"/>
      <c r="H811"/>
      <c r="I811"/>
      <c r="J811" s="52"/>
      <c r="K811" s="52"/>
      <c r="L811" s="52"/>
      <c r="M811"/>
      <c r="N811"/>
    </row>
    <row r="812" spans="1:14" ht="12.75" customHeight="1">
      <c r="A812"/>
      <c r="B812"/>
      <c r="C812"/>
      <c r="D812"/>
      <c r="E812"/>
      <c r="F812"/>
      <c r="G812"/>
      <c r="H812"/>
      <c r="I812"/>
      <c r="J812" s="52"/>
      <c r="K812" s="52"/>
      <c r="L812" s="52"/>
      <c r="M812"/>
      <c r="N812"/>
    </row>
    <row r="813" spans="1:14" ht="12.75" customHeight="1">
      <c r="A813"/>
      <c r="B813"/>
      <c r="C813"/>
      <c r="D813"/>
      <c r="E813"/>
      <c r="F813"/>
      <c r="G813"/>
      <c r="H813"/>
      <c r="I813"/>
      <c r="J813" s="52"/>
      <c r="K813" s="52"/>
      <c r="L813" s="52"/>
      <c r="M813"/>
      <c r="N813"/>
    </row>
    <row r="814" spans="1:14" ht="12.75" customHeight="1">
      <c r="A814"/>
      <c r="B814"/>
      <c r="C814"/>
      <c r="D814"/>
      <c r="E814"/>
      <c r="F814"/>
      <c r="G814"/>
      <c r="H814"/>
      <c r="I814"/>
      <c r="J814" s="52"/>
      <c r="K814" s="52"/>
      <c r="L814" s="52"/>
      <c r="M814"/>
      <c r="N814"/>
    </row>
    <row r="815" spans="1:14" ht="12.75" customHeight="1">
      <c r="A815"/>
      <c r="B815"/>
      <c r="C815"/>
      <c r="D815"/>
      <c r="E815"/>
      <c r="F815"/>
      <c r="G815"/>
      <c r="H815"/>
      <c r="I815"/>
      <c r="J815" s="52"/>
      <c r="K815" s="52"/>
      <c r="L815" s="52"/>
      <c r="M815"/>
      <c r="N815"/>
    </row>
    <row r="816" spans="1:14" ht="12.75" customHeight="1">
      <c r="A816"/>
      <c r="B816"/>
      <c r="C816"/>
      <c r="D816"/>
      <c r="E816"/>
      <c r="F816"/>
      <c r="G816"/>
      <c r="H816"/>
      <c r="I816"/>
      <c r="J816" s="52"/>
      <c r="K816" s="52"/>
      <c r="L816" s="52"/>
      <c r="M816"/>
      <c r="N816"/>
    </row>
    <row r="817" spans="1:14" ht="12.75" customHeight="1">
      <c r="A817"/>
      <c r="B817"/>
      <c r="C817"/>
      <c r="D817"/>
      <c r="E817"/>
      <c r="F817"/>
      <c r="G817"/>
      <c r="H817"/>
      <c r="I817"/>
      <c r="J817" s="52"/>
      <c r="K817" s="52"/>
      <c r="L817" s="52"/>
      <c r="M817"/>
      <c r="N817"/>
    </row>
    <row r="818" spans="1:14" ht="12.75" customHeight="1">
      <c r="A818"/>
      <c r="B818"/>
      <c r="C818"/>
      <c r="D818"/>
      <c r="E818"/>
      <c r="F818"/>
      <c r="G818"/>
      <c r="H818"/>
      <c r="I818"/>
      <c r="J818" s="52"/>
      <c r="K818" s="52"/>
      <c r="L818" s="52"/>
      <c r="M818"/>
      <c r="N818"/>
    </row>
    <row r="819" spans="1:14" ht="12.75" customHeight="1">
      <c r="A819"/>
      <c r="B819"/>
      <c r="C819"/>
      <c r="D819"/>
      <c r="E819"/>
      <c r="F819"/>
      <c r="G819"/>
      <c r="H819"/>
      <c r="I819"/>
      <c r="J819" s="52"/>
      <c r="K819" s="52"/>
      <c r="L819" s="52"/>
      <c r="M819"/>
      <c r="N819"/>
    </row>
    <row r="820" spans="1:14" ht="12.75" customHeight="1">
      <c r="A820"/>
      <c r="B820"/>
      <c r="C820"/>
      <c r="D820"/>
      <c r="E820"/>
      <c r="F820"/>
      <c r="G820"/>
      <c r="H820"/>
      <c r="I820"/>
      <c r="J820" s="52"/>
      <c r="K820" s="52"/>
      <c r="L820" s="52"/>
      <c r="M820"/>
      <c r="N820"/>
    </row>
    <row r="821" spans="1:14" ht="12.75" customHeight="1">
      <c r="A821"/>
      <c r="B821"/>
      <c r="C821"/>
      <c r="D821"/>
      <c r="E821"/>
      <c r="F821"/>
      <c r="G821"/>
      <c r="H821"/>
      <c r="I821"/>
      <c r="J821" s="52"/>
      <c r="K821" s="52"/>
      <c r="L821" s="52"/>
      <c r="M821"/>
      <c r="N821"/>
    </row>
    <row r="822" spans="1:14" ht="12.75" customHeight="1">
      <c r="A822"/>
      <c r="B822"/>
      <c r="C822"/>
      <c r="D822"/>
      <c r="E822"/>
      <c r="F822"/>
      <c r="G822"/>
      <c r="H822"/>
      <c r="I822"/>
      <c r="J822" s="52"/>
      <c r="K822" s="52"/>
      <c r="L822" s="52"/>
      <c r="M822"/>
      <c r="N822"/>
    </row>
    <row r="823" spans="1:14" ht="12.75" customHeight="1">
      <c r="A823"/>
      <c r="B823"/>
      <c r="C823"/>
      <c r="D823"/>
      <c r="E823"/>
      <c r="F823"/>
      <c r="G823"/>
      <c r="H823"/>
      <c r="I823"/>
      <c r="J823" s="52"/>
      <c r="K823" s="52"/>
      <c r="L823" s="52"/>
      <c r="M823"/>
      <c r="N823"/>
    </row>
    <row r="824" spans="1:14" ht="12.75" customHeight="1">
      <c r="A824"/>
      <c r="B824"/>
      <c r="C824"/>
      <c r="D824"/>
      <c r="E824"/>
      <c r="F824"/>
      <c r="G824"/>
      <c r="H824"/>
      <c r="I824"/>
      <c r="J824" s="52"/>
      <c r="K824" s="52"/>
      <c r="L824" s="52"/>
      <c r="M824"/>
      <c r="N824"/>
    </row>
    <row r="825" spans="1:14" ht="12.75" customHeight="1">
      <c r="A825"/>
      <c r="B825"/>
      <c r="C825"/>
      <c r="D825"/>
      <c r="E825"/>
      <c r="F825"/>
      <c r="G825"/>
      <c r="H825"/>
      <c r="I825"/>
      <c r="J825" s="52"/>
      <c r="K825" s="52"/>
      <c r="L825" s="52"/>
      <c r="M825"/>
      <c r="N825"/>
    </row>
    <row r="826" spans="1:14" ht="12.75" customHeight="1">
      <c r="A826"/>
      <c r="B826"/>
      <c r="C826"/>
      <c r="D826"/>
      <c r="E826"/>
      <c r="F826"/>
      <c r="G826"/>
      <c r="H826"/>
      <c r="I826"/>
      <c r="J826" s="52"/>
      <c r="K826" s="52"/>
      <c r="L826" s="52"/>
      <c r="M826"/>
      <c r="N826"/>
    </row>
    <row r="827" spans="1:14" ht="12.75" customHeight="1">
      <c r="A827"/>
      <c r="B827"/>
      <c r="C827"/>
      <c r="D827"/>
      <c r="E827"/>
      <c r="F827"/>
      <c r="G827"/>
      <c r="H827"/>
      <c r="I827"/>
      <c r="J827" s="52"/>
      <c r="K827" s="52"/>
      <c r="L827" s="52"/>
      <c r="M827"/>
      <c r="N827"/>
    </row>
    <row r="828" spans="1:14" ht="12.75" customHeight="1">
      <c r="A828"/>
      <c r="B828"/>
      <c r="C828"/>
      <c r="D828"/>
      <c r="E828"/>
      <c r="F828"/>
      <c r="G828"/>
      <c r="H828"/>
      <c r="I828"/>
      <c r="J828" s="52"/>
      <c r="K828" s="52"/>
      <c r="L828" s="52"/>
      <c r="M828"/>
      <c r="N828"/>
    </row>
    <row r="829" spans="1:14" ht="12.75" customHeight="1">
      <c r="A829"/>
      <c r="B829"/>
      <c r="C829"/>
      <c r="D829"/>
      <c r="E829"/>
      <c r="F829"/>
      <c r="G829"/>
      <c r="H829"/>
      <c r="I829"/>
      <c r="J829" s="52"/>
      <c r="K829" s="52"/>
      <c r="L829" s="52"/>
      <c r="M829"/>
      <c r="N829"/>
    </row>
    <row r="830" spans="1:14" ht="12.75" customHeight="1">
      <c r="A830"/>
      <c r="B830"/>
      <c r="C830"/>
      <c r="D830"/>
      <c r="E830"/>
      <c r="F830"/>
      <c r="G830"/>
      <c r="H830"/>
      <c r="I830"/>
      <c r="J830" s="52"/>
      <c r="K830" s="52"/>
      <c r="L830" s="52"/>
      <c r="M830"/>
      <c r="N830"/>
    </row>
    <row r="831" spans="1:14" ht="12.75" customHeight="1">
      <c r="A831"/>
      <c r="B831"/>
      <c r="C831"/>
      <c r="D831"/>
      <c r="E831"/>
      <c r="F831"/>
      <c r="G831"/>
      <c r="H831"/>
      <c r="I831"/>
      <c r="J831" s="52"/>
      <c r="K831" s="52"/>
      <c r="L831" s="52"/>
      <c r="M831"/>
      <c r="N831"/>
    </row>
    <row r="832" spans="1:14" ht="12.75" customHeight="1">
      <c r="A832"/>
      <c r="B832"/>
      <c r="C832"/>
      <c r="D832"/>
      <c r="E832"/>
      <c r="F832"/>
      <c r="G832"/>
      <c r="H832"/>
      <c r="I832"/>
      <c r="J832" s="52"/>
      <c r="K832" s="52"/>
      <c r="L832" s="52"/>
      <c r="M832"/>
      <c r="N832"/>
    </row>
    <row r="833" spans="1:14" ht="12.75" customHeight="1">
      <c r="A833"/>
      <c r="B833"/>
      <c r="C833"/>
      <c r="D833"/>
      <c r="E833"/>
      <c r="F833"/>
      <c r="G833"/>
      <c r="H833"/>
      <c r="I833"/>
      <c r="J833" s="52"/>
      <c r="K833" s="52"/>
      <c r="L833" s="52"/>
      <c r="M833"/>
      <c r="N833"/>
    </row>
    <row r="834" spans="1:14" ht="12.75" customHeight="1">
      <c r="A834"/>
      <c r="B834"/>
      <c r="C834"/>
      <c r="D834"/>
      <c r="E834"/>
      <c r="F834"/>
      <c r="G834"/>
      <c r="H834"/>
      <c r="I834"/>
      <c r="J834" s="52"/>
      <c r="K834" s="52"/>
      <c r="L834" s="52"/>
      <c r="M834"/>
      <c r="N834"/>
    </row>
    <row r="835" spans="1:14" ht="12.75" customHeight="1">
      <c r="A835"/>
      <c r="B835"/>
      <c r="C835"/>
      <c r="D835"/>
      <c r="E835"/>
      <c r="F835"/>
      <c r="G835"/>
      <c r="H835"/>
      <c r="I835"/>
      <c r="J835" s="52"/>
      <c r="K835" s="52"/>
      <c r="L835" s="52"/>
      <c r="M835"/>
      <c r="N835"/>
    </row>
    <row r="836" spans="1:14" ht="12.75" customHeight="1">
      <c r="A836"/>
      <c r="B836"/>
      <c r="C836"/>
      <c r="D836"/>
      <c r="E836"/>
      <c r="F836"/>
      <c r="G836"/>
      <c r="H836"/>
      <c r="I836"/>
      <c r="J836" s="52"/>
      <c r="K836" s="52"/>
      <c r="L836" s="52"/>
      <c r="M836"/>
      <c r="N836"/>
    </row>
    <row r="837" spans="1:14" ht="12.75" customHeight="1">
      <c r="A837"/>
      <c r="B837"/>
      <c r="C837"/>
      <c r="D837"/>
      <c r="E837"/>
      <c r="F837"/>
      <c r="G837"/>
      <c r="H837"/>
      <c r="I837"/>
      <c r="J837" s="52"/>
      <c r="K837" s="52"/>
      <c r="L837" s="52"/>
      <c r="M837"/>
      <c r="N837"/>
    </row>
    <row r="838" spans="1:14" ht="12.75" customHeight="1">
      <c r="A838"/>
      <c r="B838"/>
      <c r="C838"/>
      <c r="D838"/>
      <c r="E838"/>
      <c r="F838"/>
      <c r="G838"/>
      <c r="H838"/>
      <c r="I838"/>
      <c r="J838" s="52"/>
      <c r="K838" s="52"/>
      <c r="L838" s="52"/>
      <c r="M838"/>
      <c r="N838"/>
    </row>
    <row r="839" spans="1:14" ht="12.75" customHeight="1">
      <c r="A839"/>
      <c r="B839"/>
      <c r="C839"/>
      <c r="D839"/>
      <c r="E839"/>
      <c r="F839"/>
      <c r="G839"/>
      <c r="H839"/>
      <c r="I839"/>
      <c r="J839" s="52"/>
      <c r="K839" s="52"/>
      <c r="L839" s="52"/>
      <c r="M839"/>
      <c r="N839"/>
    </row>
    <row r="840" spans="1:14" ht="12.75" customHeight="1">
      <c r="A840"/>
      <c r="B840"/>
      <c r="C840"/>
      <c r="D840"/>
      <c r="E840"/>
      <c r="F840"/>
      <c r="G840"/>
      <c r="H840"/>
      <c r="I840"/>
      <c r="J840" s="52"/>
      <c r="K840" s="52"/>
      <c r="L840" s="52"/>
      <c r="M840"/>
      <c r="N840"/>
    </row>
    <row r="841" spans="1:14" ht="12.75" customHeight="1">
      <c r="A841"/>
      <c r="B841"/>
      <c r="C841"/>
      <c r="D841"/>
      <c r="E841"/>
      <c r="F841"/>
      <c r="G841"/>
      <c r="H841"/>
      <c r="I841"/>
      <c r="J841" s="52"/>
      <c r="K841" s="52"/>
      <c r="L841" s="52"/>
      <c r="M841"/>
      <c r="N841"/>
    </row>
    <row r="842" spans="1:14" ht="12.75" customHeight="1">
      <c r="A842"/>
      <c r="B842"/>
      <c r="C842"/>
      <c r="D842"/>
      <c r="E842"/>
      <c r="F842"/>
      <c r="G842"/>
      <c r="H842"/>
      <c r="I842"/>
      <c r="J842" s="52"/>
      <c r="K842" s="52"/>
      <c r="L842" s="52"/>
      <c r="M842"/>
      <c r="N842"/>
    </row>
    <row r="843" spans="1:14" ht="12.75" customHeight="1">
      <c r="A843"/>
      <c r="B843"/>
      <c r="C843"/>
      <c r="D843"/>
      <c r="E843"/>
      <c r="F843"/>
      <c r="G843"/>
      <c r="H843"/>
      <c r="I843"/>
      <c r="J843" s="52"/>
      <c r="K843" s="52"/>
      <c r="L843" s="52"/>
      <c r="M843"/>
      <c r="N843"/>
    </row>
    <row r="844" spans="1:14" ht="12.75" customHeight="1">
      <c r="A844"/>
      <c r="B844"/>
      <c r="C844"/>
      <c r="D844"/>
      <c r="E844"/>
      <c r="F844"/>
      <c r="G844"/>
      <c r="H844"/>
      <c r="I844"/>
      <c r="J844" s="52"/>
      <c r="K844" s="52"/>
      <c r="L844" s="52"/>
      <c r="M844"/>
      <c r="N844"/>
    </row>
    <row r="845" spans="1:14" ht="12.75" customHeight="1">
      <c r="A845"/>
      <c r="B845"/>
      <c r="C845"/>
      <c r="D845"/>
      <c r="E845"/>
      <c r="F845"/>
      <c r="G845"/>
      <c r="H845"/>
      <c r="I845"/>
      <c r="J845" s="52"/>
      <c r="K845" s="52"/>
      <c r="L845" s="52"/>
      <c r="M845"/>
      <c r="N845"/>
    </row>
    <row r="846" spans="1:14" ht="12.75" customHeight="1">
      <c r="A846"/>
      <c r="B846"/>
      <c r="C846"/>
      <c r="D846"/>
      <c r="E846"/>
      <c r="F846"/>
      <c r="G846"/>
      <c r="H846"/>
      <c r="I846"/>
      <c r="J846" s="52"/>
      <c r="K846" s="52"/>
      <c r="L846" s="52"/>
      <c r="M846"/>
      <c r="N846"/>
    </row>
    <row r="847" spans="1:14" ht="12.75" customHeight="1">
      <c r="A847"/>
      <c r="B847"/>
      <c r="C847"/>
      <c r="D847"/>
      <c r="E847"/>
      <c r="F847"/>
      <c r="G847"/>
      <c r="H847"/>
      <c r="I847"/>
      <c r="J847" s="52"/>
      <c r="K847" s="52"/>
      <c r="L847" s="52"/>
      <c r="M847"/>
      <c r="N847"/>
    </row>
    <row r="848" spans="1:14" ht="12.75" customHeight="1">
      <c r="A848"/>
      <c r="B848"/>
      <c r="C848"/>
      <c r="D848"/>
      <c r="E848"/>
      <c r="F848"/>
      <c r="G848"/>
      <c r="H848"/>
      <c r="I848"/>
      <c r="J848" s="52"/>
      <c r="K848" s="52"/>
      <c r="L848" s="52"/>
      <c r="M848"/>
      <c r="N848"/>
    </row>
    <row r="849" spans="1:14" ht="12.75" customHeight="1">
      <c r="A849"/>
      <c r="B849"/>
      <c r="C849"/>
      <c r="D849"/>
      <c r="E849"/>
      <c r="F849"/>
      <c r="G849"/>
      <c r="H849"/>
      <c r="I849"/>
      <c r="J849" s="52"/>
      <c r="K849" s="52"/>
      <c r="L849" s="52"/>
      <c r="M849"/>
      <c r="N849"/>
    </row>
    <row r="850" spans="1:14" ht="12.75" customHeight="1">
      <c r="A850"/>
      <c r="B850"/>
      <c r="C850"/>
      <c r="D850"/>
      <c r="E850"/>
      <c r="F850"/>
      <c r="G850"/>
      <c r="H850"/>
      <c r="I850"/>
      <c r="J850" s="52"/>
      <c r="K850" s="52"/>
      <c r="L850" s="52"/>
      <c r="M850"/>
      <c r="N850"/>
    </row>
    <row r="851" spans="1:14" ht="12.75" customHeight="1">
      <c r="A851"/>
      <c r="B851"/>
      <c r="C851"/>
      <c r="D851"/>
      <c r="E851"/>
      <c r="F851"/>
      <c r="G851"/>
      <c r="H851"/>
      <c r="I851"/>
      <c r="J851" s="52"/>
      <c r="K851" s="52"/>
      <c r="L851" s="52"/>
      <c r="M851"/>
      <c r="N851"/>
    </row>
    <row r="852" spans="1:14" ht="12.75" customHeight="1">
      <c r="A852"/>
      <c r="B852"/>
      <c r="C852"/>
      <c r="D852"/>
      <c r="E852"/>
      <c r="F852"/>
      <c r="G852"/>
      <c r="H852"/>
      <c r="I852"/>
      <c r="J852" s="52"/>
      <c r="K852" s="52"/>
      <c r="L852" s="52"/>
      <c r="M852"/>
      <c r="N852"/>
    </row>
    <row r="853" spans="1:14" ht="12.75" customHeight="1">
      <c r="A853"/>
      <c r="B853"/>
      <c r="C853"/>
      <c r="D853"/>
      <c r="E853"/>
      <c r="F853"/>
      <c r="G853"/>
      <c r="H853"/>
      <c r="I853"/>
      <c r="J853" s="52"/>
      <c r="K853" s="52"/>
      <c r="L853" s="52"/>
      <c r="M853"/>
      <c r="N853"/>
    </row>
    <row r="854" spans="1:14" ht="12.75" customHeight="1">
      <c r="A854"/>
      <c r="B854"/>
      <c r="C854"/>
      <c r="D854"/>
      <c r="E854"/>
      <c r="F854"/>
      <c r="G854"/>
      <c r="H854"/>
      <c r="I854"/>
      <c r="J854" s="52"/>
      <c r="K854" s="52"/>
      <c r="L854" s="52"/>
      <c r="M854"/>
      <c r="N854"/>
    </row>
    <row r="855" spans="1:14" ht="12.75" customHeight="1">
      <c r="A855"/>
      <c r="B855"/>
      <c r="C855"/>
      <c r="D855"/>
      <c r="E855"/>
      <c r="F855"/>
      <c r="G855"/>
      <c r="H855"/>
      <c r="I855"/>
      <c r="J855" s="52"/>
      <c r="K855" s="52"/>
      <c r="L855" s="52"/>
      <c r="M855"/>
      <c r="N855"/>
    </row>
    <row r="856" spans="1:14" ht="12.75" customHeight="1">
      <c r="A856"/>
      <c r="B856"/>
      <c r="C856"/>
      <c r="D856"/>
      <c r="E856"/>
      <c r="F856"/>
      <c r="G856"/>
      <c r="H856"/>
      <c r="I856"/>
      <c r="J856" s="52"/>
      <c r="K856" s="52"/>
      <c r="L856" s="52"/>
      <c r="M856"/>
      <c r="N856"/>
    </row>
    <row r="857" spans="1:14" ht="12.75" customHeight="1">
      <c r="A857"/>
      <c r="B857"/>
      <c r="C857"/>
      <c r="D857"/>
      <c r="E857"/>
      <c r="F857"/>
      <c r="G857"/>
      <c r="H857"/>
      <c r="I857"/>
      <c r="J857" s="52"/>
      <c r="K857" s="52"/>
      <c r="L857" s="52"/>
      <c r="M857"/>
      <c r="N857"/>
    </row>
    <row r="858" spans="1:14" ht="12.75" customHeight="1">
      <c r="A858"/>
      <c r="B858"/>
      <c r="C858"/>
      <c r="D858"/>
      <c r="E858"/>
      <c r="F858"/>
      <c r="G858"/>
      <c r="H858"/>
      <c r="I858"/>
      <c r="J858" s="52"/>
      <c r="K858" s="52"/>
      <c r="L858" s="52"/>
      <c r="M858"/>
      <c r="N858"/>
    </row>
    <row r="859" spans="1:14" ht="12.75" customHeight="1">
      <c r="A859"/>
      <c r="B859"/>
      <c r="C859"/>
      <c r="D859"/>
      <c r="E859"/>
      <c r="F859"/>
      <c r="G859"/>
      <c r="H859"/>
      <c r="I859"/>
      <c r="J859" s="52"/>
      <c r="K859" s="52"/>
      <c r="L859" s="52"/>
      <c r="M859"/>
      <c r="N859"/>
    </row>
    <row r="860" spans="1:14" ht="12.75" customHeight="1">
      <c r="A860"/>
      <c r="B860"/>
      <c r="C860"/>
      <c r="D860"/>
      <c r="E860"/>
      <c r="F860"/>
      <c r="G860"/>
      <c r="H860"/>
      <c r="I860"/>
      <c r="J860" s="52"/>
      <c r="K860" s="52"/>
      <c r="L860" s="52"/>
      <c r="M860"/>
      <c r="N860"/>
    </row>
    <row r="861" spans="1:14" ht="12.75" customHeight="1">
      <c r="A861"/>
      <c r="B861"/>
      <c r="C861"/>
      <c r="D861"/>
      <c r="E861"/>
      <c r="F861"/>
      <c r="G861"/>
      <c r="H861"/>
      <c r="I861"/>
      <c r="J861" s="52"/>
      <c r="K861" s="52"/>
      <c r="L861" s="52"/>
      <c r="M861"/>
      <c r="N861"/>
    </row>
    <row r="862" spans="1:14" ht="12.75" customHeight="1">
      <c r="A862"/>
      <c r="B862"/>
      <c r="C862"/>
      <c r="D862"/>
      <c r="E862"/>
      <c r="F862"/>
      <c r="G862"/>
      <c r="H862"/>
      <c r="I862"/>
      <c r="J862" s="52"/>
      <c r="K862" s="52"/>
      <c r="L862" s="52"/>
      <c r="M862"/>
      <c r="N862"/>
    </row>
    <row r="863" spans="1:14" ht="12.75" customHeight="1">
      <c r="A863"/>
      <c r="B863"/>
      <c r="C863"/>
      <c r="D863"/>
      <c r="E863"/>
      <c r="F863"/>
      <c r="G863"/>
      <c r="H863"/>
      <c r="I863"/>
      <c r="J863" s="52"/>
      <c r="K863" s="52"/>
      <c r="L863" s="52"/>
      <c r="M863"/>
      <c r="N863"/>
    </row>
    <row r="864" spans="1:14" ht="12.75" customHeight="1">
      <c r="A864"/>
      <c r="B864"/>
      <c r="C864"/>
      <c r="D864"/>
      <c r="E864"/>
      <c r="F864"/>
      <c r="G864"/>
      <c r="H864"/>
      <c r="I864"/>
      <c r="J864" s="52"/>
      <c r="K864" s="52"/>
      <c r="L864" s="52"/>
      <c r="M864"/>
      <c r="N864"/>
    </row>
    <row r="865" spans="1:14" ht="12.75" customHeight="1">
      <c r="A865"/>
      <c r="B865"/>
      <c r="C865"/>
      <c r="D865"/>
      <c r="E865"/>
      <c r="F865"/>
      <c r="G865"/>
      <c r="H865"/>
      <c r="I865"/>
      <c r="J865" s="52"/>
      <c r="K865" s="52"/>
      <c r="L865" s="52"/>
      <c r="M865"/>
      <c r="N865"/>
    </row>
    <row r="866" spans="1:14" ht="12.75" customHeight="1">
      <c r="A866"/>
      <c r="B866"/>
      <c r="C866"/>
      <c r="D866"/>
      <c r="E866"/>
      <c r="F866"/>
      <c r="G866"/>
      <c r="H866"/>
      <c r="I866"/>
      <c r="J866" s="52"/>
      <c r="K866" s="52"/>
      <c r="L866" s="52"/>
      <c r="M866"/>
      <c r="N866"/>
    </row>
    <row r="867" spans="1:14" ht="12.75" customHeight="1">
      <c r="A867"/>
      <c r="B867"/>
      <c r="C867"/>
      <c r="D867"/>
      <c r="E867"/>
      <c r="F867"/>
      <c r="G867"/>
      <c r="H867"/>
      <c r="I867"/>
      <c r="J867" s="52"/>
      <c r="K867" s="52"/>
      <c r="L867" s="52"/>
      <c r="M867"/>
      <c r="N867"/>
    </row>
    <row r="868" spans="1:14" ht="12.75" customHeight="1">
      <c r="A868"/>
      <c r="B868"/>
      <c r="C868"/>
      <c r="D868"/>
      <c r="E868"/>
      <c r="F868"/>
      <c r="G868"/>
      <c r="H868"/>
      <c r="I868"/>
      <c r="J868" s="52"/>
      <c r="K868" s="52"/>
      <c r="L868" s="52"/>
      <c r="M868"/>
      <c r="N868"/>
    </row>
    <row r="869" spans="1:14" ht="12.75" customHeight="1">
      <c r="A869"/>
      <c r="B869"/>
      <c r="C869"/>
      <c r="D869"/>
      <c r="E869"/>
      <c r="F869"/>
      <c r="G869"/>
      <c r="H869"/>
      <c r="I869"/>
      <c r="J869" s="52"/>
      <c r="K869" s="52"/>
      <c r="L869" s="52"/>
      <c r="M869"/>
      <c r="N869"/>
    </row>
    <row r="870" spans="1:14" ht="12.75" customHeight="1">
      <c r="A870"/>
      <c r="B870"/>
      <c r="C870"/>
      <c r="D870"/>
      <c r="E870"/>
      <c r="F870"/>
      <c r="G870"/>
      <c r="H870"/>
      <c r="I870"/>
      <c r="J870" s="52"/>
      <c r="K870" s="52"/>
      <c r="L870" s="52"/>
      <c r="M870"/>
      <c r="N870"/>
    </row>
    <row r="871" spans="1:14" ht="12.75" customHeight="1">
      <c r="A871"/>
      <c r="B871"/>
      <c r="C871"/>
      <c r="D871"/>
      <c r="E871"/>
      <c r="F871"/>
      <c r="G871"/>
      <c r="H871"/>
      <c r="I871"/>
      <c r="J871" s="52"/>
      <c r="K871" s="52"/>
      <c r="L871" s="52"/>
      <c r="M871"/>
      <c r="N871"/>
    </row>
    <row r="872" spans="1:14" ht="12.75" customHeight="1">
      <c r="A872"/>
      <c r="B872"/>
      <c r="C872"/>
      <c r="D872"/>
      <c r="E872"/>
      <c r="F872"/>
      <c r="G872"/>
      <c r="H872"/>
      <c r="I872"/>
      <c r="J872" s="52"/>
      <c r="K872" s="52"/>
      <c r="L872" s="52"/>
      <c r="M872"/>
      <c r="N872"/>
    </row>
    <row r="873" spans="1:14" ht="12.75" customHeight="1">
      <c r="A873"/>
      <c r="B873"/>
      <c r="C873"/>
      <c r="D873"/>
      <c r="E873"/>
      <c r="F873"/>
      <c r="G873"/>
      <c r="H873"/>
      <c r="I873"/>
      <c r="J873" s="52"/>
      <c r="K873" s="52"/>
      <c r="L873" s="52"/>
      <c r="M873"/>
      <c r="N873"/>
    </row>
    <row r="874" spans="1:14" ht="12.75" customHeight="1">
      <c r="A874"/>
      <c r="B874"/>
      <c r="C874"/>
      <c r="D874"/>
      <c r="E874"/>
      <c r="F874"/>
      <c r="G874"/>
      <c r="H874"/>
      <c r="I874"/>
      <c r="J874" s="52"/>
      <c r="K874" s="52"/>
      <c r="L874" s="52"/>
      <c r="M874"/>
      <c r="N874"/>
    </row>
    <row r="875" spans="1:14" ht="12.75" customHeight="1">
      <c r="A875"/>
      <c r="B875"/>
      <c r="C875"/>
      <c r="D875"/>
      <c r="E875"/>
      <c r="F875"/>
      <c r="G875"/>
      <c r="H875"/>
      <c r="I875"/>
      <c r="J875" s="52"/>
      <c r="K875" s="52"/>
      <c r="L875" s="52"/>
      <c r="M875"/>
      <c r="N875"/>
    </row>
    <row r="876" spans="1:14" ht="12.75" customHeight="1">
      <c r="A876"/>
      <c r="B876"/>
      <c r="C876"/>
      <c r="D876"/>
      <c r="E876"/>
      <c r="F876"/>
      <c r="G876"/>
      <c r="H876"/>
      <c r="I876"/>
      <c r="J876" s="52"/>
      <c r="K876" s="52"/>
      <c r="L876" s="52"/>
      <c r="M876"/>
      <c r="N876"/>
    </row>
    <row r="877" spans="1:14" ht="12.75" customHeight="1">
      <c r="A877"/>
      <c r="B877"/>
      <c r="C877"/>
      <c r="D877"/>
      <c r="E877"/>
      <c r="F877"/>
      <c r="G877"/>
      <c r="H877"/>
      <c r="I877"/>
      <c r="J877" s="52"/>
      <c r="K877" s="52"/>
      <c r="L877" s="52"/>
      <c r="M877"/>
      <c r="N877"/>
    </row>
    <row r="878" spans="1:14" ht="12.75" customHeight="1">
      <c r="A878"/>
      <c r="B878"/>
      <c r="C878"/>
      <c r="D878"/>
      <c r="E878"/>
      <c r="F878"/>
      <c r="G878"/>
      <c r="H878"/>
      <c r="I878"/>
      <c r="J878" s="52"/>
      <c r="K878" s="52"/>
      <c r="L878" s="52"/>
      <c r="M878"/>
      <c r="N878"/>
    </row>
    <row r="879" spans="1:14" ht="12.75" customHeight="1">
      <c r="A879"/>
      <c r="B879"/>
      <c r="C879"/>
      <c r="D879"/>
      <c r="E879"/>
      <c r="F879"/>
      <c r="G879"/>
      <c r="H879"/>
      <c r="I879"/>
      <c r="J879" s="52"/>
      <c r="K879" s="52"/>
      <c r="L879" s="52"/>
      <c r="M879"/>
      <c r="N879"/>
    </row>
    <row r="880" spans="1:14" ht="12.75" customHeight="1">
      <c r="A880"/>
      <c r="B880"/>
      <c r="C880"/>
      <c r="D880"/>
      <c r="E880"/>
      <c r="F880"/>
      <c r="G880"/>
      <c r="H880"/>
      <c r="I880"/>
      <c r="J880" s="52"/>
      <c r="K880" s="52"/>
      <c r="L880" s="52"/>
      <c r="M880"/>
      <c r="N880"/>
    </row>
    <row r="881" spans="1:14" ht="12.75" customHeight="1">
      <c r="A881"/>
      <c r="B881"/>
      <c r="C881"/>
      <c r="D881"/>
      <c r="E881"/>
      <c r="F881"/>
      <c r="G881"/>
      <c r="H881"/>
      <c r="I881"/>
      <c r="J881" s="52"/>
      <c r="K881" s="52"/>
      <c r="L881" s="52"/>
      <c r="M881"/>
      <c r="N881"/>
    </row>
    <row r="882" spans="1:14" ht="12.75" customHeight="1">
      <c r="A882"/>
      <c r="B882"/>
      <c r="C882"/>
      <c r="D882"/>
      <c r="E882"/>
      <c r="F882"/>
      <c r="G882"/>
      <c r="H882"/>
      <c r="I882"/>
      <c r="J882" s="52"/>
      <c r="K882" s="52"/>
      <c r="L882" s="52"/>
      <c r="M882"/>
      <c r="N882"/>
    </row>
    <row r="883" spans="1:14" ht="12.75" customHeight="1">
      <c r="A883"/>
      <c r="B883"/>
      <c r="C883"/>
      <c r="D883"/>
      <c r="E883"/>
      <c r="F883"/>
      <c r="G883"/>
      <c r="H883"/>
      <c r="I883"/>
      <c r="J883" s="52"/>
      <c r="K883" s="52"/>
      <c r="L883" s="52"/>
      <c r="M883"/>
      <c r="N883"/>
    </row>
    <row r="884" spans="1:14" ht="12.75" customHeight="1">
      <c r="A884"/>
      <c r="B884"/>
      <c r="C884"/>
      <c r="D884"/>
      <c r="E884"/>
      <c r="F884"/>
      <c r="G884"/>
      <c r="H884"/>
      <c r="I884"/>
      <c r="J884" s="52"/>
      <c r="K884" s="52"/>
      <c r="L884" s="52"/>
      <c r="M884"/>
      <c r="N884"/>
    </row>
    <row r="885" spans="1:14" ht="12.75" customHeight="1">
      <c r="A885"/>
      <c r="B885"/>
      <c r="C885"/>
      <c r="D885"/>
      <c r="E885"/>
      <c r="F885"/>
      <c r="G885"/>
      <c r="H885"/>
      <c r="I885"/>
      <c r="J885" s="52"/>
      <c r="K885" s="52"/>
      <c r="L885" s="52"/>
      <c r="M885"/>
      <c r="N885"/>
    </row>
    <row r="886" spans="1:14" ht="12.75" customHeight="1">
      <c r="A886"/>
      <c r="B886"/>
      <c r="C886"/>
      <c r="D886"/>
      <c r="E886"/>
      <c r="F886"/>
      <c r="G886"/>
      <c r="H886"/>
      <c r="I886"/>
      <c r="J886" s="52"/>
      <c r="K886" s="52"/>
      <c r="L886" s="52"/>
      <c r="M886"/>
      <c r="N886"/>
    </row>
    <row r="887" spans="1:14" ht="12.75" customHeight="1">
      <c r="A887"/>
      <c r="B887"/>
      <c r="C887"/>
      <c r="D887"/>
      <c r="E887"/>
      <c r="F887"/>
      <c r="G887"/>
      <c r="H887"/>
      <c r="I887"/>
      <c r="J887" s="52"/>
      <c r="K887" s="52"/>
      <c r="L887" s="52"/>
      <c r="M887"/>
      <c r="N887"/>
    </row>
    <row r="888" spans="1:14" ht="12.75" customHeight="1">
      <c r="A888"/>
      <c r="B888"/>
      <c r="C888"/>
      <c r="D888"/>
      <c r="E888"/>
      <c r="F888"/>
      <c r="G888"/>
      <c r="H888"/>
      <c r="I888"/>
      <c r="J888" s="52"/>
      <c r="K888" s="52"/>
      <c r="L888" s="52"/>
      <c r="M888"/>
      <c r="N888"/>
    </row>
    <row r="889" spans="1:14" ht="12.75" customHeight="1">
      <c r="A889"/>
      <c r="B889"/>
      <c r="C889"/>
      <c r="D889"/>
      <c r="E889"/>
      <c r="F889"/>
      <c r="G889"/>
      <c r="H889"/>
      <c r="I889"/>
      <c r="J889" s="52"/>
      <c r="K889" s="52"/>
      <c r="L889" s="52"/>
      <c r="M889"/>
      <c r="N889"/>
    </row>
    <row r="890" spans="1:14" ht="12.75" customHeight="1">
      <c r="A890"/>
      <c r="B890"/>
      <c r="C890"/>
      <c r="D890"/>
      <c r="E890"/>
      <c r="F890"/>
      <c r="G890"/>
      <c r="H890"/>
      <c r="I890"/>
      <c r="J890" s="52"/>
      <c r="K890" s="52"/>
      <c r="L890" s="52"/>
      <c r="M890"/>
      <c r="N890"/>
    </row>
    <row r="891" spans="1:14" ht="12.75" customHeight="1">
      <c r="A891"/>
      <c r="B891"/>
      <c r="C891"/>
      <c r="D891"/>
      <c r="E891"/>
      <c r="F891"/>
      <c r="G891"/>
      <c r="H891"/>
      <c r="I891"/>
      <c r="J891" s="52"/>
      <c r="K891" s="52"/>
      <c r="L891" s="52"/>
      <c r="M891"/>
      <c r="N891"/>
    </row>
    <row r="892" spans="1:14" ht="12.75" customHeight="1">
      <c r="A892"/>
      <c r="B892"/>
      <c r="C892"/>
      <c r="D892"/>
      <c r="E892"/>
      <c r="F892"/>
      <c r="G892"/>
      <c r="H892"/>
      <c r="I892"/>
      <c r="J892" s="52"/>
      <c r="K892" s="52"/>
      <c r="L892" s="52"/>
      <c r="M892"/>
      <c r="N892"/>
    </row>
    <row r="893" spans="1:14" ht="12.75" customHeight="1">
      <c r="A893"/>
      <c r="B893"/>
      <c r="C893"/>
      <c r="D893"/>
      <c r="E893"/>
      <c r="F893"/>
      <c r="G893"/>
      <c r="H893"/>
      <c r="I893"/>
      <c r="J893" s="52"/>
      <c r="K893" s="52"/>
      <c r="L893" s="52"/>
      <c r="M893"/>
      <c r="N893"/>
    </row>
    <row r="894" spans="1:14" ht="12.75" customHeight="1">
      <c r="A894"/>
      <c r="B894"/>
      <c r="C894"/>
      <c r="D894"/>
      <c r="E894"/>
      <c r="F894"/>
      <c r="G894"/>
      <c r="H894"/>
      <c r="I894"/>
      <c r="J894" s="52"/>
      <c r="K894" s="52"/>
      <c r="L894" s="52"/>
      <c r="M894"/>
      <c r="N894"/>
    </row>
    <row r="895" spans="1:14" ht="12.75" customHeight="1">
      <c r="A895"/>
      <c r="B895"/>
      <c r="C895"/>
      <c r="D895"/>
      <c r="E895"/>
      <c r="F895"/>
      <c r="G895"/>
      <c r="H895"/>
      <c r="I895"/>
      <c r="J895" s="52"/>
      <c r="K895" s="52"/>
      <c r="L895" s="52"/>
      <c r="M895"/>
      <c r="N895"/>
    </row>
    <row r="896" spans="1:14" ht="12.75" customHeight="1">
      <c r="A896"/>
      <c r="B896"/>
      <c r="C896"/>
      <c r="D896"/>
      <c r="E896"/>
      <c r="F896"/>
      <c r="G896"/>
      <c r="H896"/>
      <c r="I896"/>
      <c r="J896" s="52"/>
      <c r="K896" s="52"/>
      <c r="L896" s="52"/>
      <c r="M896"/>
      <c r="N896"/>
    </row>
    <row r="897" spans="1:14" ht="12.75" customHeight="1">
      <c r="A897"/>
      <c r="B897"/>
      <c r="C897"/>
      <c r="D897"/>
      <c r="E897"/>
      <c r="F897"/>
      <c r="G897"/>
      <c r="H897"/>
      <c r="I897"/>
      <c r="J897" s="52"/>
      <c r="K897" s="52"/>
      <c r="L897" s="52"/>
      <c r="M897"/>
      <c r="N897"/>
    </row>
    <row r="898" spans="1:14" ht="12.75" customHeight="1">
      <c r="A898"/>
      <c r="B898"/>
      <c r="C898"/>
      <c r="D898"/>
      <c r="E898"/>
      <c r="F898"/>
      <c r="G898"/>
      <c r="H898"/>
      <c r="I898"/>
      <c r="J898" s="52"/>
      <c r="K898" s="52"/>
      <c r="L898" s="52"/>
      <c r="M898"/>
      <c r="N898"/>
    </row>
    <row r="899" spans="1:14" ht="12.75" customHeight="1">
      <c r="A899"/>
      <c r="B899"/>
      <c r="C899"/>
      <c r="D899"/>
      <c r="E899"/>
      <c r="F899"/>
      <c r="G899"/>
      <c r="H899"/>
      <c r="I899"/>
      <c r="J899" s="52"/>
      <c r="K899" s="52"/>
      <c r="L899" s="52"/>
      <c r="M899"/>
      <c r="N899"/>
    </row>
    <row r="900" spans="1:14" ht="12.75" customHeight="1">
      <c r="A900"/>
      <c r="B900"/>
      <c r="C900"/>
      <c r="D900"/>
      <c r="E900"/>
      <c r="F900"/>
      <c r="G900"/>
      <c r="H900"/>
      <c r="I900"/>
      <c r="J900" s="52"/>
      <c r="K900" s="52"/>
      <c r="L900" s="52"/>
      <c r="M900"/>
      <c r="N900"/>
    </row>
    <row r="901" spans="1:14" ht="12.75" customHeight="1">
      <c r="A901"/>
      <c r="B901"/>
      <c r="C901"/>
      <c r="D901"/>
      <c r="E901"/>
      <c r="F901"/>
      <c r="G901"/>
      <c r="H901"/>
      <c r="I901"/>
      <c r="J901" s="52"/>
      <c r="K901" s="52"/>
      <c r="L901" s="52"/>
      <c r="M901"/>
      <c r="N901"/>
    </row>
    <row r="902" spans="1:14" ht="12.75" customHeight="1">
      <c r="A902"/>
      <c r="B902"/>
      <c r="C902"/>
      <c r="D902"/>
      <c r="E902"/>
      <c r="F902"/>
      <c r="G902"/>
      <c r="H902"/>
      <c r="I902"/>
      <c r="J902" s="52"/>
      <c r="K902" s="52"/>
      <c r="L902" s="52"/>
      <c r="M902"/>
      <c r="N902"/>
    </row>
    <row r="903" spans="1:14" ht="12.75" customHeight="1">
      <c r="A903"/>
      <c r="B903"/>
      <c r="C903"/>
      <c r="D903"/>
      <c r="E903"/>
      <c r="F903"/>
      <c r="G903"/>
      <c r="H903"/>
      <c r="I903"/>
      <c r="J903" s="52"/>
      <c r="K903" s="52"/>
      <c r="L903" s="52"/>
      <c r="M903"/>
      <c r="N903"/>
    </row>
    <row r="904" spans="1:14" ht="12.75" customHeight="1">
      <c r="A904"/>
      <c r="B904"/>
      <c r="C904"/>
      <c r="D904"/>
      <c r="E904"/>
      <c r="F904"/>
      <c r="G904"/>
      <c r="H904"/>
      <c r="I904"/>
      <c r="J904" s="52"/>
      <c r="K904" s="52"/>
      <c r="L904" s="52"/>
      <c r="M904"/>
      <c r="N904"/>
    </row>
    <row r="905" spans="1:14" ht="12.75" customHeight="1">
      <c r="A905"/>
      <c r="B905"/>
      <c r="C905"/>
      <c r="D905"/>
      <c r="E905"/>
      <c r="F905"/>
      <c r="G905"/>
      <c r="H905"/>
      <c r="I905"/>
      <c r="J905" s="52"/>
      <c r="K905" s="52"/>
      <c r="L905" s="52"/>
      <c r="M905"/>
      <c r="N905"/>
    </row>
    <row r="906" spans="1:14" ht="12.75" customHeight="1">
      <c r="A906"/>
      <c r="B906"/>
      <c r="C906"/>
      <c r="D906"/>
      <c r="E906"/>
      <c r="F906"/>
      <c r="G906"/>
      <c r="H906"/>
      <c r="I906"/>
      <c r="J906" s="52"/>
      <c r="K906" s="52"/>
      <c r="L906" s="52"/>
      <c r="M906"/>
      <c r="N906"/>
    </row>
    <row r="907" spans="1:14" ht="12.75" customHeight="1">
      <c r="A907"/>
      <c r="B907"/>
      <c r="C907"/>
      <c r="D907"/>
      <c r="E907"/>
      <c r="F907"/>
      <c r="G907"/>
      <c r="H907"/>
      <c r="I907"/>
      <c r="J907" s="52"/>
      <c r="K907" s="52"/>
      <c r="L907" s="52"/>
      <c r="M907"/>
      <c r="N907"/>
    </row>
    <row r="908" spans="1:14" ht="12.75" customHeight="1">
      <c r="A908"/>
      <c r="B908"/>
      <c r="C908"/>
      <c r="D908"/>
      <c r="E908"/>
      <c r="F908"/>
      <c r="G908"/>
      <c r="H908"/>
      <c r="I908"/>
      <c r="J908" s="52"/>
      <c r="K908" s="52"/>
      <c r="L908" s="52"/>
      <c r="M908"/>
      <c r="N908"/>
    </row>
    <row r="909" spans="1:14" ht="12.75" customHeight="1">
      <c r="A909"/>
      <c r="B909"/>
      <c r="C909"/>
      <c r="D909"/>
      <c r="E909"/>
      <c r="F909"/>
      <c r="G909"/>
      <c r="H909"/>
      <c r="I909"/>
      <c r="J909" s="52"/>
      <c r="K909" s="52"/>
      <c r="L909" s="52"/>
      <c r="M909"/>
      <c r="N909"/>
    </row>
    <row r="910" spans="1:14" ht="12.75" customHeight="1">
      <c r="A910"/>
      <c r="B910"/>
      <c r="C910"/>
      <c r="D910"/>
      <c r="E910"/>
      <c r="F910"/>
      <c r="G910"/>
      <c r="H910"/>
      <c r="I910"/>
      <c r="J910" s="52"/>
      <c r="K910" s="52"/>
      <c r="L910" s="52"/>
      <c r="M910"/>
      <c r="N910"/>
    </row>
    <row r="911" spans="1:14" ht="12.75" customHeight="1">
      <c r="A911"/>
      <c r="B911"/>
      <c r="C911"/>
      <c r="D911"/>
      <c r="E911"/>
      <c r="F911"/>
      <c r="G911"/>
      <c r="H911"/>
      <c r="I911"/>
      <c r="J911" s="52"/>
      <c r="K911" s="52"/>
      <c r="L911" s="52"/>
      <c r="M911"/>
      <c r="N911"/>
    </row>
    <row r="912" spans="1:14" ht="12.75" customHeight="1">
      <c r="A912"/>
      <c r="B912"/>
      <c r="C912"/>
      <c r="D912"/>
      <c r="E912"/>
      <c r="F912"/>
      <c r="G912"/>
      <c r="H912"/>
      <c r="I912"/>
      <c r="J912" s="52"/>
      <c r="K912" s="52"/>
      <c r="L912" s="52"/>
      <c r="M912"/>
      <c r="N912"/>
    </row>
    <row r="913" spans="1:14" ht="12.75" customHeight="1">
      <c r="A913"/>
      <c r="B913"/>
      <c r="C913"/>
      <c r="D913"/>
      <c r="E913"/>
      <c r="F913"/>
      <c r="G913"/>
      <c r="H913"/>
      <c r="I913"/>
      <c r="J913" s="52"/>
      <c r="K913" s="52"/>
      <c r="L913" s="52"/>
      <c r="M913"/>
      <c r="N913"/>
    </row>
    <row r="914" spans="1:14" ht="12.75" customHeight="1">
      <c r="A914"/>
      <c r="B914"/>
      <c r="C914"/>
      <c r="D914"/>
      <c r="E914"/>
      <c r="F914"/>
      <c r="G914"/>
      <c r="H914"/>
      <c r="I914"/>
      <c r="J914" s="52"/>
      <c r="K914" s="52"/>
      <c r="L914" s="52"/>
      <c r="M914"/>
      <c r="N914"/>
    </row>
    <row r="915" spans="1:14" ht="12.75" customHeight="1">
      <c r="A915"/>
      <c r="B915"/>
      <c r="C915"/>
      <c r="D915"/>
      <c r="E915"/>
      <c r="F915"/>
      <c r="G915"/>
      <c r="H915"/>
      <c r="I915"/>
      <c r="J915" s="52"/>
      <c r="K915" s="52"/>
      <c r="L915" s="52"/>
      <c r="M915"/>
      <c r="N915"/>
    </row>
    <row r="916" spans="1:14" ht="12.75" customHeight="1">
      <c r="A916"/>
      <c r="B916"/>
      <c r="C916"/>
      <c r="D916"/>
      <c r="E916"/>
      <c r="F916"/>
      <c r="G916"/>
      <c r="H916"/>
      <c r="I916"/>
      <c r="J916" s="52"/>
      <c r="K916" s="52"/>
      <c r="L916" s="52"/>
      <c r="M916"/>
      <c r="N916"/>
    </row>
    <row r="917" spans="1:14" ht="12.75" customHeight="1">
      <c r="A917"/>
      <c r="B917"/>
      <c r="C917"/>
      <c r="D917"/>
      <c r="E917"/>
      <c r="F917"/>
      <c r="G917"/>
      <c r="H917"/>
      <c r="I917"/>
      <c r="J917" s="52"/>
      <c r="K917" s="52"/>
      <c r="L917" s="52"/>
      <c r="M917"/>
      <c r="N917"/>
    </row>
    <row r="918" spans="1:14" ht="12.75" customHeight="1">
      <c r="A918"/>
      <c r="B918"/>
      <c r="C918"/>
      <c r="D918"/>
      <c r="E918"/>
      <c r="F918"/>
      <c r="G918"/>
      <c r="H918"/>
      <c r="I918"/>
      <c r="J918" s="52"/>
      <c r="K918" s="52"/>
      <c r="L918" s="52"/>
      <c r="M918"/>
      <c r="N918"/>
    </row>
    <row r="919" spans="1:14" ht="12.75" customHeight="1">
      <c r="A919"/>
      <c r="B919"/>
      <c r="C919"/>
      <c r="D919"/>
      <c r="E919"/>
      <c r="F919"/>
      <c r="G919"/>
      <c r="H919"/>
      <c r="I919"/>
      <c r="J919" s="52"/>
      <c r="K919" s="52"/>
      <c r="L919" s="52"/>
      <c r="M919"/>
      <c r="N919"/>
    </row>
    <row r="920" spans="1:14" ht="12.75" customHeight="1">
      <c r="A920"/>
      <c r="B920"/>
      <c r="C920"/>
      <c r="D920"/>
      <c r="E920"/>
      <c r="F920"/>
      <c r="G920"/>
      <c r="H920"/>
      <c r="I920"/>
      <c r="J920" s="52"/>
      <c r="K920" s="52"/>
      <c r="L920" s="52"/>
      <c r="M920"/>
      <c r="N920"/>
    </row>
    <row r="921" spans="1:14" ht="12.75" customHeight="1">
      <c r="A921"/>
      <c r="B921"/>
      <c r="C921"/>
      <c r="D921"/>
      <c r="E921"/>
      <c r="F921"/>
      <c r="G921"/>
      <c r="H921"/>
      <c r="I921"/>
      <c r="J921" s="52"/>
      <c r="K921" s="52"/>
      <c r="L921" s="52"/>
      <c r="M921"/>
      <c r="N921"/>
    </row>
    <row r="922" spans="1:14" ht="12.75" customHeight="1">
      <c r="A922"/>
      <c r="B922"/>
      <c r="C922"/>
      <c r="D922"/>
      <c r="E922"/>
      <c r="F922"/>
      <c r="G922"/>
      <c r="H922"/>
      <c r="I922"/>
      <c r="J922" s="52"/>
      <c r="K922" s="52"/>
      <c r="L922" s="52"/>
      <c r="M922"/>
      <c r="N922"/>
    </row>
    <row r="923" spans="1:14" ht="12.75" customHeight="1">
      <c r="A923"/>
      <c r="B923"/>
      <c r="C923"/>
      <c r="D923"/>
      <c r="E923"/>
      <c r="F923"/>
      <c r="G923"/>
      <c r="H923"/>
      <c r="I923"/>
      <c r="J923" s="52"/>
      <c r="K923" s="52"/>
      <c r="L923" s="52"/>
      <c r="M923"/>
      <c r="N923"/>
    </row>
    <row r="924" spans="1:14" ht="12.75" customHeight="1">
      <c r="A924"/>
      <c r="B924"/>
      <c r="C924"/>
      <c r="D924"/>
      <c r="E924"/>
      <c r="F924"/>
      <c r="G924"/>
      <c r="H924"/>
      <c r="I924"/>
      <c r="J924" s="52"/>
      <c r="K924" s="52"/>
      <c r="L924" s="52"/>
      <c r="M924"/>
      <c r="N924"/>
    </row>
    <row r="925" spans="1:14" ht="12.75" customHeight="1">
      <c r="A925"/>
      <c r="B925"/>
      <c r="C925"/>
      <c r="D925"/>
      <c r="E925"/>
      <c r="F925"/>
      <c r="G925"/>
      <c r="H925"/>
      <c r="I925"/>
      <c r="J925" s="52"/>
      <c r="K925" s="52"/>
      <c r="L925" s="52"/>
      <c r="M925"/>
      <c r="N925"/>
    </row>
    <row r="926" spans="1:14" ht="12.75" customHeight="1">
      <c r="A926"/>
      <c r="B926"/>
      <c r="C926"/>
      <c r="D926"/>
      <c r="E926"/>
      <c r="F926"/>
      <c r="G926"/>
      <c r="H926"/>
      <c r="I926"/>
      <c r="J926" s="52"/>
      <c r="K926" s="52"/>
      <c r="L926" s="52"/>
      <c r="M926"/>
      <c r="N926"/>
    </row>
    <row r="927" spans="1:14" ht="12.75" customHeight="1">
      <c r="A927"/>
      <c r="B927"/>
      <c r="C927"/>
      <c r="D927"/>
      <c r="E927"/>
      <c r="F927"/>
      <c r="G927"/>
      <c r="H927"/>
      <c r="I927"/>
      <c r="J927" s="52"/>
      <c r="K927" s="52"/>
      <c r="L927" s="52"/>
      <c r="M927"/>
      <c r="N927"/>
    </row>
    <row r="928" spans="1:14" ht="12.75" customHeight="1">
      <c r="A928"/>
      <c r="B928"/>
      <c r="C928"/>
      <c r="D928"/>
      <c r="E928"/>
      <c r="F928"/>
      <c r="G928"/>
      <c r="H928"/>
      <c r="I928"/>
      <c r="J928" s="52"/>
      <c r="K928" s="52"/>
      <c r="L928" s="52"/>
      <c r="M928"/>
      <c r="N928"/>
    </row>
    <row r="929" spans="1:14" ht="12.75" customHeight="1">
      <c r="A929"/>
      <c r="B929"/>
      <c r="C929"/>
      <c r="D929"/>
      <c r="E929"/>
      <c r="F929"/>
      <c r="G929"/>
      <c r="H929"/>
      <c r="I929"/>
      <c r="J929" s="52"/>
      <c r="K929" s="52"/>
      <c r="L929" s="52"/>
      <c r="M929"/>
      <c r="N929"/>
    </row>
    <row r="930" spans="1:14" ht="12.75" customHeight="1">
      <c r="A930"/>
      <c r="B930"/>
      <c r="C930"/>
      <c r="D930"/>
      <c r="E930"/>
      <c r="F930"/>
      <c r="G930"/>
      <c r="H930"/>
      <c r="I930"/>
      <c r="J930" s="52"/>
      <c r="K930" s="52"/>
      <c r="L930" s="52"/>
      <c r="M930"/>
      <c r="N930"/>
    </row>
    <row r="931" spans="1:14" ht="12.75" customHeight="1">
      <c r="A931"/>
      <c r="B931"/>
      <c r="C931"/>
      <c r="D931"/>
      <c r="E931"/>
      <c r="F931"/>
      <c r="G931"/>
      <c r="H931"/>
      <c r="I931"/>
      <c r="J931" s="52"/>
      <c r="K931" s="52"/>
      <c r="L931" s="52"/>
      <c r="M931"/>
      <c r="N931"/>
    </row>
    <row r="932" spans="1:14" ht="12.75" customHeight="1">
      <c r="A932"/>
      <c r="B932"/>
      <c r="C932"/>
      <c r="D932"/>
      <c r="E932"/>
      <c r="F932"/>
      <c r="G932"/>
      <c r="H932"/>
      <c r="I932"/>
      <c r="J932" s="52"/>
      <c r="K932" s="52"/>
      <c r="L932" s="52"/>
      <c r="M932"/>
      <c r="N932"/>
    </row>
    <row r="933" spans="1:14" ht="12.75" customHeight="1">
      <c r="A933"/>
      <c r="B933"/>
      <c r="C933"/>
      <c r="D933"/>
      <c r="E933"/>
      <c r="F933"/>
      <c r="G933"/>
      <c r="H933"/>
      <c r="I933"/>
      <c r="J933" s="52"/>
      <c r="K933" s="52"/>
      <c r="L933" s="52"/>
      <c r="M933"/>
      <c r="N933"/>
    </row>
    <row r="934" spans="1:14" ht="12.75" customHeight="1">
      <c r="A934"/>
      <c r="B934"/>
      <c r="C934"/>
      <c r="D934"/>
      <c r="E934"/>
      <c r="F934"/>
      <c r="G934"/>
      <c r="H934"/>
      <c r="I934"/>
      <c r="J934" s="52"/>
      <c r="K934" s="52"/>
      <c r="L934" s="52"/>
      <c r="M934"/>
      <c r="N934"/>
    </row>
    <row r="935" spans="1:14" ht="12.75" customHeight="1">
      <c r="A935"/>
      <c r="B935"/>
      <c r="C935"/>
      <c r="D935"/>
      <c r="E935"/>
      <c r="F935"/>
      <c r="G935"/>
      <c r="H935"/>
      <c r="I935"/>
      <c r="J935" s="52"/>
      <c r="K935" s="52"/>
      <c r="L935" s="52"/>
      <c r="M935"/>
      <c r="N935"/>
    </row>
    <row r="936" spans="1:14" ht="12.75" customHeight="1">
      <c r="A936"/>
      <c r="B936"/>
      <c r="C936"/>
      <c r="D936"/>
      <c r="E936"/>
      <c r="F936"/>
      <c r="G936"/>
      <c r="H936"/>
      <c r="I936"/>
      <c r="J936" s="52"/>
      <c r="K936" s="52"/>
      <c r="L936" s="52"/>
      <c r="M936"/>
      <c r="N936"/>
    </row>
    <row r="937" spans="1:14" ht="12.75" customHeight="1">
      <c r="A937"/>
      <c r="B937"/>
      <c r="C937"/>
      <c r="D937"/>
      <c r="E937"/>
      <c r="F937"/>
      <c r="G937"/>
      <c r="H937"/>
      <c r="I937"/>
      <c r="J937" s="52"/>
      <c r="K937" s="52"/>
      <c r="L937" s="52"/>
      <c r="M937"/>
      <c r="N937"/>
    </row>
    <row r="938" spans="1:14" ht="12.75" customHeight="1">
      <c r="A938"/>
      <c r="B938"/>
      <c r="C938"/>
      <c r="D938"/>
      <c r="E938"/>
      <c r="F938"/>
      <c r="G938"/>
      <c r="H938"/>
      <c r="I938"/>
      <c r="J938" s="52"/>
      <c r="K938" s="52"/>
      <c r="L938" s="52"/>
      <c r="M938"/>
      <c r="N938"/>
    </row>
    <row r="939" spans="1:14" ht="12.75" customHeight="1">
      <c r="A939"/>
      <c r="B939"/>
      <c r="C939"/>
      <c r="D939"/>
      <c r="E939"/>
      <c r="F939"/>
      <c r="G939"/>
      <c r="H939"/>
      <c r="I939"/>
      <c r="J939" s="52"/>
      <c r="K939" s="52"/>
      <c r="L939" s="52"/>
      <c r="M939"/>
      <c r="N939"/>
    </row>
    <row r="940" spans="1:14" ht="12.75" customHeight="1">
      <c r="A940"/>
      <c r="B940"/>
      <c r="C940"/>
      <c r="D940"/>
      <c r="E940"/>
      <c r="F940"/>
      <c r="G940"/>
      <c r="H940"/>
      <c r="I940"/>
      <c r="J940" s="52"/>
      <c r="K940" s="52"/>
      <c r="L940" s="52"/>
      <c r="M940"/>
      <c r="N940"/>
    </row>
    <row r="941" spans="1:14" ht="12.75" customHeight="1">
      <c r="A941"/>
      <c r="B941"/>
      <c r="C941"/>
      <c r="D941"/>
      <c r="E941"/>
      <c r="F941"/>
      <c r="G941"/>
      <c r="H941"/>
      <c r="I941"/>
      <c r="J941" s="52"/>
      <c r="K941" s="52"/>
      <c r="L941" s="52"/>
      <c r="M941"/>
      <c r="N941"/>
    </row>
    <row r="942" spans="1:14" ht="12.75" customHeight="1">
      <c r="A942"/>
      <c r="B942"/>
      <c r="C942"/>
      <c r="D942"/>
      <c r="E942"/>
      <c r="F942"/>
      <c r="G942"/>
      <c r="H942"/>
      <c r="I942"/>
      <c r="J942" s="52"/>
      <c r="K942" s="52"/>
      <c r="L942" s="52"/>
      <c r="M942"/>
      <c r="N942"/>
    </row>
    <row r="943" spans="1:14" ht="12.75" customHeight="1">
      <c r="A943"/>
      <c r="B943"/>
      <c r="C943"/>
      <c r="D943"/>
      <c r="E943"/>
      <c r="F943"/>
      <c r="G943"/>
      <c r="H943"/>
      <c r="I943"/>
      <c r="J943" s="52"/>
      <c r="K943" s="52"/>
      <c r="L943" s="52"/>
      <c r="M943"/>
      <c r="N943"/>
    </row>
    <row r="944" spans="1:14" ht="12.75" customHeight="1">
      <c r="A944"/>
      <c r="B944"/>
      <c r="C944"/>
      <c r="D944"/>
      <c r="E944"/>
      <c r="F944"/>
      <c r="G944"/>
      <c r="H944"/>
      <c r="I944"/>
      <c r="J944" s="52"/>
      <c r="K944" s="52"/>
      <c r="L944" s="52"/>
      <c r="M944"/>
      <c r="N944"/>
    </row>
    <row r="945" spans="1:14" ht="12.75" customHeight="1">
      <c r="A945"/>
      <c r="B945"/>
      <c r="C945"/>
      <c r="D945"/>
      <c r="E945"/>
      <c r="F945"/>
      <c r="G945"/>
      <c r="H945"/>
      <c r="I945"/>
      <c r="J945" s="52"/>
      <c r="K945" s="52"/>
      <c r="L945" s="52"/>
      <c r="M945"/>
      <c r="N945"/>
    </row>
    <row r="946" spans="1:14" ht="12.75" customHeight="1">
      <c r="A946"/>
      <c r="B946"/>
      <c r="C946"/>
      <c r="D946"/>
      <c r="E946"/>
      <c r="F946"/>
      <c r="G946"/>
      <c r="H946"/>
      <c r="I946"/>
      <c r="J946" s="52"/>
      <c r="K946" s="52"/>
      <c r="L946" s="52"/>
      <c r="M946"/>
      <c r="N946"/>
    </row>
    <row r="947" spans="1:14" ht="12.75" customHeight="1">
      <c r="A947"/>
      <c r="B947"/>
      <c r="C947"/>
      <c r="D947"/>
      <c r="E947"/>
      <c r="F947"/>
      <c r="G947"/>
      <c r="H947"/>
      <c r="I947"/>
      <c r="J947" s="52"/>
      <c r="K947" s="52"/>
      <c r="L947" s="52"/>
      <c r="M947"/>
      <c r="N947"/>
    </row>
    <row r="948" spans="1:14" ht="12.75" customHeight="1">
      <c r="A948"/>
      <c r="B948"/>
      <c r="C948"/>
      <c r="D948"/>
      <c r="E948"/>
      <c r="F948"/>
      <c r="G948"/>
      <c r="H948"/>
      <c r="I948"/>
      <c r="J948" s="52"/>
      <c r="K948" s="52"/>
      <c r="L948" s="52"/>
      <c r="M948"/>
      <c r="N948"/>
    </row>
    <row r="949" spans="1:14" ht="12.75" customHeight="1">
      <c r="A949"/>
      <c r="B949"/>
      <c r="C949"/>
      <c r="D949"/>
      <c r="E949"/>
      <c r="F949"/>
      <c r="G949"/>
      <c r="H949"/>
      <c r="I949"/>
      <c r="J949" s="52"/>
      <c r="K949" s="52"/>
      <c r="L949" s="52"/>
      <c r="M949"/>
      <c r="N949"/>
    </row>
    <row r="950" spans="1:14" ht="12.75" customHeight="1">
      <c r="A950"/>
      <c r="B950"/>
      <c r="C950"/>
      <c r="D950"/>
      <c r="E950"/>
      <c r="F950"/>
      <c r="G950"/>
      <c r="H950"/>
      <c r="I950"/>
      <c r="J950" s="52"/>
      <c r="K950" s="52"/>
      <c r="L950" s="52"/>
      <c r="M950"/>
      <c r="N950"/>
    </row>
    <row r="951" spans="1:14" ht="12.75" customHeight="1">
      <c r="A951"/>
      <c r="B951"/>
      <c r="C951"/>
      <c r="D951"/>
      <c r="E951"/>
      <c r="F951"/>
      <c r="G951"/>
      <c r="H951"/>
      <c r="I951"/>
      <c r="J951" s="52"/>
      <c r="K951" s="52"/>
      <c r="L951" s="52"/>
      <c r="M951"/>
      <c r="N951"/>
    </row>
    <row r="952" spans="1:14" ht="12.75" customHeight="1">
      <c r="A952"/>
      <c r="B952"/>
      <c r="C952"/>
      <c r="D952"/>
      <c r="E952"/>
      <c r="F952"/>
      <c r="G952"/>
      <c r="H952"/>
      <c r="I952"/>
      <c r="J952" s="52"/>
      <c r="K952" s="52"/>
      <c r="L952" s="52"/>
      <c r="M952"/>
      <c r="N952"/>
    </row>
    <row r="953" spans="1:14" ht="12.75" customHeight="1">
      <c r="A953"/>
      <c r="B953"/>
      <c r="C953"/>
      <c r="D953"/>
      <c r="E953"/>
      <c r="F953"/>
      <c r="G953"/>
      <c r="H953"/>
      <c r="I953"/>
      <c r="J953" s="52"/>
      <c r="K953" s="52"/>
      <c r="L953" s="52"/>
      <c r="M953"/>
      <c r="N953"/>
    </row>
    <row r="954" spans="1:14" ht="12.75" customHeight="1">
      <c r="A954"/>
      <c r="B954"/>
      <c r="C954"/>
      <c r="D954"/>
      <c r="E954"/>
      <c r="F954"/>
      <c r="G954"/>
      <c r="H954"/>
      <c r="I954"/>
      <c r="J954" s="52"/>
      <c r="K954" s="52"/>
      <c r="L954" s="52"/>
      <c r="M954"/>
      <c r="N954"/>
    </row>
    <row r="955" spans="1:14" ht="12.75" customHeight="1">
      <c r="A955"/>
      <c r="B955"/>
      <c r="C955"/>
      <c r="D955"/>
      <c r="E955"/>
      <c r="F955"/>
      <c r="G955"/>
      <c r="H955"/>
      <c r="I955"/>
      <c r="J955" s="52"/>
      <c r="K955" s="52"/>
      <c r="L955" s="52"/>
      <c r="M955"/>
      <c r="N955"/>
    </row>
    <row r="956" spans="1:14" ht="12.75" customHeight="1">
      <c r="A956"/>
      <c r="B956"/>
      <c r="C956"/>
      <c r="D956"/>
      <c r="E956"/>
      <c r="F956"/>
      <c r="G956"/>
      <c r="H956"/>
      <c r="I956"/>
      <c r="J956" s="52"/>
      <c r="K956" s="52"/>
      <c r="L956" s="52"/>
      <c r="M956"/>
      <c r="N956"/>
    </row>
    <row r="957" spans="1:14" ht="12.75" customHeight="1">
      <c r="A957"/>
      <c r="B957"/>
      <c r="C957"/>
      <c r="D957"/>
      <c r="E957"/>
      <c r="F957"/>
      <c r="G957"/>
      <c r="H957"/>
      <c r="I957"/>
      <c r="J957" s="52"/>
      <c r="K957" s="52"/>
      <c r="L957" s="52"/>
      <c r="M957"/>
      <c r="N957"/>
    </row>
    <row r="958" spans="1:14" ht="12.75" customHeight="1">
      <c r="A958"/>
      <c r="B958"/>
      <c r="C958"/>
      <c r="D958"/>
      <c r="E958"/>
      <c r="F958"/>
      <c r="G958"/>
      <c r="H958"/>
      <c r="I958"/>
      <c r="J958" s="52"/>
      <c r="K958" s="52"/>
      <c r="L958" s="52"/>
      <c r="M958"/>
      <c r="N958"/>
    </row>
    <row r="959" spans="1:14" ht="12.75" customHeight="1">
      <c r="A959"/>
      <c r="B959"/>
      <c r="C959"/>
      <c r="D959"/>
      <c r="E959"/>
      <c r="F959"/>
      <c r="G959"/>
      <c r="H959"/>
      <c r="I959"/>
      <c r="J959" s="52"/>
      <c r="K959" s="52"/>
      <c r="L959" s="52"/>
      <c r="M959"/>
      <c r="N959"/>
    </row>
    <row r="960" spans="1:14" ht="12.75" customHeight="1">
      <c r="A960"/>
      <c r="B960"/>
      <c r="C960"/>
      <c r="D960"/>
      <c r="E960"/>
      <c r="F960"/>
      <c r="G960"/>
      <c r="H960"/>
      <c r="I960"/>
      <c r="J960" s="52"/>
      <c r="K960" s="52"/>
      <c r="L960" s="52"/>
      <c r="M960"/>
      <c r="N960"/>
    </row>
    <row r="961" spans="1:14" ht="12.75" customHeight="1">
      <c r="A961"/>
      <c r="B961"/>
      <c r="C961"/>
      <c r="D961"/>
      <c r="E961"/>
      <c r="F961"/>
      <c r="G961"/>
      <c r="H961"/>
      <c r="I961"/>
      <c r="J961" s="52"/>
      <c r="K961" s="52"/>
      <c r="L961" s="52"/>
      <c r="M961"/>
      <c r="N961"/>
    </row>
    <row r="962" spans="1:14" ht="12.75" customHeight="1">
      <c r="A962"/>
      <c r="B962"/>
      <c r="C962"/>
      <c r="D962"/>
      <c r="E962"/>
      <c r="F962"/>
      <c r="G962"/>
      <c r="H962"/>
      <c r="I962"/>
      <c r="J962" s="52"/>
      <c r="K962" s="52"/>
      <c r="L962" s="52"/>
      <c r="M962"/>
      <c r="N962"/>
    </row>
    <row r="963" spans="1:14" ht="12.75" customHeight="1">
      <c r="A963"/>
      <c r="B963"/>
      <c r="C963"/>
      <c r="D963"/>
      <c r="E963"/>
      <c r="F963"/>
      <c r="G963"/>
      <c r="H963"/>
      <c r="I963"/>
      <c r="J963" s="52"/>
      <c r="K963" s="52"/>
      <c r="L963" s="52"/>
      <c r="M963"/>
      <c r="N963"/>
    </row>
    <row r="964" spans="1:14" ht="12.75" customHeight="1">
      <c r="A964"/>
      <c r="B964"/>
      <c r="C964"/>
      <c r="D964"/>
      <c r="E964"/>
      <c r="F964"/>
      <c r="G964"/>
      <c r="H964"/>
      <c r="I964"/>
      <c r="J964" s="52"/>
      <c r="K964" s="52"/>
      <c r="L964" s="52"/>
      <c r="M964"/>
      <c r="N964"/>
    </row>
    <row r="965" spans="1:14" ht="12.75" customHeight="1">
      <c r="A965"/>
      <c r="B965"/>
      <c r="C965"/>
      <c r="D965"/>
      <c r="E965"/>
      <c r="F965"/>
      <c r="G965"/>
      <c r="H965"/>
      <c r="I965"/>
      <c r="J965" s="52"/>
      <c r="K965" s="52"/>
      <c r="L965" s="52"/>
      <c r="M965"/>
      <c r="N965"/>
    </row>
    <row r="966" spans="1:14" ht="12.75" customHeight="1">
      <c r="A966"/>
      <c r="B966"/>
      <c r="C966"/>
      <c r="D966"/>
      <c r="E966"/>
      <c r="F966"/>
      <c r="G966"/>
      <c r="H966"/>
      <c r="I966"/>
      <c r="J966" s="52"/>
      <c r="K966" s="52"/>
      <c r="L966" s="52"/>
      <c r="M966"/>
      <c r="N966"/>
    </row>
    <row r="967" spans="1:14" ht="12.75" customHeight="1">
      <c r="A967"/>
      <c r="B967"/>
      <c r="C967"/>
      <c r="D967"/>
      <c r="E967"/>
      <c r="F967"/>
      <c r="G967"/>
      <c r="H967"/>
      <c r="I967"/>
      <c r="J967" s="52"/>
      <c r="K967" s="52"/>
      <c r="L967" s="52"/>
      <c r="M967"/>
      <c r="N967"/>
    </row>
    <row r="968" spans="1:14" ht="12.75" customHeight="1">
      <c r="A968"/>
      <c r="B968"/>
      <c r="C968"/>
      <c r="D968"/>
      <c r="E968"/>
      <c r="F968"/>
      <c r="G968"/>
      <c r="H968"/>
      <c r="I968"/>
      <c r="J968" s="52"/>
      <c r="K968" s="52"/>
      <c r="L968" s="52"/>
      <c r="M968"/>
      <c r="N968"/>
    </row>
    <row r="969" spans="1:14" ht="12.75" customHeight="1">
      <c r="A969"/>
      <c r="B969"/>
      <c r="C969"/>
      <c r="D969"/>
      <c r="E969"/>
      <c r="F969"/>
      <c r="G969"/>
      <c r="H969"/>
      <c r="I969"/>
      <c r="J969" s="52"/>
      <c r="K969" s="52"/>
      <c r="L969" s="52"/>
      <c r="M969"/>
      <c r="N969"/>
    </row>
    <row r="970" spans="1:14" ht="12.75" customHeight="1">
      <c r="A970"/>
      <c r="B970"/>
      <c r="C970"/>
      <c r="D970"/>
      <c r="E970"/>
      <c r="F970"/>
      <c r="G970"/>
      <c r="H970"/>
      <c r="I970"/>
      <c r="J970" s="52"/>
      <c r="K970" s="52"/>
      <c r="L970" s="52"/>
      <c r="M970"/>
      <c r="N970"/>
    </row>
    <row r="971" spans="1:14" ht="12.75" customHeight="1">
      <c r="A971"/>
      <c r="B971"/>
      <c r="C971"/>
      <c r="D971"/>
      <c r="E971"/>
      <c r="F971"/>
      <c r="G971"/>
      <c r="H971"/>
      <c r="I971"/>
      <c r="J971" s="52"/>
      <c r="K971" s="52"/>
      <c r="L971" s="52"/>
      <c r="M971"/>
      <c r="N971"/>
    </row>
    <row r="972" spans="1:14" ht="12.75" customHeight="1">
      <c r="A972"/>
      <c r="B972"/>
      <c r="C972"/>
      <c r="D972"/>
      <c r="E972"/>
      <c r="F972"/>
      <c r="G972"/>
      <c r="H972"/>
      <c r="I972"/>
      <c r="J972" s="52"/>
      <c r="K972" s="52"/>
      <c r="L972" s="52"/>
      <c r="M972"/>
      <c r="N972"/>
    </row>
    <row r="973" spans="1:14" ht="12.75" customHeight="1">
      <c r="A973"/>
      <c r="B973"/>
      <c r="C973"/>
      <c r="D973"/>
      <c r="E973"/>
      <c r="F973"/>
      <c r="G973"/>
      <c r="H973"/>
      <c r="I973"/>
      <c r="J973" s="52"/>
      <c r="K973" s="52"/>
      <c r="L973" s="52"/>
      <c r="M973"/>
      <c r="N973"/>
    </row>
    <row r="974" spans="1:14" ht="12.75" customHeight="1">
      <c r="A974"/>
      <c r="B974"/>
      <c r="C974"/>
      <c r="D974"/>
      <c r="E974"/>
      <c r="F974"/>
      <c r="G974"/>
      <c r="H974"/>
      <c r="I974"/>
      <c r="J974" s="52"/>
      <c r="K974" s="52"/>
      <c r="L974" s="52"/>
      <c r="M974"/>
      <c r="N974"/>
    </row>
    <row r="975" spans="1:14" ht="12.75" customHeight="1">
      <c r="A975"/>
      <c r="B975"/>
      <c r="C975"/>
      <c r="D975"/>
      <c r="E975"/>
      <c r="F975"/>
      <c r="G975"/>
      <c r="H975"/>
      <c r="I975"/>
      <c r="J975" s="52"/>
      <c r="K975" s="52"/>
      <c r="L975" s="52"/>
      <c r="M975"/>
      <c r="N975"/>
    </row>
    <row r="976" spans="1:14" ht="12.75" customHeight="1">
      <c r="A976"/>
      <c r="B976"/>
      <c r="C976"/>
      <c r="D976"/>
      <c r="E976"/>
      <c r="F976"/>
      <c r="G976"/>
      <c r="H976"/>
      <c r="I976"/>
      <c r="J976" s="52"/>
      <c r="K976" s="52"/>
      <c r="L976" s="52"/>
      <c r="M976"/>
      <c r="N976"/>
    </row>
    <row r="977" spans="1:14" ht="12.75" customHeight="1">
      <c r="A977"/>
      <c r="B977"/>
      <c r="C977"/>
      <c r="D977"/>
      <c r="E977"/>
      <c r="F977"/>
      <c r="G977"/>
      <c r="H977"/>
      <c r="I977"/>
      <c r="J977" s="52"/>
      <c r="K977" s="52"/>
      <c r="L977" s="52"/>
      <c r="M977"/>
      <c r="N977"/>
    </row>
    <row r="978" spans="1:14" ht="12.75" customHeight="1">
      <c r="A978"/>
      <c r="B978"/>
      <c r="C978"/>
      <c r="D978"/>
      <c r="E978"/>
      <c r="F978"/>
      <c r="G978"/>
      <c r="H978"/>
      <c r="I978"/>
      <c r="J978" s="52"/>
      <c r="K978" s="52"/>
      <c r="L978" s="52"/>
      <c r="M978"/>
      <c r="N978"/>
    </row>
    <row r="979" spans="1:14" ht="12.75" customHeight="1">
      <c r="A979"/>
      <c r="B979"/>
      <c r="C979"/>
      <c r="D979"/>
      <c r="E979"/>
      <c r="F979"/>
      <c r="G979"/>
      <c r="H979"/>
      <c r="I979"/>
      <c r="J979" s="52"/>
      <c r="K979" s="52"/>
      <c r="L979" s="52"/>
      <c r="M979"/>
      <c r="N979"/>
    </row>
    <row r="980" spans="1:14" ht="12.75" customHeight="1">
      <c r="A980"/>
      <c r="B980"/>
      <c r="C980"/>
      <c r="D980"/>
      <c r="E980"/>
      <c r="F980"/>
      <c r="G980"/>
      <c r="H980"/>
      <c r="I980"/>
      <c r="J980" s="52"/>
      <c r="K980" s="52"/>
      <c r="L980" s="52"/>
      <c r="M980"/>
      <c r="N980"/>
    </row>
    <row r="981" spans="1:14" ht="12.75" customHeight="1">
      <c r="A981"/>
      <c r="B981"/>
      <c r="C981"/>
      <c r="D981"/>
      <c r="E981"/>
      <c r="F981"/>
      <c r="G981"/>
      <c r="H981"/>
      <c r="I981"/>
      <c r="J981" s="52"/>
      <c r="K981" s="52"/>
      <c r="L981" s="52"/>
      <c r="M981"/>
      <c r="N981"/>
    </row>
    <row r="982" spans="1:14" ht="12.75" customHeight="1">
      <c r="A982"/>
      <c r="B982"/>
      <c r="C982"/>
      <c r="D982"/>
      <c r="E982"/>
      <c r="F982"/>
      <c r="G982"/>
      <c r="H982"/>
      <c r="I982"/>
      <c r="J982" s="52"/>
      <c r="K982" s="52"/>
      <c r="L982" s="52"/>
      <c r="M982"/>
      <c r="N982"/>
    </row>
    <row r="983" spans="1:14" ht="12.75" customHeight="1">
      <c r="A983"/>
      <c r="B983"/>
      <c r="C983"/>
      <c r="D983"/>
      <c r="E983"/>
      <c r="F983"/>
      <c r="G983"/>
      <c r="H983"/>
      <c r="I983"/>
      <c r="J983" s="52"/>
      <c r="K983" s="52"/>
      <c r="L983" s="52"/>
      <c r="M983"/>
      <c r="N983"/>
    </row>
    <row r="984" spans="1:14" ht="12.75" customHeight="1">
      <c r="A984"/>
      <c r="B984"/>
      <c r="C984"/>
      <c r="D984"/>
      <c r="E984"/>
      <c r="F984"/>
      <c r="G984"/>
      <c r="H984"/>
      <c r="I984"/>
      <c r="J984" s="52"/>
      <c r="K984" s="52"/>
      <c r="L984" s="52"/>
      <c r="M984"/>
      <c r="N984"/>
    </row>
    <row r="985" spans="1:14" ht="12.75" customHeight="1">
      <c r="A985"/>
      <c r="B985"/>
      <c r="C985"/>
      <c r="D985"/>
      <c r="E985"/>
      <c r="F985"/>
      <c r="G985"/>
      <c r="H985"/>
      <c r="I985"/>
      <c r="J985" s="52"/>
      <c r="K985" s="52"/>
      <c r="L985" s="52"/>
      <c r="M985"/>
      <c r="N985"/>
    </row>
    <row r="986" spans="1:14" ht="12.75" customHeight="1">
      <c r="A986"/>
      <c r="B986"/>
      <c r="C986"/>
      <c r="D986"/>
      <c r="E986"/>
      <c r="F986"/>
      <c r="G986"/>
      <c r="H986"/>
      <c r="I986"/>
      <c r="J986" s="52"/>
      <c r="K986" s="52"/>
      <c r="L986" s="52"/>
      <c r="M986"/>
      <c r="N986"/>
    </row>
    <row r="987" spans="1:14" ht="12.75" customHeight="1">
      <c r="A987"/>
      <c r="B987"/>
      <c r="C987"/>
      <c r="D987"/>
      <c r="E987"/>
      <c r="F987"/>
      <c r="G987"/>
      <c r="H987"/>
      <c r="I987"/>
      <c r="J987" s="52"/>
      <c r="K987" s="52"/>
      <c r="L987" s="52"/>
      <c r="M987"/>
      <c r="N987"/>
    </row>
    <row r="988" spans="1:14" ht="12.75" customHeight="1">
      <c r="A988"/>
      <c r="B988"/>
      <c r="C988"/>
      <c r="D988"/>
      <c r="E988"/>
      <c r="F988"/>
      <c r="G988"/>
      <c r="H988"/>
      <c r="I988"/>
      <c r="J988" s="52"/>
      <c r="K988" s="52"/>
      <c r="L988" s="52"/>
      <c r="M988"/>
      <c r="N988"/>
    </row>
    <row r="989" spans="1:14" ht="12.75" customHeight="1">
      <c r="A989"/>
      <c r="B989"/>
      <c r="C989"/>
      <c r="D989"/>
      <c r="E989"/>
      <c r="F989"/>
      <c r="G989"/>
      <c r="H989"/>
      <c r="I989"/>
      <c r="J989" s="52"/>
      <c r="K989" s="52"/>
      <c r="L989" s="52"/>
      <c r="M989"/>
      <c r="N989"/>
    </row>
    <row r="990" spans="1:14" ht="12.75" customHeight="1">
      <c r="A990"/>
      <c r="B990"/>
      <c r="C990"/>
      <c r="D990"/>
      <c r="E990"/>
      <c r="F990"/>
      <c r="G990"/>
      <c r="H990"/>
      <c r="I990"/>
      <c r="J990" s="52"/>
      <c r="K990" s="52"/>
      <c r="L990" s="52"/>
      <c r="M990"/>
      <c r="N990"/>
    </row>
    <row r="991" spans="1:14" ht="12.75" customHeight="1">
      <c r="A991"/>
      <c r="B991"/>
      <c r="C991"/>
      <c r="D991"/>
      <c r="E991"/>
      <c r="F991"/>
      <c r="G991"/>
      <c r="H991"/>
      <c r="I991"/>
      <c r="J991" s="52"/>
      <c r="K991" s="52"/>
      <c r="L991" s="52"/>
      <c r="M991"/>
      <c r="N991"/>
    </row>
    <row r="992" spans="1:14" ht="12.75" customHeight="1">
      <c r="A992"/>
      <c r="B992"/>
      <c r="C992"/>
      <c r="D992"/>
      <c r="E992"/>
      <c r="F992"/>
      <c r="G992"/>
      <c r="H992"/>
      <c r="I992"/>
      <c r="J992" s="52"/>
      <c r="K992" s="52"/>
      <c r="L992" s="52"/>
      <c r="M992"/>
      <c r="N992"/>
    </row>
    <row r="993" spans="1:14" ht="12.75" customHeight="1">
      <c r="A993"/>
      <c r="B993"/>
      <c r="C993"/>
      <c r="D993"/>
      <c r="E993"/>
      <c r="F993"/>
      <c r="G993"/>
      <c r="H993"/>
      <c r="I993"/>
      <c r="J993" s="52"/>
      <c r="K993" s="52"/>
      <c r="L993" s="52"/>
      <c r="M993"/>
      <c r="N993"/>
    </row>
    <row r="994" spans="1:14" ht="12.75" customHeight="1">
      <c r="A994"/>
      <c r="B994"/>
      <c r="C994"/>
      <c r="D994"/>
      <c r="E994"/>
      <c r="F994"/>
      <c r="G994"/>
      <c r="H994"/>
      <c r="I994"/>
      <c r="J994" s="52"/>
      <c r="K994" s="52"/>
      <c r="L994" s="52"/>
      <c r="M994"/>
      <c r="N994"/>
    </row>
    <row r="995" spans="1:14" ht="12.75" customHeight="1">
      <c r="A995"/>
      <c r="B995"/>
      <c r="C995"/>
      <c r="D995"/>
      <c r="E995"/>
      <c r="F995"/>
      <c r="G995"/>
      <c r="H995"/>
      <c r="I995"/>
      <c r="J995" s="52"/>
      <c r="K995" s="52"/>
      <c r="L995" s="52"/>
      <c r="M995"/>
      <c r="N995"/>
    </row>
    <row r="996" spans="1:14" ht="12.75" customHeight="1">
      <c r="A996"/>
      <c r="B996"/>
      <c r="C996"/>
      <c r="D996"/>
      <c r="E996"/>
      <c r="F996"/>
      <c r="G996"/>
      <c r="H996"/>
      <c r="I996"/>
      <c r="J996" s="52"/>
      <c r="K996" s="52"/>
      <c r="L996" s="52"/>
      <c r="M996"/>
      <c r="N996"/>
    </row>
    <row r="997" spans="1:14" ht="12.75" customHeight="1">
      <c r="A997"/>
      <c r="B997"/>
      <c r="C997"/>
      <c r="D997"/>
      <c r="E997"/>
      <c r="F997"/>
      <c r="G997"/>
      <c r="H997"/>
      <c r="I997"/>
      <c r="J997" s="52"/>
      <c r="K997" s="52"/>
      <c r="L997" s="52"/>
      <c r="M997"/>
      <c r="N997"/>
    </row>
    <row r="998" spans="1:14" ht="12.75" customHeight="1">
      <c r="A998"/>
      <c r="B998"/>
      <c r="C998"/>
      <c r="D998"/>
      <c r="E998"/>
      <c r="F998"/>
      <c r="G998"/>
      <c r="H998"/>
      <c r="I998"/>
      <c r="J998" s="52"/>
      <c r="K998" s="52"/>
      <c r="L998" s="52"/>
      <c r="M998"/>
      <c r="N998"/>
    </row>
    <row r="999" spans="1:14" ht="12.75" customHeight="1">
      <c r="A999"/>
      <c r="B999"/>
      <c r="C999"/>
      <c r="D999"/>
      <c r="E999"/>
      <c r="F999"/>
      <c r="G999"/>
      <c r="H999"/>
      <c r="I999"/>
      <c r="J999" s="52"/>
      <c r="K999" s="52"/>
      <c r="L999" s="52"/>
      <c r="M999"/>
      <c r="N999"/>
    </row>
    <row r="1000" spans="1:14" ht="12.75" customHeight="1">
      <c r="A1000"/>
      <c r="B1000"/>
      <c r="C1000"/>
      <c r="D1000"/>
      <c r="E1000"/>
      <c r="F1000"/>
      <c r="G1000"/>
      <c r="H1000"/>
      <c r="I1000"/>
      <c r="J1000" s="52"/>
      <c r="K1000" s="52"/>
      <c r="L1000" s="52"/>
      <c r="M1000"/>
      <c r="N1000"/>
    </row>
    <row r="1001" spans="1:14" ht="12.75" customHeight="1">
      <c r="A1001"/>
      <c r="B1001"/>
      <c r="C1001"/>
      <c r="D1001"/>
      <c r="E1001"/>
      <c r="F1001"/>
      <c r="G1001"/>
      <c r="H1001"/>
      <c r="I1001"/>
      <c r="J1001" s="52"/>
      <c r="K1001" s="52"/>
      <c r="L1001" s="52"/>
      <c r="M1001"/>
      <c r="N1001"/>
    </row>
    <row r="1002" spans="1:14" ht="12.75" customHeight="1">
      <c r="A1002"/>
      <c r="B1002"/>
      <c r="C1002"/>
      <c r="D1002"/>
      <c r="E1002"/>
      <c r="F1002"/>
      <c r="G1002"/>
      <c r="H1002"/>
      <c r="I1002"/>
      <c r="J1002" s="52"/>
      <c r="K1002" s="52"/>
      <c r="L1002" s="52"/>
      <c r="M1002"/>
      <c r="N1002"/>
    </row>
    <row r="1003" spans="1:14" ht="12.75" customHeight="1">
      <c r="A1003"/>
      <c r="B1003"/>
      <c r="C1003"/>
      <c r="D1003"/>
      <c r="E1003"/>
      <c r="F1003"/>
      <c r="G1003"/>
      <c r="H1003"/>
      <c r="I1003"/>
      <c r="J1003" s="52"/>
      <c r="K1003" s="52"/>
      <c r="L1003" s="52"/>
      <c r="M1003"/>
      <c r="N1003"/>
    </row>
    <row r="1004" spans="1:14" ht="12.75" customHeight="1">
      <c r="A1004"/>
      <c r="B1004"/>
      <c r="C1004"/>
      <c r="D1004"/>
      <c r="E1004"/>
      <c r="F1004"/>
      <c r="G1004"/>
      <c r="H1004"/>
      <c r="I1004"/>
      <c r="J1004" s="52"/>
      <c r="K1004" s="52"/>
      <c r="L1004" s="52"/>
      <c r="M1004"/>
      <c r="N1004"/>
    </row>
    <row r="1005" spans="1:14" ht="12.75" customHeight="1">
      <c r="A1005"/>
      <c r="B1005"/>
      <c r="C1005"/>
      <c r="D1005"/>
      <c r="E1005"/>
      <c r="F1005"/>
      <c r="G1005"/>
      <c r="H1005"/>
      <c r="I1005"/>
      <c r="J1005" s="52"/>
      <c r="K1005" s="52"/>
      <c r="L1005" s="52"/>
      <c r="M1005"/>
      <c r="N1005"/>
    </row>
    <row r="1006" spans="1:14" ht="12.75" customHeight="1">
      <c r="A1006"/>
      <c r="B1006"/>
      <c r="C1006"/>
      <c r="D1006"/>
      <c r="E1006"/>
      <c r="F1006"/>
      <c r="G1006"/>
      <c r="H1006"/>
      <c r="I1006"/>
      <c r="J1006" s="52"/>
      <c r="K1006" s="52"/>
      <c r="L1006" s="52"/>
      <c r="M1006"/>
      <c r="N1006"/>
    </row>
    <row r="1007" spans="1:14" ht="12.75" customHeight="1">
      <c r="A1007"/>
      <c r="B1007"/>
      <c r="C1007"/>
      <c r="D1007"/>
      <c r="E1007"/>
      <c r="F1007"/>
      <c r="G1007"/>
      <c r="H1007"/>
      <c r="I1007"/>
      <c r="J1007" s="52"/>
      <c r="K1007" s="52"/>
      <c r="L1007" s="52"/>
      <c r="M1007"/>
      <c r="N1007"/>
    </row>
    <row r="1008" spans="1:14" ht="12.75" customHeight="1">
      <c r="A1008"/>
      <c r="B1008"/>
      <c r="C1008"/>
      <c r="D1008"/>
      <c r="E1008"/>
      <c r="F1008"/>
      <c r="G1008"/>
      <c r="H1008"/>
      <c r="I1008"/>
      <c r="J1008" s="52"/>
      <c r="K1008" s="52"/>
      <c r="L1008" s="52"/>
      <c r="M1008"/>
      <c r="N1008"/>
    </row>
    <row r="1009" spans="1:14" ht="12.75" customHeight="1">
      <c r="A1009"/>
      <c r="B1009"/>
      <c r="C1009"/>
      <c r="D1009"/>
      <c r="E1009"/>
      <c r="F1009"/>
      <c r="G1009"/>
      <c r="H1009"/>
      <c r="I1009"/>
      <c r="J1009" s="52"/>
      <c r="K1009" s="52"/>
      <c r="L1009" s="52"/>
      <c r="M1009"/>
      <c r="N1009"/>
    </row>
    <row r="1010" spans="1:14" ht="12.75" customHeight="1">
      <c r="A1010"/>
      <c r="B1010"/>
      <c r="C1010"/>
      <c r="D1010"/>
      <c r="E1010"/>
      <c r="F1010"/>
      <c r="G1010"/>
      <c r="H1010"/>
      <c r="I1010"/>
      <c r="J1010" s="52"/>
      <c r="K1010" s="52"/>
      <c r="L1010" s="52"/>
      <c r="M1010"/>
      <c r="N1010"/>
    </row>
    <row r="1011" spans="1:14" ht="12.75" customHeight="1">
      <c r="A1011"/>
      <c r="B1011"/>
      <c r="C1011"/>
      <c r="D1011"/>
      <c r="E1011"/>
      <c r="F1011"/>
      <c r="G1011"/>
      <c r="H1011"/>
      <c r="I1011"/>
      <c r="J1011" s="52"/>
      <c r="K1011" s="52"/>
      <c r="L1011" s="52"/>
      <c r="M1011"/>
      <c r="N1011"/>
    </row>
    <row r="1012" spans="1:14" ht="12.75" customHeight="1">
      <c r="A1012"/>
      <c r="B1012"/>
      <c r="C1012"/>
      <c r="D1012"/>
      <c r="E1012"/>
      <c r="F1012"/>
      <c r="G1012"/>
      <c r="H1012"/>
      <c r="I1012"/>
      <c r="J1012" s="52"/>
      <c r="K1012" s="52"/>
      <c r="L1012" s="52"/>
      <c r="M1012"/>
      <c r="N1012"/>
    </row>
    <row r="1013" spans="1:14" ht="12.75" customHeight="1">
      <c r="A1013"/>
      <c r="B1013"/>
      <c r="C1013"/>
      <c r="D1013"/>
      <c r="E1013"/>
      <c r="F1013"/>
      <c r="G1013"/>
      <c r="H1013"/>
      <c r="I1013"/>
      <c r="J1013" s="52"/>
      <c r="K1013" s="52"/>
      <c r="L1013" s="52"/>
      <c r="M1013"/>
      <c r="N1013"/>
    </row>
    <row r="1014" spans="1:14" ht="12.75" customHeight="1">
      <c r="A1014"/>
      <c r="B1014"/>
      <c r="C1014"/>
      <c r="D1014"/>
      <c r="E1014"/>
      <c r="F1014"/>
      <c r="G1014"/>
      <c r="H1014"/>
      <c r="I1014"/>
      <c r="J1014" s="52"/>
      <c r="K1014" s="52"/>
      <c r="L1014" s="52"/>
      <c r="M1014"/>
      <c r="N1014"/>
    </row>
    <row r="1015" spans="1:14" ht="12.75" customHeight="1">
      <c r="A1015"/>
      <c r="B1015"/>
      <c r="C1015"/>
      <c r="D1015"/>
      <c r="E1015"/>
      <c r="F1015"/>
      <c r="G1015"/>
      <c r="H1015"/>
      <c r="I1015"/>
      <c r="J1015" s="52"/>
      <c r="K1015" s="52"/>
      <c r="L1015" s="52"/>
      <c r="M1015"/>
      <c r="N1015"/>
    </row>
    <row r="1016" spans="1:14" ht="12.75" customHeight="1">
      <c r="A1016"/>
      <c r="B1016"/>
      <c r="C1016"/>
      <c r="D1016"/>
      <c r="E1016"/>
      <c r="F1016"/>
      <c r="G1016"/>
      <c r="H1016"/>
      <c r="I1016"/>
      <c r="J1016" s="52"/>
      <c r="K1016" s="52"/>
      <c r="L1016" s="52"/>
      <c r="M1016"/>
      <c r="N1016"/>
    </row>
    <row r="1017" spans="1:14" ht="12.75" customHeight="1">
      <c r="A1017"/>
      <c r="B1017"/>
      <c r="C1017"/>
      <c r="D1017"/>
      <c r="E1017"/>
      <c r="F1017"/>
      <c r="G1017"/>
      <c r="H1017"/>
      <c r="I1017"/>
      <c r="J1017" s="52"/>
      <c r="K1017" s="52"/>
      <c r="L1017" s="52"/>
      <c r="M1017"/>
      <c r="N1017"/>
    </row>
    <row r="1018" spans="1:14" ht="12.75" customHeight="1">
      <c r="A1018"/>
      <c r="B1018"/>
      <c r="C1018"/>
      <c r="D1018"/>
      <c r="E1018"/>
      <c r="F1018"/>
      <c r="G1018"/>
      <c r="H1018"/>
      <c r="I1018"/>
      <c r="J1018" s="52"/>
      <c r="K1018" s="52"/>
      <c r="L1018" s="52"/>
      <c r="M1018"/>
      <c r="N1018"/>
    </row>
    <row r="1019" spans="1:14" ht="12.75" customHeight="1">
      <c r="A1019"/>
      <c r="B1019"/>
      <c r="C1019"/>
      <c r="D1019"/>
      <c r="E1019"/>
      <c r="F1019"/>
      <c r="G1019"/>
      <c r="H1019"/>
      <c r="I1019"/>
      <c r="J1019" s="52"/>
      <c r="K1019" s="52"/>
      <c r="L1019" s="52"/>
      <c r="M1019"/>
      <c r="N1019"/>
    </row>
    <row r="1020" spans="1:14" ht="12.75" customHeight="1">
      <c r="A1020"/>
      <c r="B1020"/>
      <c r="C1020"/>
      <c r="D1020"/>
      <c r="E1020"/>
      <c r="F1020"/>
      <c r="G1020"/>
      <c r="H1020"/>
      <c r="I1020"/>
      <c r="J1020" s="52"/>
      <c r="K1020" s="52"/>
      <c r="L1020" s="52"/>
      <c r="M1020"/>
      <c r="N1020"/>
    </row>
    <row r="1021" spans="1:14" ht="12.75" customHeight="1">
      <c r="A1021"/>
      <c r="B1021"/>
      <c r="C1021"/>
      <c r="D1021"/>
      <c r="E1021"/>
      <c r="F1021"/>
      <c r="G1021"/>
      <c r="H1021"/>
      <c r="I1021"/>
      <c r="J1021" s="52"/>
      <c r="K1021" s="52"/>
      <c r="L1021" s="52"/>
      <c r="M1021"/>
      <c r="N1021"/>
    </row>
    <row r="1022" spans="1:14" ht="12.75" customHeight="1">
      <c r="A1022"/>
      <c r="B1022"/>
      <c r="C1022"/>
      <c r="D1022"/>
      <c r="E1022"/>
      <c r="F1022"/>
      <c r="G1022"/>
      <c r="H1022"/>
      <c r="I1022"/>
      <c r="J1022" s="52"/>
      <c r="K1022" s="52"/>
      <c r="L1022" s="52"/>
      <c r="M1022"/>
      <c r="N1022"/>
    </row>
    <row r="1023" spans="1:14" ht="12.75" customHeight="1">
      <c r="A1023"/>
      <c r="B1023"/>
      <c r="C1023"/>
      <c r="D1023"/>
      <c r="E1023"/>
      <c r="F1023"/>
      <c r="G1023"/>
      <c r="H1023"/>
      <c r="I1023"/>
      <c r="J1023" s="52"/>
      <c r="K1023" s="52"/>
      <c r="L1023" s="52"/>
      <c r="M1023"/>
      <c r="N1023"/>
    </row>
    <row r="1024" spans="1:14" ht="12.75" customHeight="1">
      <c r="A1024"/>
      <c r="B1024"/>
      <c r="C1024"/>
      <c r="D1024"/>
      <c r="E1024"/>
      <c r="F1024"/>
      <c r="G1024"/>
      <c r="H1024"/>
      <c r="I1024"/>
      <c r="J1024" s="52"/>
      <c r="K1024" s="52"/>
      <c r="L1024" s="52"/>
      <c r="M1024"/>
      <c r="N1024"/>
    </row>
    <row r="1025" spans="1:14" ht="12.75" customHeight="1">
      <c r="A1025"/>
      <c r="B1025"/>
      <c r="C1025"/>
      <c r="D1025"/>
      <c r="E1025"/>
      <c r="F1025"/>
      <c r="G1025"/>
      <c r="H1025"/>
      <c r="I1025"/>
      <c r="J1025" s="52"/>
      <c r="K1025" s="52"/>
      <c r="L1025" s="52"/>
      <c r="M1025"/>
      <c r="N1025"/>
    </row>
    <row r="1026" spans="1:14" ht="12.75" customHeight="1">
      <c r="A1026"/>
      <c r="B1026"/>
      <c r="C1026"/>
      <c r="D1026"/>
      <c r="E1026"/>
      <c r="F1026"/>
      <c r="G1026"/>
      <c r="H1026"/>
      <c r="I1026"/>
      <c r="J1026" s="52"/>
      <c r="K1026" s="52"/>
      <c r="L1026" s="52"/>
      <c r="M1026"/>
      <c r="N1026"/>
    </row>
    <row r="1027" spans="1:14" ht="12.75" customHeight="1">
      <c r="A1027"/>
      <c r="B1027"/>
      <c r="C1027"/>
      <c r="D1027"/>
      <c r="E1027"/>
      <c r="F1027"/>
      <c r="G1027"/>
      <c r="H1027"/>
      <c r="I1027"/>
      <c r="J1027" s="52"/>
      <c r="K1027" s="52"/>
      <c r="L1027" s="52"/>
      <c r="M1027"/>
      <c r="N1027"/>
    </row>
    <row r="1028" spans="1:14" ht="12.75" customHeight="1">
      <c r="A1028"/>
      <c r="B1028"/>
      <c r="C1028"/>
      <c r="D1028"/>
      <c r="E1028"/>
      <c r="F1028"/>
      <c r="G1028"/>
      <c r="H1028"/>
      <c r="I1028"/>
      <c r="J1028" s="52"/>
      <c r="K1028" s="52"/>
      <c r="L1028" s="52"/>
      <c r="M1028"/>
      <c r="N1028"/>
    </row>
    <row r="1029" spans="1:14" ht="12.75" customHeight="1">
      <c r="A1029"/>
      <c r="B1029"/>
      <c r="C1029"/>
      <c r="D1029"/>
      <c r="E1029"/>
      <c r="F1029"/>
      <c r="G1029"/>
      <c r="H1029"/>
      <c r="I1029"/>
      <c r="J1029" s="52"/>
      <c r="K1029" s="52"/>
      <c r="L1029" s="52"/>
      <c r="M1029"/>
      <c r="N1029"/>
    </row>
    <row r="1030" spans="1:14" ht="12.75" customHeight="1">
      <c r="A1030"/>
      <c r="B1030"/>
      <c r="C1030"/>
      <c r="D1030"/>
      <c r="E1030"/>
      <c r="F1030"/>
      <c r="G1030"/>
      <c r="H1030"/>
      <c r="I1030"/>
      <c r="J1030" s="52"/>
      <c r="K1030" s="52"/>
      <c r="L1030" s="52"/>
      <c r="M1030"/>
      <c r="N1030"/>
    </row>
    <row r="1031" spans="1:14" ht="12.75" customHeight="1">
      <c r="A1031"/>
      <c r="B1031"/>
      <c r="C1031"/>
      <c r="D1031"/>
      <c r="E1031"/>
      <c r="F1031"/>
      <c r="G1031"/>
      <c r="H1031"/>
      <c r="I1031"/>
      <c r="J1031" s="52"/>
      <c r="K1031" s="52"/>
      <c r="L1031" s="52"/>
      <c r="M1031"/>
      <c r="N1031"/>
    </row>
    <row r="1032" spans="1:14" ht="12.75" customHeight="1">
      <c r="A1032"/>
      <c r="B1032"/>
      <c r="C1032"/>
      <c r="D1032"/>
      <c r="E1032"/>
      <c r="F1032"/>
      <c r="G1032"/>
      <c r="H1032"/>
      <c r="I1032"/>
      <c r="J1032" s="52"/>
      <c r="K1032" s="52"/>
      <c r="L1032" s="52"/>
      <c r="M1032"/>
      <c r="N1032"/>
    </row>
    <row r="1033" spans="1:14" ht="12.75" customHeight="1">
      <c r="A1033"/>
      <c r="B1033"/>
      <c r="C1033"/>
      <c r="D1033"/>
      <c r="E1033"/>
      <c r="F1033"/>
      <c r="G1033"/>
      <c r="H1033"/>
      <c r="I1033"/>
      <c r="J1033" s="52"/>
      <c r="K1033" s="52"/>
      <c r="L1033" s="52"/>
      <c r="M1033"/>
      <c r="N1033"/>
    </row>
    <row r="1034" spans="1:14" ht="12.75" customHeight="1">
      <c r="A1034"/>
      <c r="B1034"/>
      <c r="C1034"/>
      <c r="D1034"/>
      <c r="E1034"/>
      <c r="F1034"/>
      <c r="G1034"/>
      <c r="H1034"/>
      <c r="I1034"/>
      <c r="J1034" s="52"/>
      <c r="K1034" s="52"/>
      <c r="L1034" s="52"/>
      <c r="M1034"/>
      <c r="N1034"/>
    </row>
    <row r="1035" spans="1:14" ht="12.75" customHeight="1">
      <c r="A1035"/>
      <c r="B1035"/>
      <c r="C1035"/>
      <c r="D1035"/>
      <c r="E1035"/>
      <c r="F1035"/>
      <c r="G1035"/>
      <c r="H1035"/>
      <c r="I1035"/>
      <c r="J1035" s="52"/>
      <c r="K1035" s="52"/>
      <c r="L1035" s="52"/>
      <c r="M1035"/>
      <c r="N1035"/>
    </row>
    <row r="1036" spans="1:14" ht="12.75" customHeight="1">
      <c r="A1036"/>
      <c r="B1036"/>
      <c r="C1036"/>
      <c r="D1036"/>
      <c r="E1036"/>
      <c r="F1036"/>
      <c r="G1036"/>
      <c r="H1036"/>
      <c r="I1036"/>
      <c r="J1036" s="52"/>
      <c r="K1036" s="52"/>
      <c r="L1036" s="52"/>
      <c r="M1036"/>
      <c r="N1036"/>
    </row>
    <row r="1037" spans="1:14" ht="12.75" customHeight="1">
      <c r="A1037"/>
      <c r="B1037"/>
      <c r="C1037"/>
      <c r="D1037"/>
      <c r="E1037"/>
      <c r="F1037"/>
      <c r="G1037"/>
      <c r="H1037"/>
      <c r="I1037"/>
      <c r="J1037" s="52"/>
      <c r="K1037" s="52"/>
      <c r="L1037" s="52"/>
      <c r="M1037"/>
      <c r="N1037"/>
    </row>
    <row r="1038" spans="1:14" ht="12.75" customHeight="1">
      <c r="A1038"/>
      <c r="B1038"/>
      <c r="C1038"/>
      <c r="D1038"/>
      <c r="E1038"/>
      <c r="F1038"/>
      <c r="G1038"/>
      <c r="H1038"/>
      <c r="I1038"/>
      <c r="J1038" s="52"/>
      <c r="K1038" s="52"/>
      <c r="L1038" s="52"/>
      <c r="M1038"/>
      <c r="N1038"/>
    </row>
    <row r="1039" spans="1:14" ht="12.75" customHeight="1">
      <c r="A1039"/>
      <c r="B1039"/>
      <c r="C1039"/>
      <c r="D1039"/>
      <c r="E1039"/>
      <c r="F1039"/>
      <c r="G1039"/>
      <c r="H1039"/>
      <c r="I1039"/>
      <c r="J1039" s="52"/>
      <c r="K1039" s="52"/>
      <c r="L1039" s="52"/>
      <c r="M1039"/>
      <c r="N1039"/>
    </row>
    <row r="1040" spans="1:14" ht="12.75" customHeight="1">
      <c r="A1040"/>
      <c r="B1040"/>
      <c r="C1040"/>
      <c r="D1040"/>
      <c r="E1040"/>
      <c r="F1040"/>
      <c r="G1040"/>
      <c r="H1040"/>
      <c r="I1040"/>
      <c r="J1040" s="52"/>
      <c r="K1040" s="52"/>
      <c r="L1040" s="52"/>
      <c r="M1040"/>
      <c r="N1040"/>
    </row>
    <row r="1041" spans="1:14" ht="12.75" customHeight="1">
      <c r="A1041"/>
      <c r="B1041"/>
      <c r="C1041"/>
      <c r="D1041"/>
      <c r="E1041"/>
      <c r="F1041"/>
      <c r="G1041"/>
      <c r="H1041"/>
      <c r="I1041"/>
      <c r="J1041" s="52"/>
      <c r="K1041" s="52"/>
      <c r="L1041" s="52"/>
      <c r="M1041"/>
      <c r="N1041"/>
    </row>
    <row r="1042" spans="1:14" ht="12.75" customHeight="1">
      <c r="A1042"/>
      <c r="B1042"/>
      <c r="C1042"/>
      <c r="D1042"/>
      <c r="E1042"/>
      <c r="F1042"/>
      <c r="G1042"/>
      <c r="H1042"/>
      <c r="I1042"/>
      <c r="J1042" s="52"/>
      <c r="K1042" s="52"/>
      <c r="L1042" s="52"/>
      <c r="M1042"/>
      <c r="N1042"/>
    </row>
    <row r="1043" spans="1:14" ht="12.75" customHeight="1">
      <c r="A1043"/>
      <c r="B1043"/>
      <c r="C1043"/>
      <c r="D1043"/>
      <c r="E1043"/>
      <c r="F1043"/>
      <c r="G1043"/>
      <c r="H1043"/>
      <c r="I1043"/>
      <c r="J1043" s="52"/>
      <c r="K1043" s="52"/>
      <c r="L1043" s="52"/>
      <c r="M1043"/>
      <c r="N1043"/>
    </row>
    <row r="1044" spans="1:14" ht="12.75" customHeight="1">
      <c r="A1044"/>
      <c r="B1044"/>
      <c r="C1044"/>
      <c r="D1044"/>
      <c r="E1044"/>
      <c r="F1044"/>
      <c r="G1044"/>
      <c r="H1044"/>
      <c r="I1044"/>
      <c r="J1044" s="52"/>
      <c r="K1044" s="52"/>
      <c r="L1044" s="52"/>
      <c r="M1044"/>
      <c r="N1044"/>
    </row>
    <row r="1045" spans="1:14" ht="12.75" customHeight="1">
      <c r="A1045"/>
      <c r="B1045"/>
      <c r="C1045"/>
      <c r="D1045"/>
      <c r="E1045"/>
      <c r="F1045"/>
      <c r="G1045"/>
      <c r="H1045"/>
      <c r="I1045"/>
      <c r="J1045" s="52"/>
      <c r="K1045" s="52"/>
      <c r="L1045" s="52"/>
      <c r="M1045"/>
      <c r="N1045"/>
    </row>
    <row r="1046" spans="1:14" ht="12.75" customHeight="1">
      <c r="A1046"/>
      <c r="B1046"/>
      <c r="C1046"/>
      <c r="D1046"/>
      <c r="E1046"/>
      <c r="F1046"/>
      <c r="G1046"/>
      <c r="H1046"/>
      <c r="I1046"/>
      <c r="J1046" s="52"/>
      <c r="K1046" s="52"/>
      <c r="L1046" s="52"/>
      <c r="M1046"/>
      <c r="N1046"/>
    </row>
    <row r="1047" spans="1:14" ht="12.75" customHeight="1">
      <c r="A1047"/>
      <c r="B1047"/>
      <c r="C1047"/>
      <c r="D1047"/>
      <c r="E1047"/>
      <c r="F1047"/>
      <c r="G1047"/>
      <c r="H1047"/>
      <c r="I1047"/>
      <c r="J1047" s="52"/>
      <c r="K1047" s="52"/>
      <c r="L1047" s="52"/>
      <c r="M1047"/>
      <c r="N1047"/>
    </row>
    <row r="1048" spans="1:14" ht="12.75" customHeight="1">
      <c r="A1048"/>
      <c r="B1048"/>
      <c r="C1048"/>
      <c r="D1048"/>
      <c r="E1048"/>
      <c r="F1048"/>
      <c r="G1048"/>
      <c r="H1048"/>
      <c r="I1048"/>
      <c r="J1048" s="52"/>
      <c r="K1048" s="52"/>
      <c r="L1048" s="52"/>
      <c r="M1048"/>
      <c r="N1048"/>
    </row>
    <row r="1049" spans="1:14" ht="12.75" customHeight="1">
      <c r="A1049"/>
      <c r="B1049"/>
      <c r="C1049"/>
      <c r="D1049"/>
      <c r="E1049"/>
      <c r="F1049"/>
      <c r="G1049"/>
      <c r="H1049"/>
      <c r="I1049"/>
      <c r="J1049" s="52"/>
      <c r="K1049" s="52"/>
      <c r="L1049" s="52"/>
      <c r="M1049"/>
      <c r="N1049"/>
    </row>
    <row r="1050" spans="1:14" ht="12.75" customHeight="1">
      <c r="A1050"/>
      <c r="B1050"/>
      <c r="C1050"/>
      <c r="D1050"/>
      <c r="E1050"/>
      <c r="F1050"/>
      <c r="G1050"/>
      <c r="H1050"/>
      <c r="I1050"/>
      <c r="J1050" s="52"/>
      <c r="K1050" s="52"/>
      <c r="L1050" s="52"/>
      <c r="M1050"/>
      <c r="N1050"/>
    </row>
    <row r="1051" spans="1:14" ht="12.75" customHeight="1">
      <c r="A1051"/>
      <c r="B1051"/>
      <c r="C1051"/>
      <c r="D1051"/>
      <c r="E1051"/>
      <c r="F1051"/>
      <c r="G1051"/>
      <c r="H1051"/>
      <c r="I1051"/>
      <c r="J1051" s="52"/>
      <c r="K1051" s="52"/>
      <c r="L1051" s="52"/>
      <c r="M1051"/>
      <c r="N1051"/>
    </row>
    <row r="1052" spans="1:14" ht="12.75" customHeight="1">
      <c r="A1052"/>
      <c r="B1052"/>
      <c r="C1052"/>
      <c r="D1052"/>
      <c r="E1052"/>
      <c r="F1052"/>
      <c r="G1052"/>
      <c r="H1052"/>
      <c r="I1052"/>
      <c r="J1052" s="52"/>
      <c r="K1052" s="52"/>
      <c r="L1052" s="52"/>
      <c r="M1052"/>
      <c r="N1052"/>
    </row>
    <row r="1053" spans="1:14" ht="12.75" customHeight="1">
      <c r="A1053"/>
      <c r="B1053"/>
      <c r="C1053"/>
      <c r="D1053"/>
      <c r="E1053"/>
      <c r="F1053"/>
      <c r="G1053"/>
      <c r="H1053"/>
      <c r="I1053"/>
      <c r="J1053" s="52"/>
      <c r="K1053" s="52"/>
      <c r="L1053" s="52"/>
      <c r="M1053"/>
      <c r="N1053"/>
    </row>
    <row r="1054" spans="1:14" ht="12.75" customHeight="1">
      <c r="A1054"/>
      <c r="B1054"/>
      <c r="C1054"/>
      <c r="D1054"/>
      <c r="E1054"/>
      <c r="F1054"/>
      <c r="G1054"/>
      <c r="H1054"/>
      <c r="I1054"/>
      <c r="J1054" s="52"/>
      <c r="K1054" s="52"/>
      <c r="L1054" s="52"/>
      <c r="M1054"/>
      <c r="N1054"/>
    </row>
    <row r="1055" spans="1:14" ht="12.75" customHeight="1">
      <c r="A1055"/>
      <c r="B1055"/>
      <c r="C1055"/>
      <c r="D1055"/>
      <c r="E1055"/>
      <c r="F1055"/>
      <c r="G1055"/>
      <c r="H1055"/>
      <c r="I1055"/>
      <c r="J1055" s="52"/>
      <c r="K1055" s="52"/>
      <c r="L1055" s="52"/>
      <c r="M1055"/>
      <c r="N1055"/>
    </row>
    <row r="1056" spans="1:14" ht="12.75" customHeight="1">
      <c r="A1056"/>
      <c r="B1056"/>
      <c r="C1056"/>
      <c r="D1056"/>
      <c r="E1056"/>
      <c r="F1056"/>
      <c r="G1056"/>
      <c r="H1056"/>
      <c r="I1056"/>
      <c r="J1056" s="52"/>
      <c r="K1056" s="52"/>
      <c r="L1056" s="52"/>
      <c r="M1056"/>
      <c r="N1056"/>
    </row>
    <row r="1057" spans="1:14" ht="12.75" customHeight="1">
      <c r="A1057"/>
      <c r="B1057"/>
      <c r="C1057"/>
      <c r="D1057"/>
      <c r="E1057"/>
      <c r="F1057"/>
      <c r="G1057"/>
      <c r="H1057"/>
      <c r="I1057"/>
      <c r="J1057" s="52"/>
      <c r="K1057" s="52"/>
      <c r="L1057" s="52"/>
      <c r="M1057"/>
      <c r="N1057"/>
    </row>
    <row r="1058" spans="1:14" ht="12.75" customHeight="1">
      <c r="A1058"/>
      <c r="B1058"/>
      <c r="C1058"/>
      <c r="D1058"/>
      <c r="E1058"/>
      <c r="F1058"/>
      <c r="G1058"/>
      <c r="H1058"/>
      <c r="I1058"/>
      <c r="J1058" s="52"/>
      <c r="K1058" s="52"/>
      <c r="L1058" s="52"/>
      <c r="M1058"/>
      <c r="N1058"/>
    </row>
    <row r="1059" spans="1:14" ht="12.75" customHeight="1">
      <c r="A1059"/>
      <c r="B1059"/>
      <c r="C1059"/>
      <c r="D1059"/>
      <c r="E1059"/>
      <c r="F1059"/>
      <c r="G1059"/>
      <c r="H1059"/>
      <c r="I1059"/>
      <c r="J1059" s="52"/>
      <c r="K1059" s="52"/>
      <c r="L1059" s="52"/>
      <c r="M1059"/>
      <c r="N1059"/>
    </row>
    <row r="1060" spans="1:14" ht="12.75" customHeight="1">
      <c r="A1060"/>
      <c r="B1060"/>
      <c r="C1060"/>
      <c r="D1060"/>
      <c r="E1060"/>
      <c r="F1060"/>
      <c r="G1060"/>
      <c r="H1060"/>
      <c r="I1060"/>
      <c r="J1060" s="52"/>
      <c r="K1060" s="52"/>
      <c r="L1060" s="52"/>
      <c r="M1060"/>
      <c r="N1060"/>
    </row>
    <row r="1061" spans="1:14" ht="12.75" customHeight="1">
      <c r="A1061"/>
      <c r="B1061"/>
      <c r="C1061"/>
      <c r="D1061"/>
      <c r="E1061"/>
      <c r="F1061"/>
      <c r="G1061"/>
      <c r="H1061"/>
      <c r="I1061"/>
      <c r="J1061" s="52"/>
      <c r="K1061" s="52"/>
      <c r="L1061" s="52"/>
      <c r="M1061"/>
      <c r="N1061"/>
    </row>
    <row r="1062" spans="1:14" ht="12.75" customHeight="1">
      <c r="A1062"/>
      <c r="B1062"/>
      <c r="C1062"/>
      <c r="D1062"/>
      <c r="E1062"/>
      <c r="F1062"/>
      <c r="G1062"/>
      <c r="H1062"/>
      <c r="I1062"/>
      <c r="J1062" s="52"/>
      <c r="K1062" s="52"/>
      <c r="L1062" s="52"/>
      <c r="M1062"/>
      <c r="N1062"/>
    </row>
    <row r="1063" spans="1:14" ht="12.75" customHeight="1">
      <c r="A1063"/>
      <c r="B1063"/>
      <c r="C1063"/>
      <c r="D1063"/>
      <c r="E1063"/>
      <c r="F1063"/>
      <c r="G1063"/>
      <c r="H1063"/>
      <c r="I1063"/>
      <c r="J1063" s="52"/>
      <c r="K1063" s="52"/>
      <c r="L1063" s="52"/>
      <c r="M1063"/>
      <c r="N1063"/>
    </row>
    <row r="1064" spans="1:14" ht="12.75" customHeight="1">
      <c r="A1064"/>
      <c r="B1064"/>
      <c r="C1064"/>
      <c r="D1064"/>
      <c r="E1064"/>
      <c r="F1064"/>
      <c r="G1064"/>
      <c r="H1064"/>
      <c r="I1064"/>
      <c r="J1064" s="52"/>
      <c r="K1064" s="52"/>
      <c r="L1064" s="52"/>
      <c r="M1064"/>
      <c r="N1064"/>
    </row>
    <row r="1065" spans="1:14" ht="12.75" customHeight="1">
      <c r="A1065"/>
      <c r="B1065"/>
      <c r="C1065"/>
      <c r="D1065"/>
      <c r="E1065"/>
      <c r="F1065"/>
      <c r="G1065"/>
      <c r="H1065"/>
      <c r="I1065"/>
      <c r="J1065" s="52"/>
      <c r="K1065" s="52"/>
      <c r="L1065" s="52"/>
      <c r="M1065"/>
      <c r="N1065"/>
    </row>
    <row r="1066" spans="1:14" ht="12.75" customHeight="1">
      <c r="A1066"/>
      <c r="B1066"/>
      <c r="C1066"/>
      <c r="D1066"/>
      <c r="E1066"/>
      <c r="F1066"/>
      <c r="G1066"/>
      <c r="H1066"/>
      <c r="I1066"/>
      <c r="J1066" s="52"/>
      <c r="K1066" s="52"/>
      <c r="L1066" s="52"/>
      <c r="M1066"/>
      <c r="N1066"/>
    </row>
    <row r="1067" spans="1:14" ht="12.75" customHeight="1">
      <c r="A1067"/>
      <c r="B1067"/>
      <c r="C1067"/>
      <c r="D1067"/>
      <c r="E1067"/>
      <c r="F1067"/>
      <c r="G1067"/>
      <c r="H1067"/>
      <c r="I1067"/>
      <c r="J1067" s="52"/>
      <c r="K1067" s="52"/>
      <c r="L1067" s="52"/>
      <c r="M1067"/>
      <c r="N1067"/>
    </row>
    <row r="1068" spans="1:14" ht="12.75" customHeight="1">
      <c r="A1068"/>
      <c r="B1068"/>
      <c r="C1068"/>
      <c r="D1068"/>
      <c r="E1068"/>
      <c r="F1068"/>
      <c r="G1068"/>
      <c r="H1068"/>
      <c r="I1068"/>
      <c r="J1068" s="52"/>
      <c r="K1068" s="52"/>
      <c r="L1068" s="52"/>
      <c r="M1068"/>
      <c r="N1068"/>
    </row>
    <row r="1069" spans="1:14" ht="12.75" customHeight="1">
      <c r="A1069"/>
      <c r="B1069"/>
      <c r="C1069"/>
      <c r="D1069"/>
      <c r="E1069"/>
      <c r="F1069"/>
      <c r="G1069"/>
      <c r="H1069"/>
      <c r="I1069"/>
      <c r="J1069" s="52"/>
      <c r="K1069" s="52"/>
      <c r="L1069" s="52"/>
      <c r="M1069"/>
      <c r="N1069"/>
    </row>
    <row r="1070" spans="1:14" ht="12.75" customHeight="1">
      <c r="A1070"/>
      <c r="B1070"/>
      <c r="C1070"/>
      <c r="D1070"/>
      <c r="E1070"/>
      <c r="F1070"/>
      <c r="G1070"/>
      <c r="H1070"/>
      <c r="I1070"/>
      <c r="J1070" s="52"/>
      <c r="K1070" s="52"/>
      <c r="L1070" s="52"/>
      <c r="M1070"/>
      <c r="N1070"/>
    </row>
    <row r="1071" spans="1:14" ht="12.75" customHeight="1">
      <c r="A1071"/>
      <c r="B1071"/>
      <c r="C1071"/>
      <c r="D1071"/>
      <c r="E1071"/>
      <c r="F1071"/>
      <c r="G1071"/>
      <c r="H1071"/>
      <c r="I1071"/>
      <c r="J1071" s="52"/>
      <c r="K1071" s="52"/>
      <c r="L1071" s="52"/>
      <c r="M1071"/>
      <c r="N1071"/>
    </row>
    <row r="1072" spans="1:14" ht="12.75" customHeight="1">
      <c r="A1072"/>
      <c r="B1072"/>
      <c r="C1072"/>
      <c r="D1072"/>
      <c r="E1072"/>
      <c r="F1072"/>
      <c r="G1072"/>
      <c r="H1072"/>
      <c r="I1072"/>
      <c r="J1072" s="52"/>
      <c r="K1072" s="52"/>
      <c r="L1072" s="52"/>
      <c r="M1072"/>
      <c r="N1072"/>
    </row>
    <row r="1073" spans="1:14" ht="12.75" customHeight="1">
      <c r="A1073"/>
      <c r="B1073"/>
      <c r="C1073"/>
      <c r="D1073"/>
      <c r="E1073"/>
      <c r="F1073"/>
      <c r="G1073"/>
      <c r="H1073"/>
      <c r="I1073"/>
      <c r="J1073" s="52"/>
      <c r="K1073" s="52"/>
      <c r="L1073" s="52"/>
      <c r="M1073"/>
      <c r="N1073"/>
    </row>
    <row r="1074" spans="1:14" ht="12.75" customHeight="1">
      <c r="A1074"/>
      <c r="B1074"/>
      <c r="C1074"/>
      <c r="D1074"/>
      <c r="E1074"/>
      <c r="F1074"/>
      <c r="G1074"/>
      <c r="H1074"/>
      <c r="I1074"/>
      <c r="J1074" s="52"/>
      <c r="K1074" s="52"/>
      <c r="L1074" s="52"/>
      <c r="M1074"/>
      <c r="N1074"/>
    </row>
    <row r="1075" spans="1:14" ht="12.75" customHeight="1">
      <c r="A1075"/>
      <c r="B1075"/>
      <c r="C1075"/>
      <c r="D1075"/>
      <c r="E1075"/>
      <c r="F1075"/>
      <c r="G1075"/>
      <c r="H1075"/>
      <c r="I1075"/>
      <c r="J1075" s="52"/>
      <c r="K1075" s="52"/>
      <c r="L1075" s="52"/>
      <c r="M1075"/>
      <c r="N1075"/>
    </row>
    <row r="1076" spans="1:14" ht="12.75" customHeight="1">
      <c r="A1076"/>
      <c r="B1076"/>
      <c r="C1076"/>
      <c r="D1076"/>
      <c r="E1076"/>
      <c r="F1076"/>
      <c r="G1076"/>
      <c r="H1076"/>
      <c r="I1076"/>
      <c r="J1076" s="52"/>
      <c r="K1076" s="52"/>
      <c r="L1076" s="52"/>
      <c r="M1076"/>
      <c r="N1076"/>
    </row>
    <row r="1077" spans="1:14" ht="12.75" customHeight="1">
      <c r="A1077"/>
      <c r="B1077"/>
      <c r="C1077"/>
      <c r="D1077"/>
      <c r="E1077"/>
      <c r="F1077"/>
      <c r="G1077"/>
      <c r="H1077"/>
      <c r="I1077"/>
      <c r="J1077" s="52"/>
      <c r="K1077" s="52"/>
      <c r="L1077" s="52"/>
      <c r="M1077"/>
      <c r="N1077"/>
    </row>
    <row r="1078" spans="1:14" ht="12.75" customHeight="1">
      <c r="A1078"/>
      <c r="B1078"/>
      <c r="C1078"/>
      <c r="D1078"/>
      <c r="E1078"/>
      <c r="F1078"/>
      <c r="G1078"/>
      <c r="H1078"/>
      <c r="I1078"/>
      <c r="J1078" s="52"/>
      <c r="K1078" s="52"/>
      <c r="L1078" s="52"/>
      <c r="M1078"/>
      <c r="N1078"/>
    </row>
    <row r="1079" spans="1:14" ht="12.75" customHeight="1">
      <c r="A1079"/>
      <c r="B1079"/>
      <c r="C1079"/>
      <c r="D1079"/>
      <c r="E1079"/>
      <c r="F1079"/>
      <c r="G1079"/>
      <c r="H1079"/>
      <c r="I1079"/>
      <c r="J1079" s="52"/>
      <c r="K1079" s="52"/>
      <c r="L1079" s="52"/>
      <c r="M1079"/>
      <c r="N1079"/>
    </row>
    <row r="1080" spans="1:14" ht="12.75" customHeight="1">
      <c r="A1080"/>
      <c r="B1080"/>
      <c r="C1080"/>
      <c r="D1080"/>
      <c r="E1080"/>
      <c r="F1080"/>
      <c r="G1080"/>
      <c r="H1080"/>
      <c r="I1080"/>
      <c r="J1080" s="52"/>
      <c r="K1080" s="52"/>
      <c r="L1080" s="52"/>
      <c r="M1080"/>
      <c r="N1080"/>
    </row>
    <row r="1081" spans="1:14" ht="12.75" customHeight="1">
      <c r="A1081"/>
      <c r="B1081"/>
      <c r="C1081"/>
      <c r="D1081"/>
      <c r="E1081"/>
      <c r="F1081"/>
      <c r="G1081"/>
      <c r="H1081"/>
      <c r="I1081"/>
      <c r="J1081" s="52"/>
      <c r="K1081" s="52"/>
      <c r="L1081" s="52"/>
      <c r="M1081"/>
      <c r="N1081"/>
    </row>
    <row r="1082" spans="1:14" ht="12.75" customHeight="1">
      <c r="A1082"/>
      <c r="B1082"/>
      <c r="C1082"/>
      <c r="D1082"/>
      <c r="E1082"/>
      <c r="F1082"/>
      <c r="G1082"/>
      <c r="H1082"/>
      <c r="I1082"/>
      <c r="J1082" s="52"/>
      <c r="K1082" s="52"/>
      <c r="L1082" s="52"/>
      <c r="M1082"/>
      <c r="N1082"/>
    </row>
    <row r="1083" spans="1:14" ht="12.75" customHeight="1">
      <c r="A1083"/>
      <c r="B1083"/>
      <c r="C1083"/>
      <c r="D1083"/>
      <c r="E1083"/>
      <c r="F1083"/>
      <c r="G1083"/>
      <c r="H1083"/>
      <c r="I1083"/>
      <c r="J1083" s="52"/>
      <c r="K1083" s="52"/>
      <c r="L1083" s="52"/>
      <c r="M1083"/>
      <c r="N1083"/>
    </row>
    <row r="1084" spans="1:14" ht="12.75" customHeight="1">
      <c r="A1084"/>
      <c r="B1084"/>
      <c r="C1084"/>
      <c r="D1084"/>
      <c r="E1084"/>
      <c r="F1084"/>
      <c r="G1084"/>
      <c r="H1084"/>
      <c r="I1084"/>
      <c r="J1084" s="52"/>
      <c r="K1084" s="52"/>
      <c r="L1084" s="52"/>
      <c r="M1084"/>
      <c r="N1084"/>
    </row>
    <row r="1085" spans="1:14" ht="12.75" customHeight="1">
      <c r="A1085"/>
      <c r="B1085"/>
      <c r="C1085"/>
      <c r="D1085"/>
      <c r="E1085"/>
      <c r="F1085"/>
      <c r="G1085"/>
      <c r="H1085"/>
      <c r="I1085"/>
      <c r="J1085" s="52"/>
      <c r="K1085" s="52"/>
      <c r="L1085" s="52"/>
      <c r="M1085"/>
      <c r="N1085"/>
    </row>
    <row r="1086" spans="1:14" ht="12.75" customHeight="1">
      <c r="A1086"/>
      <c r="B1086"/>
      <c r="C1086"/>
      <c r="D1086"/>
      <c r="E1086"/>
      <c r="F1086"/>
      <c r="G1086"/>
      <c r="H1086"/>
      <c r="I1086"/>
      <c r="J1086" s="52"/>
      <c r="K1086" s="52"/>
      <c r="L1086" s="52"/>
      <c r="M1086"/>
      <c r="N1086"/>
    </row>
    <row r="1087" spans="1:14" ht="12.75" customHeight="1">
      <c r="A1087"/>
      <c r="B1087"/>
      <c r="C1087"/>
      <c r="D1087"/>
      <c r="E1087"/>
      <c r="F1087"/>
      <c r="G1087"/>
      <c r="H1087"/>
      <c r="I1087"/>
      <c r="J1087" s="52"/>
      <c r="K1087" s="52"/>
      <c r="L1087" s="52"/>
      <c r="M1087"/>
      <c r="N1087"/>
    </row>
    <row r="1088" spans="1:14" ht="12.75" customHeight="1">
      <c r="A1088"/>
      <c r="B1088"/>
      <c r="C1088"/>
      <c r="D1088"/>
      <c r="E1088"/>
      <c r="F1088"/>
      <c r="G1088"/>
      <c r="H1088"/>
      <c r="I1088"/>
      <c r="J1088" s="52"/>
      <c r="K1088" s="52"/>
      <c r="L1088" s="52"/>
      <c r="M1088"/>
      <c r="N1088"/>
    </row>
    <row r="1089" spans="1:14" ht="12.75" customHeight="1">
      <c r="A1089"/>
      <c r="B1089"/>
      <c r="C1089"/>
      <c r="D1089"/>
      <c r="E1089"/>
      <c r="F1089"/>
      <c r="G1089"/>
      <c r="H1089"/>
      <c r="I1089"/>
      <c r="J1089" s="52"/>
      <c r="K1089" s="52"/>
      <c r="L1089" s="52"/>
      <c r="M1089"/>
      <c r="N1089"/>
    </row>
    <row r="1090" spans="1:14" ht="12.75" customHeight="1">
      <c r="A1090"/>
      <c r="B1090"/>
      <c r="C1090"/>
      <c r="D1090"/>
      <c r="E1090"/>
      <c r="F1090"/>
      <c r="G1090"/>
      <c r="H1090"/>
      <c r="I1090"/>
      <c r="J1090" s="52"/>
      <c r="K1090" s="52"/>
      <c r="L1090" s="52"/>
      <c r="M1090"/>
      <c r="N1090"/>
    </row>
    <row r="1091" spans="1:14" ht="12.75" customHeight="1">
      <c r="A1091"/>
      <c r="B1091"/>
      <c r="C1091"/>
      <c r="D1091"/>
      <c r="E1091"/>
      <c r="F1091"/>
      <c r="G1091"/>
      <c r="H1091"/>
      <c r="I1091"/>
      <c r="J1091" s="52"/>
      <c r="K1091" s="52"/>
      <c r="L1091" s="52"/>
      <c r="M1091"/>
      <c r="N1091"/>
    </row>
    <row r="1092" spans="1:14" ht="12.75" customHeight="1">
      <c r="A1092"/>
      <c r="B1092"/>
      <c r="C1092"/>
      <c r="D1092"/>
      <c r="E1092"/>
      <c r="F1092"/>
      <c r="G1092"/>
      <c r="H1092"/>
      <c r="I1092"/>
      <c r="J1092" s="52"/>
      <c r="K1092" s="52"/>
      <c r="L1092" s="52"/>
      <c r="M1092"/>
      <c r="N1092"/>
    </row>
    <row r="1093" spans="1:14" ht="12.75" customHeight="1">
      <c r="A1093"/>
      <c r="B1093"/>
      <c r="C1093"/>
      <c r="D1093"/>
      <c r="E1093"/>
      <c r="F1093"/>
      <c r="G1093"/>
      <c r="H1093"/>
      <c r="I1093"/>
      <c r="J1093" s="52"/>
      <c r="K1093" s="52"/>
      <c r="L1093" s="52"/>
      <c r="M1093"/>
      <c r="N1093"/>
    </row>
    <row r="1094" spans="1:14" ht="12.75" customHeight="1">
      <c r="A1094"/>
      <c r="B1094"/>
      <c r="C1094"/>
      <c r="D1094"/>
      <c r="E1094"/>
      <c r="F1094"/>
      <c r="G1094"/>
      <c r="H1094"/>
      <c r="I1094"/>
      <c r="J1094" s="52"/>
      <c r="K1094" s="52"/>
      <c r="L1094" s="52"/>
      <c r="M1094"/>
      <c r="N1094"/>
    </row>
    <row r="1095" spans="1:14" ht="12.75" customHeight="1">
      <c r="A1095"/>
      <c r="B1095"/>
      <c r="C1095"/>
      <c r="D1095"/>
      <c r="E1095"/>
      <c r="F1095"/>
      <c r="G1095"/>
      <c r="H1095"/>
      <c r="I1095"/>
      <c r="J1095" s="52"/>
      <c r="K1095" s="52"/>
      <c r="L1095" s="52"/>
      <c r="M1095"/>
      <c r="N1095"/>
    </row>
    <row r="1096" spans="1:14" ht="12.75" customHeight="1">
      <c r="A1096"/>
      <c r="B1096"/>
      <c r="C1096"/>
      <c r="D1096"/>
      <c r="E1096"/>
      <c r="F1096"/>
      <c r="G1096"/>
      <c r="H1096"/>
      <c r="I1096"/>
      <c r="J1096" s="52"/>
      <c r="K1096" s="52"/>
      <c r="L1096" s="52"/>
      <c r="M1096"/>
      <c r="N1096"/>
    </row>
    <row r="1097" spans="1:14" ht="12.75" customHeight="1">
      <c r="A1097"/>
      <c r="B1097"/>
      <c r="C1097"/>
      <c r="D1097"/>
      <c r="E1097"/>
      <c r="F1097"/>
      <c r="G1097"/>
      <c r="H1097"/>
      <c r="I1097"/>
      <c r="J1097" s="52"/>
      <c r="K1097" s="52"/>
      <c r="L1097" s="52"/>
      <c r="M1097"/>
      <c r="N1097"/>
    </row>
    <row r="1098" spans="1:14" ht="12.75" customHeight="1">
      <c r="A1098"/>
      <c r="B1098"/>
      <c r="C1098"/>
      <c r="D1098"/>
      <c r="E1098"/>
      <c r="F1098"/>
      <c r="G1098"/>
      <c r="H1098"/>
      <c r="I1098"/>
      <c r="J1098" s="52"/>
      <c r="K1098" s="52"/>
      <c r="L1098" s="52"/>
      <c r="M1098"/>
      <c r="N1098"/>
    </row>
    <row r="1099" spans="1:14" ht="12.75" customHeight="1">
      <c r="A1099"/>
      <c r="B1099"/>
      <c r="C1099"/>
      <c r="D1099"/>
      <c r="E1099"/>
      <c r="F1099"/>
      <c r="G1099"/>
      <c r="H1099"/>
      <c r="I1099"/>
      <c r="J1099" s="52"/>
      <c r="K1099" s="52"/>
      <c r="L1099" s="52"/>
      <c r="M1099"/>
      <c r="N1099"/>
    </row>
    <row r="1100" spans="1:14" ht="12.75" customHeight="1">
      <c r="A1100"/>
      <c r="B1100"/>
      <c r="C1100"/>
      <c r="D1100"/>
      <c r="E1100"/>
      <c r="F1100"/>
      <c r="G1100"/>
      <c r="H1100"/>
      <c r="I1100"/>
      <c r="J1100" s="52"/>
      <c r="K1100" s="52"/>
      <c r="L1100" s="52"/>
      <c r="M1100"/>
      <c r="N1100"/>
    </row>
    <row r="1101" spans="1:14" ht="12.75" customHeight="1">
      <c r="A1101"/>
      <c r="B1101"/>
      <c r="C1101"/>
      <c r="D1101"/>
      <c r="E1101"/>
      <c r="F1101"/>
      <c r="G1101"/>
      <c r="H1101"/>
      <c r="I1101"/>
      <c r="J1101" s="52"/>
      <c r="K1101" s="52"/>
      <c r="L1101" s="52"/>
      <c r="M1101"/>
      <c r="N1101"/>
    </row>
    <row r="1102" spans="1:14" ht="12.75" customHeight="1">
      <c r="A1102"/>
      <c r="B1102"/>
      <c r="C1102"/>
      <c r="D1102"/>
      <c r="E1102"/>
      <c r="F1102"/>
      <c r="G1102"/>
      <c r="H1102"/>
      <c r="I1102"/>
      <c r="J1102" s="52"/>
      <c r="K1102" s="52"/>
      <c r="L1102" s="52"/>
      <c r="M1102"/>
      <c r="N1102"/>
    </row>
    <row r="1103" spans="1:14" ht="12.75" customHeight="1">
      <c r="A1103"/>
      <c r="B1103"/>
      <c r="C1103"/>
      <c r="D1103"/>
      <c r="E1103"/>
      <c r="F1103"/>
      <c r="G1103"/>
      <c r="H1103"/>
      <c r="I1103"/>
      <c r="J1103" s="52"/>
      <c r="K1103" s="52"/>
      <c r="L1103" s="52"/>
      <c r="M1103"/>
      <c r="N1103"/>
    </row>
    <row r="1104" spans="1:14" ht="12.75" customHeight="1">
      <c r="A1104"/>
      <c r="B1104"/>
      <c r="C1104"/>
      <c r="D1104"/>
      <c r="E1104"/>
      <c r="F1104"/>
      <c r="G1104"/>
      <c r="H1104"/>
      <c r="I1104"/>
      <c r="J1104" s="52"/>
      <c r="K1104" s="52"/>
      <c r="L1104" s="52"/>
      <c r="M1104"/>
      <c r="N1104"/>
    </row>
    <row r="1105" spans="1:14" ht="12.75" customHeight="1">
      <c r="A1105"/>
      <c r="B1105"/>
      <c r="C1105"/>
      <c r="D1105"/>
      <c r="E1105"/>
      <c r="F1105"/>
      <c r="G1105"/>
      <c r="H1105"/>
      <c r="I1105"/>
      <c r="J1105" s="52"/>
      <c r="K1105" s="52"/>
      <c r="L1105" s="52"/>
      <c r="M1105"/>
      <c r="N1105"/>
    </row>
    <row r="1106" spans="1:14" ht="12.75" customHeight="1">
      <c r="A1106"/>
      <c r="B1106"/>
      <c r="C1106"/>
      <c r="D1106"/>
      <c r="E1106"/>
      <c r="F1106"/>
      <c r="G1106"/>
      <c r="H1106"/>
      <c r="I1106"/>
      <c r="J1106" s="52"/>
      <c r="K1106" s="52"/>
      <c r="L1106" s="52"/>
      <c r="M1106"/>
      <c r="N1106"/>
    </row>
    <row r="1107" spans="1:14" ht="12.75" customHeight="1">
      <c r="A1107"/>
      <c r="B1107"/>
      <c r="C1107"/>
      <c r="D1107"/>
      <c r="E1107"/>
      <c r="F1107"/>
      <c r="G1107"/>
      <c r="H1107"/>
      <c r="I1107"/>
      <c r="J1107" s="52"/>
      <c r="K1107" s="52"/>
      <c r="L1107" s="52"/>
      <c r="M1107"/>
      <c r="N1107"/>
    </row>
    <row r="1108" spans="1:14" ht="12.75" customHeight="1">
      <c r="A1108"/>
      <c r="B1108"/>
      <c r="C1108"/>
      <c r="D1108"/>
      <c r="E1108"/>
      <c r="F1108"/>
      <c r="G1108"/>
      <c r="H1108"/>
      <c r="I1108"/>
      <c r="J1108" s="52"/>
      <c r="K1108" s="52"/>
      <c r="L1108" s="52"/>
      <c r="M1108"/>
      <c r="N1108"/>
    </row>
    <row r="1109" spans="1:14" ht="12.75" customHeight="1">
      <c r="A1109"/>
      <c r="B1109"/>
      <c r="C1109"/>
      <c r="D1109"/>
      <c r="E1109"/>
      <c r="F1109"/>
      <c r="G1109"/>
      <c r="H1109"/>
      <c r="I1109"/>
      <c r="J1109" s="52"/>
      <c r="K1109" s="52"/>
      <c r="L1109" s="52"/>
      <c r="M1109"/>
      <c r="N1109"/>
    </row>
    <row r="1110" spans="1:14" ht="12.75" customHeight="1">
      <c r="A1110"/>
      <c r="B1110"/>
      <c r="C1110"/>
      <c r="D1110"/>
      <c r="E1110"/>
      <c r="F1110"/>
      <c r="G1110"/>
      <c r="H1110"/>
      <c r="I1110"/>
      <c r="J1110" s="52"/>
      <c r="K1110" s="52"/>
      <c r="L1110" s="52"/>
      <c r="M1110"/>
      <c r="N1110"/>
    </row>
    <row r="1111" spans="1:14" ht="12.75" customHeight="1">
      <c r="A1111"/>
      <c r="B1111"/>
      <c r="C1111"/>
      <c r="D1111"/>
      <c r="E1111"/>
      <c r="F1111"/>
      <c r="G1111"/>
      <c r="H1111"/>
      <c r="I1111"/>
      <c r="J1111" s="52"/>
      <c r="K1111" s="52"/>
      <c r="L1111" s="52"/>
      <c r="M1111"/>
      <c r="N1111"/>
    </row>
    <row r="1112" spans="1:14" ht="12.75" customHeight="1">
      <c r="A1112"/>
      <c r="B1112"/>
      <c r="C1112"/>
      <c r="D1112"/>
      <c r="E1112"/>
      <c r="F1112"/>
      <c r="G1112"/>
      <c r="H1112"/>
      <c r="I1112"/>
      <c r="J1112" s="52"/>
      <c r="K1112" s="52"/>
      <c r="L1112" s="52"/>
      <c r="M1112"/>
      <c r="N1112"/>
    </row>
    <row r="1113" spans="1:14" ht="12.75" customHeight="1">
      <c r="A1113"/>
      <c r="B1113"/>
      <c r="C1113"/>
      <c r="D1113"/>
      <c r="E1113"/>
      <c r="F1113"/>
      <c r="G1113"/>
      <c r="H1113"/>
      <c r="I1113"/>
      <c r="J1113" s="52"/>
      <c r="K1113" s="52"/>
      <c r="L1113" s="52"/>
      <c r="M1113"/>
      <c r="N1113"/>
    </row>
    <row r="1114" spans="1:14" ht="12.75" customHeight="1">
      <c r="A1114"/>
      <c r="B1114"/>
      <c r="C1114"/>
      <c r="D1114"/>
      <c r="E1114"/>
      <c r="F1114"/>
      <c r="G1114"/>
      <c r="H1114"/>
      <c r="I1114"/>
      <c r="J1114" s="52"/>
      <c r="K1114" s="52"/>
      <c r="L1114" s="52"/>
      <c r="M1114"/>
      <c r="N1114"/>
    </row>
    <row r="1115" spans="1:14" ht="12.75" customHeight="1">
      <c r="A1115"/>
      <c r="B1115"/>
      <c r="C1115"/>
      <c r="D1115"/>
      <c r="E1115"/>
      <c r="F1115"/>
      <c r="G1115"/>
      <c r="H1115"/>
      <c r="I1115"/>
      <c r="J1115" s="52"/>
      <c r="K1115" s="52"/>
      <c r="L1115" s="52"/>
      <c r="M1115"/>
      <c r="N1115"/>
    </row>
    <row r="1116" spans="1:14" ht="12.75" customHeight="1">
      <c r="A1116"/>
      <c r="B1116"/>
      <c r="C1116"/>
      <c r="D1116"/>
      <c r="E1116"/>
      <c r="F1116"/>
      <c r="G1116"/>
      <c r="H1116"/>
      <c r="I1116"/>
      <c r="J1116" s="52"/>
      <c r="K1116" s="52"/>
      <c r="L1116" s="52"/>
      <c r="M1116"/>
      <c r="N1116"/>
    </row>
    <row r="1117" spans="1:14" ht="12.75" customHeight="1">
      <c r="A1117"/>
      <c r="B1117"/>
      <c r="C1117"/>
      <c r="D1117"/>
      <c r="E1117"/>
      <c r="F1117"/>
      <c r="G1117"/>
      <c r="H1117"/>
      <c r="I1117"/>
      <c r="J1117" s="52"/>
      <c r="K1117" s="52"/>
      <c r="L1117" s="52"/>
      <c r="M1117"/>
      <c r="N1117"/>
    </row>
    <row r="1118" spans="1:14" ht="12.75" customHeight="1">
      <c r="A1118"/>
      <c r="B1118"/>
      <c r="C1118"/>
      <c r="D1118"/>
      <c r="E1118"/>
      <c r="F1118"/>
      <c r="G1118"/>
      <c r="H1118"/>
      <c r="I1118"/>
      <c r="J1118" s="52"/>
      <c r="K1118" s="52"/>
      <c r="L1118" s="52"/>
      <c r="M1118"/>
      <c r="N1118"/>
    </row>
    <row r="1119" spans="1:14" ht="12.75" customHeight="1">
      <c r="A1119"/>
      <c r="B1119"/>
      <c r="C1119"/>
      <c r="D1119"/>
      <c r="E1119"/>
      <c r="F1119"/>
      <c r="G1119"/>
      <c r="H1119"/>
      <c r="I1119"/>
      <c r="J1119" s="52"/>
      <c r="K1119" s="52"/>
      <c r="L1119" s="52"/>
      <c r="M1119"/>
      <c r="N1119"/>
    </row>
    <row r="1120" spans="1:14" ht="12.75" customHeight="1">
      <c r="A1120"/>
      <c r="B1120"/>
      <c r="C1120"/>
      <c r="D1120"/>
      <c r="E1120"/>
      <c r="F1120"/>
      <c r="G1120"/>
      <c r="H1120"/>
      <c r="I1120"/>
      <c r="J1120" s="52"/>
      <c r="K1120" s="52"/>
      <c r="L1120" s="52"/>
      <c r="M1120"/>
      <c r="N1120"/>
    </row>
    <row r="1121" spans="1:14" ht="12.75" customHeight="1">
      <c r="A1121"/>
      <c r="B1121"/>
      <c r="C1121"/>
      <c r="D1121"/>
      <c r="E1121"/>
      <c r="F1121"/>
      <c r="G1121"/>
      <c r="H1121"/>
      <c r="I1121"/>
      <c r="J1121" s="52"/>
      <c r="K1121" s="52"/>
      <c r="L1121" s="52"/>
      <c r="M1121"/>
      <c r="N1121"/>
    </row>
    <row r="1122" spans="1:14" ht="12.75" customHeight="1">
      <c r="A1122"/>
      <c r="B1122"/>
      <c r="C1122"/>
      <c r="D1122"/>
      <c r="E1122"/>
      <c r="F1122"/>
      <c r="G1122"/>
      <c r="H1122"/>
      <c r="I1122"/>
      <c r="J1122" s="52"/>
      <c r="K1122" s="52"/>
      <c r="L1122" s="52"/>
      <c r="M1122"/>
      <c r="N1122"/>
    </row>
    <row r="1123" spans="1:14" ht="12.75" customHeight="1">
      <c r="A1123"/>
      <c r="B1123"/>
      <c r="C1123"/>
      <c r="D1123"/>
      <c r="E1123"/>
      <c r="F1123"/>
      <c r="G1123"/>
      <c r="H1123"/>
      <c r="I1123"/>
      <c r="J1123" s="52"/>
      <c r="K1123" s="52"/>
      <c r="L1123" s="52"/>
      <c r="M1123"/>
      <c r="N1123"/>
    </row>
    <row r="1124" spans="1:14" ht="12.75" customHeight="1">
      <c r="A1124"/>
      <c r="B1124"/>
      <c r="C1124"/>
      <c r="D1124"/>
      <c r="E1124"/>
      <c r="F1124"/>
      <c r="G1124"/>
      <c r="H1124"/>
      <c r="I1124"/>
      <c r="J1124" s="52"/>
      <c r="K1124" s="52"/>
      <c r="L1124" s="52"/>
      <c r="M1124"/>
      <c r="N1124"/>
    </row>
    <row r="1125" spans="1:14" ht="12.75" customHeight="1">
      <c r="A1125"/>
      <c r="B1125"/>
      <c r="C1125"/>
      <c r="D1125"/>
      <c r="E1125"/>
      <c r="F1125"/>
      <c r="G1125"/>
      <c r="H1125"/>
      <c r="I1125"/>
      <c r="J1125" s="52"/>
      <c r="K1125" s="52"/>
      <c r="L1125" s="52"/>
      <c r="M1125"/>
      <c r="N1125"/>
    </row>
    <row r="1126" spans="1:14" ht="12.75" customHeight="1">
      <c r="A1126"/>
      <c r="B1126"/>
      <c r="C1126"/>
      <c r="D1126"/>
      <c r="E1126"/>
      <c r="F1126"/>
      <c r="G1126"/>
      <c r="H1126"/>
      <c r="I1126"/>
      <c r="J1126" s="52"/>
      <c r="K1126" s="52"/>
      <c r="L1126" s="52"/>
      <c r="M1126"/>
      <c r="N1126"/>
    </row>
    <row r="1127" spans="1:14" ht="12.75" customHeight="1">
      <c r="A1127"/>
      <c r="B1127"/>
      <c r="C1127"/>
      <c r="D1127"/>
      <c r="E1127"/>
      <c r="F1127"/>
      <c r="G1127"/>
      <c r="H1127"/>
      <c r="I1127"/>
      <c r="J1127" s="52"/>
      <c r="K1127" s="52"/>
      <c r="L1127" s="52"/>
      <c r="M1127"/>
      <c r="N1127"/>
    </row>
    <row r="1128" spans="1:14" ht="12.75" customHeight="1">
      <c r="A1128"/>
      <c r="B1128"/>
      <c r="C1128"/>
      <c r="D1128"/>
      <c r="E1128"/>
      <c r="F1128"/>
      <c r="G1128"/>
      <c r="H1128"/>
      <c r="I1128"/>
      <c r="J1128" s="52"/>
      <c r="K1128" s="52"/>
      <c r="L1128" s="52"/>
      <c r="M1128"/>
      <c r="N1128"/>
    </row>
    <row r="1129" spans="1:14" ht="12.75" customHeight="1">
      <c r="A1129"/>
      <c r="B1129"/>
      <c r="C1129"/>
      <c r="D1129"/>
      <c r="E1129"/>
      <c r="F1129"/>
      <c r="G1129"/>
      <c r="H1129"/>
      <c r="I1129"/>
      <c r="J1129" s="52"/>
      <c r="K1129" s="52"/>
      <c r="L1129" s="52"/>
      <c r="M1129"/>
      <c r="N1129"/>
    </row>
    <row r="1130" spans="1:14" ht="12.75" customHeight="1">
      <c r="A1130"/>
      <c r="B1130"/>
      <c r="C1130"/>
      <c r="D1130"/>
      <c r="E1130"/>
      <c r="F1130"/>
      <c r="G1130"/>
      <c r="H1130"/>
      <c r="I1130"/>
      <c r="J1130" s="52"/>
      <c r="K1130" s="52"/>
      <c r="L1130" s="52"/>
      <c r="M1130"/>
      <c r="N1130"/>
    </row>
    <row r="1131" spans="1:14" ht="12.75" customHeight="1">
      <c r="A1131"/>
      <c r="B1131"/>
      <c r="C1131"/>
      <c r="D1131"/>
      <c r="E1131"/>
      <c r="F1131"/>
      <c r="G1131"/>
      <c r="H1131"/>
      <c r="I1131"/>
      <c r="J1131" s="52"/>
      <c r="K1131" s="52"/>
      <c r="L1131" s="52"/>
      <c r="M1131"/>
      <c r="N1131"/>
    </row>
    <row r="1132" spans="1:14" ht="12.75" customHeight="1">
      <c r="A1132"/>
      <c r="B1132"/>
      <c r="C1132"/>
      <c r="D1132"/>
      <c r="E1132"/>
      <c r="F1132"/>
      <c r="G1132"/>
      <c r="H1132"/>
      <c r="I1132"/>
      <c r="J1132" s="52"/>
      <c r="K1132" s="52"/>
      <c r="L1132" s="52"/>
      <c r="M1132"/>
      <c r="N1132"/>
    </row>
    <row r="1133" spans="1:14" ht="12.75" customHeight="1">
      <c r="A1133"/>
      <c r="B1133"/>
      <c r="C1133"/>
      <c r="D1133"/>
      <c r="E1133"/>
      <c r="F1133"/>
      <c r="G1133"/>
      <c r="H1133"/>
      <c r="I1133"/>
      <c r="J1133" s="52"/>
      <c r="K1133" s="52"/>
      <c r="L1133" s="52"/>
      <c r="M1133"/>
      <c r="N1133"/>
    </row>
    <row r="1134" spans="1:14" ht="12.75" customHeight="1">
      <c r="A1134"/>
      <c r="B1134"/>
      <c r="C1134"/>
      <c r="D1134"/>
      <c r="E1134"/>
      <c r="F1134"/>
      <c r="G1134"/>
      <c r="H1134"/>
      <c r="I1134"/>
      <c r="J1134" s="52"/>
      <c r="K1134" s="52"/>
      <c r="L1134" s="52"/>
      <c r="M1134"/>
      <c r="N1134"/>
    </row>
    <row r="1135" spans="1:14" ht="12.75" customHeight="1">
      <c r="A1135"/>
      <c r="B1135"/>
      <c r="C1135"/>
      <c r="D1135"/>
      <c r="E1135"/>
      <c r="F1135"/>
      <c r="G1135"/>
      <c r="H1135"/>
      <c r="I1135"/>
      <c r="J1135" s="52"/>
      <c r="K1135" s="52"/>
      <c r="L1135" s="52"/>
      <c r="M1135"/>
      <c r="N1135"/>
    </row>
    <row r="1136" spans="1:14" ht="12.75" customHeight="1">
      <c r="A1136"/>
      <c r="B1136"/>
      <c r="C1136"/>
      <c r="D1136"/>
      <c r="E1136"/>
      <c r="F1136"/>
      <c r="G1136"/>
      <c r="H1136"/>
      <c r="I1136"/>
      <c r="J1136" s="52"/>
      <c r="K1136" s="52"/>
      <c r="L1136" s="52"/>
      <c r="M1136"/>
      <c r="N1136"/>
    </row>
    <row r="1137" spans="1:14" ht="12.75" customHeight="1">
      <c r="A1137"/>
      <c r="B1137"/>
      <c r="C1137"/>
      <c r="D1137"/>
      <c r="E1137"/>
      <c r="F1137"/>
      <c r="G1137"/>
      <c r="H1137"/>
      <c r="I1137"/>
      <c r="J1137" s="52"/>
      <c r="K1137" s="52"/>
      <c r="L1137" s="52"/>
      <c r="M1137"/>
      <c r="N1137"/>
    </row>
    <row r="1138" spans="1:14" ht="12.75" customHeight="1">
      <c r="A1138"/>
      <c r="B1138"/>
      <c r="C1138"/>
      <c r="D1138"/>
      <c r="E1138"/>
      <c r="F1138"/>
      <c r="G1138"/>
      <c r="H1138"/>
      <c r="I1138"/>
      <c r="J1138" s="52"/>
      <c r="K1138" s="52"/>
      <c r="L1138" s="52"/>
      <c r="M1138"/>
      <c r="N1138"/>
    </row>
    <row r="1139" spans="1:14" ht="12.75" customHeight="1">
      <c r="A1139"/>
      <c r="B1139"/>
      <c r="C1139"/>
      <c r="D1139"/>
      <c r="E1139"/>
      <c r="F1139"/>
      <c r="G1139"/>
      <c r="H1139"/>
      <c r="I1139"/>
      <c r="J1139" s="52"/>
      <c r="K1139" s="52"/>
      <c r="L1139" s="52"/>
      <c r="M1139"/>
      <c r="N1139"/>
    </row>
    <row r="1140" spans="1:14" ht="12.75" customHeight="1">
      <c r="A1140"/>
      <c r="B1140"/>
      <c r="C1140"/>
      <c r="D1140"/>
      <c r="E1140"/>
      <c r="F1140"/>
      <c r="G1140"/>
      <c r="H1140"/>
      <c r="I1140"/>
      <c r="J1140" s="52"/>
      <c r="K1140" s="52"/>
      <c r="L1140" s="52"/>
      <c r="M1140"/>
      <c r="N1140"/>
    </row>
    <row r="1141" spans="1:14" ht="12.75" customHeight="1">
      <c r="A1141"/>
      <c r="B1141"/>
      <c r="C1141"/>
      <c r="D1141"/>
      <c r="E1141"/>
      <c r="F1141"/>
      <c r="G1141"/>
      <c r="H1141"/>
      <c r="I1141"/>
      <c r="J1141" s="52"/>
      <c r="K1141" s="52"/>
      <c r="L1141" s="52"/>
      <c r="M1141"/>
      <c r="N1141"/>
    </row>
    <row r="1142" spans="1:14" ht="12.75" customHeight="1">
      <c r="A1142"/>
      <c r="B1142"/>
      <c r="C1142"/>
      <c r="D1142"/>
      <c r="E1142"/>
      <c r="F1142"/>
      <c r="G1142"/>
      <c r="H1142"/>
      <c r="I1142"/>
      <c r="J1142" s="52"/>
      <c r="K1142" s="52"/>
      <c r="L1142" s="52"/>
      <c r="M1142"/>
      <c r="N1142"/>
    </row>
    <row r="1143" spans="1:14" ht="12.75" customHeight="1">
      <c r="A1143"/>
      <c r="B1143"/>
      <c r="C1143"/>
      <c r="D1143"/>
      <c r="E1143"/>
      <c r="F1143"/>
      <c r="G1143"/>
      <c r="H1143"/>
      <c r="I1143"/>
      <c r="J1143" s="52"/>
      <c r="K1143" s="52"/>
      <c r="L1143" s="52"/>
      <c r="M1143"/>
      <c r="N1143"/>
    </row>
    <row r="1144" spans="1:14" ht="12.75" customHeight="1">
      <c r="A1144"/>
      <c r="B1144"/>
      <c r="C1144"/>
      <c r="D1144"/>
      <c r="E1144"/>
      <c r="F1144"/>
      <c r="G1144"/>
      <c r="H1144"/>
      <c r="I1144"/>
      <c r="J1144" s="52"/>
      <c r="K1144" s="52"/>
      <c r="L1144" s="52"/>
      <c r="M1144"/>
      <c r="N1144"/>
    </row>
    <row r="1145" spans="1:14" ht="12.75" customHeight="1">
      <c r="A1145"/>
      <c r="B1145"/>
      <c r="C1145"/>
      <c r="D1145"/>
      <c r="E1145"/>
      <c r="F1145"/>
      <c r="G1145"/>
      <c r="H1145"/>
      <c r="I1145"/>
      <c r="J1145" s="52"/>
      <c r="K1145" s="52"/>
      <c r="L1145" s="52"/>
      <c r="M1145"/>
      <c r="N1145"/>
    </row>
    <row r="1146" spans="1:14" ht="12.75" customHeight="1">
      <c r="A1146"/>
      <c r="B1146"/>
      <c r="C1146"/>
      <c r="D1146"/>
      <c r="E1146"/>
      <c r="F1146"/>
      <c r="G1146"/>
      <c r="H1146"/>
      <c r="I1146"/>
      <c r="J1146" s="52"/>
      <c r="K1146" s="52"/>
      <c r="L1146" s="52"/>
      <c r="M1146"/>
      <c r="N1146"/>
    </row>
    <row r="1147" spans="1:14" ht="12.75" customHeight="1">
      <c r="A1147"/>
      <c r="B1147"/>
      <c r="C1147"/>
      <c r="D1147"/>
      <c r="E1147"/>
      <c r="F1147"/>
      <c r="G1147"/>
      <c r="H1147"/>
      <c r="I1147"/>
      <c r="J1147" s="52"/>
      <c r="K1147" s="52"/>
      <c r="L1147" s="52"/>
      <c r="M1147"/>
      <c r="N1147"/>
    </row>
    <row r="1148" spans="1:14" ht="12.75" customHeight="1">
      <c r="A1148"/>
      <c r="B1148"/>
      <c r="C1148"/>
      <c r="D1148"/>
      <c r="E1148"/>
      <c r="F1148"/>
      <c r="G1148"/>
      <c r="H1148"/>
      <c r="I1148"/>
      <c r="J1148" s="52"/>
      <c r="K1148" s="52"/>
      <c r="L1148" s="52"/>
      <c r="M1148"/>
      <c r="N1148"/>
    </row>
    <row r="1149" spans="1:14" ht="12.75" customHeight="1">
      <c r="A1149"/>
      <c r="B1149"/>
      <c r="C1149"/>
      <c r="D1149"/>
      <c r="E1149"/>
      <c r="F1149"/>
      <c r="G1149"/>
      <c r="H1149"/>
      <c r="I1149"/>
      <c r="J1149" s="52"/>
      <c r="K1149" s="52"/>
      <c r="L1149" s="52"/>
      <c r="M1149"/>
      <c r="N1149"/>
    </row>
    <row r="1150" spans="1:14" ht="12.75" customHeight="1">
      <c r="A1150"/>
      <c r="B1150"/>
      <c r="C1150"/>
      <c r="D1150"/>
      <c r="E1150"/>
      <c r="F1150"/>
      <c r="G1150"/>
      <c r="H1150"/>
      <c r="I1150"/>
      <c r="J1150" s="52"/>
      <c r="K1150" s="52"/>
      <c r="L1150" s="52"/>
      <c r="M1150"/>
      <c r="N1150"/>
    </row>
    <row r="1151" spans="1:14" ht="12.75" customHeight="1">
      <c r="A1151"/>
      <c r="B1151"/>
      <c r="C1151"/>
      <c r="D1151"/>
      <c r="E1151"/>
      <c r="F1151"/>
      <c r="G1151"/>
      <c r="H1151"/>
      <c r="I1151"/>
      <c r="J1151" s="52"/>
      <c r="K1151" s="52"/>
      <c r="L1151" s="52"/>
      <c r="M1151"/>
      <c r="N1151"/>
    </row>
    <row r="1152" spans="1:14" ht="12.75" customHeight="1">
      <c r="A1152"/>
      <c r="B1152"/>
      <c r="C1152"/>
      <c r="D1152"/>
      <c r="E1152"/>
      <c r="F1152"/>
      <c r="G1152"/>
      <c r="H1152"/>
      <c r="I1152"/>
      <c r="J1152" s="52"/>
      <c r="K1152" s="52"/>
      <c r="L1152" s="52"/>
      <c r="M1152"/>
      <c r="N1152"/>
    </row>
    <row r="1153" spans="1:14" ht="12.75" customHeight="1">
      <c r="A1153"/>
      <c r="B1153"/>
      <c r="C1153"/>
      <c r="D1153"/>
      <c r="E1153"/>
      <c r="F1153"/>
      <c r="G1153"/>
      <c r="H1153"/>
      <c r="I1153"/>
      <c r="J1153" s="52"/>
      <c r="K1153" s="52"/>
      <c r="L1153" s="52"/>
      <c r="M1153"/>
      <c r="N1153"/>
    </row>
    <row r="1154" spans="1:14" ht="12.75" customHeight="1">
      <c r="A1154"/>
      <c r="B1154"/>
      <c r="C1154"/>
      <c r="D1154"/>
      <c r="E1154"/>
      <c r="F1154"/>
      <c r="G1154"/>
      <c r="H1154"/>
      <c r="I1154"/>
      <c r="J1154" s="52"/>
      <c r="K1154" s="52"/>
      <c r="L1154" s="52"/>
      <c r="M1154"/>
      <c r="N1154"/>
    </row>
    <row r="1155" spans="1:14" ht="12.75" customHeight="1">
      <c r="A1155"/>
      <c r="B1155"/>
      <c r="C1155"/>
      <c r="D1155"/>
      <c r="E1155"/>
      <c r="F1155"/>
      <c r="G1155"/>
      <c r="H1155"/>
      <c r="I1155"/>
      <c r="J1155" s="52"/>
      <c r="K1155" s="52"/>
      <c r="L1155" s="52"/>
      <c r="M1155"/>
      <c r="N1155"/>
    </row>
    <row r="1156" spans="1:14" ht="12.75" customHeight="1">
      <c r="A1156"/>
      <c r="B1156"/>
      <c r="C1156"/>
      <c r="D1156"/>
      <c r="E1156"/>
      <c r="F1156"/>
      <c r="G1156"/>
      <c r="H1156"/>
      <c r="I1156"/>
      <c r="J1156" s="52"/>
      <c r="K1156" s="52"/>
      <c r="L1156" s="52"/>
      <c r="M1156"/>
      <c r="N1156"/>
    </row>
    <row r="1157" spans="1:14" ht="12.75" customHeight="1">
      <c r="A1157"/>
      <c r="B1157"/>
      <c r="C1157"/>
      <c r="D1157"/>
      <c r="E1157"/>
      <c r="F1157"/>
      <c r="G1157"/>
      <c r="H1157"/>
      <c r="I1157"/>
      <c r="J1157" s="52"/>
      <c r="K1157" s="52"/>
      <c r="L1157" s="52"/>
      <c r="M1157"/>
      <c r="N1157"/>
    </row>
    <row r="1158" spans="1:14" ht="12.75" customHeight="1">
      <c r="A1158"/>
      <c r="B1158"/>
      <c r="C1158"/>
      <c r="D1158"/>
      <c r="E1158"/>
      <c r="F1158"/>
      <c r="G1158"/>
      <c r="H1158"/>
      <c r="I1158"/>
      <c r="J1158" s="52"/>
      <c r="K1158" s="52"/>
      <c r="L1158" s="52"/>
      <c r="M1158"/>
      <c r="N1158"/>
    </row>
    <row r="1159" spans="1:14" ht="12.75" customHeight="1">
      <c r="A1159"/>
      <c r="B1159"/>
      <c r="C1159"/>
      <c r="D1159"/>
      <c r="E1159"/>
      <c r="F1159"/>
      <c r="G1159"/>
      <c r="H1159"/>
      <c r="I1159"/>
      <c r="J1159" s="52"/>
      <c r="K1159" s="52"/>
      <c r="L1159" s="52"/>
      <c r="M1159"/>
      <c r="N1159"/>
    </row>
    <row r="1160" spans="1:14" ht="12.75" customHeight="1">
      <c r="A1160"/>
      <c r="B1160"/>
      <c r="C1160"/>
      <c r="D1160"/>
      <c r="E1160"/>
      <c r="F1160"/>
      <c r="G1160"/>
      <c r="H1160"/>
      <c r="I1160"/>
      <c r="J1160" s="52"/>
      <c r="K1160" s="52"/>
      <c r="L1160" s="52"/>
      <c r="M1160"/>
      <c r="N1160"/>
    </row>
    <row r="1161" spans="1:14" ht="12.75" customHeight="1">
      <c r="A1161"/>
      <c r="B1161"/>
      <c r="C1161"/>
      <c r="D1161"/>
      <c r="E1161"/>
      <c r="F1161"/>
      <c r="G1161"/>
      <c r="H1161"/>
      <c r="I1161"/>
      <c r="J1161" s="52"/>
      <c r="K1161" s="52"/>
      <c r="L1161" s="52"/>
      <c r="M1161"/>
      <c r="N1161"/>
    </row>
    <row r="1162" spans="1:14" ht="12.75" customHeight="1">
      <c r="A1162"/>
      <c r="B1162"/>
      <c r="C1162"/>
      <c r="D1162"/>
      <c r="E1162"/>
      <c r="F1162"/>
      <c r="G1162"/>
      <c r="H1162"/>
      <c r="I1162"/>
      <c r="J1162" s="52"/>
      <c r="K1162" s="52"/>
      <c r="L1162" s="52"/>
      <c r="M1162"/>
      <c r="N1162"/>
    </row>
    <row r="1163" spans="1:14" ht="12.75" customHeight="1">
      <c r="A1163"/>
      <c r="B1163"/>
      <c r="C1163"/>
      <c r="D1163"/>
      <c r="E1163"/>
      <c r="F1163"/>
      <c r="G1163"/>
      <c r="H1163"/>
      <c r="I1163"/>
      <c r="J1163" s="52"/>
      <c r="K1163" s="52"/>
      <c r="L1163" s="52"/>
      <c r="M1163"/>
      <c r="N1163"/>
    </row>
    <row r="1164" spans="1:14" ht="12.75" customHeight="1">
      <c r="A1164"/>
      <c r="B1164"/>
      <c r="C1164"/>
      <c r="D1164"/>
      <c r="E1164"/>
      <c r="F1164"/>
      <c r="G1164"/>
      <c r="H1164"/>
      <c r="I1164"/>
      <c r="J1164" s="52"/>
      <c r="K1164" s="52"/>
      <c r="L1164" s="52"/>
      <c r="M1164"/>
      <c r="N1164"/>
    </row>
    <row r="1165" spans="1:14" ht="12.75" customHeight="1">
      <c r="A1165"/>
      <c r="B1165"/>
      <c r="C1165"/>
      <c r="D1165"/>
      <c r="E1165"/>
      <c r="F1165"/>
      <c r="G1165"/>
      <c r="H1165"/>
      <c r="I1165"/>
      <c r="J1165" s="52"/>
      <c r="K1165" s="52"/>
      <c r="L1165" s="52"/>
      <c r="M1165"/>
      <c r="N1165"/>
    </row>
    <row r="1166" spans="1:14" ht="12.75" customHeight="1">
      <c r="A1166"/>
      <c r="B1166"/>
      <c r="C1166"/>
      <c r="D1166"/>
      <c r="E1166"/>
      <c r="F1166"/>
      <c r="G1166"/>
      <c r="H1166"/>
      <c r="I1166"/>
      <c r="J1166" s="52"/>
      <c r="K1166" s="52"/>
      <c r="L1166" s="52"/>
      <c r="M1166"/>
      <c r="N1166"/>
    </row>
    <row r="1167" spans="1:14" ht="12.75" customHeight="1">
      <c r="A1167"/>
      <c r="B1167"/>
      <c r="C1167"/>
      <c r="D1167"/>
      <c r="E1167"/>
      <c r="F1167"/>
      <c r="G1167"/>
      <c r="H1167"/>
      <c r="I1167"/>
      <c r="J1167" s="52"/>
      <c r="K1167" s="52"/>
      <c r="L1167" s="52"/>
      <c r="M1167"/>
      <c r="N1167"/>
    </row>
    <row r="1168" spans="1:14" ht="12.75" customHeight="1">
      <c r="A1168"/>
      <c r="B1168"/>
      <c r="C1168"/>
      <c r="D1168"/>
      <c r="E1168"/>
      <c r="F1168"/>
      <c r="G1168"/>
      <c r="H1168"/>
      <c r="I1168"/>
      <c r="J1168" s="52"/>
      <c r="K1168" s="52"/>
      <c r="L1168" s="52"/>
      <c r="M1168"/>
      <c r="N1168"/>
    </row>
    <row r="1169" spans="1:14" ht="12.75" customHeight="1">
      <c r="A1169"/>
      <c r="B1169"/>
      <c r="C1169"/>
      <c r="D1169"/>
      <c r="E1169"/>
      <c r="F1169"/>
      <c r="G1169"/>
      <c r="H1169"/>
      <c r="I1169"/>
      <c r="J1169" s="52"/>
      <c r="K1169" s="52"/>
      <c r="L1169" s="52"/>
      <c r="M1169"/>
      <c r="N1169"/>
    </row>
    <row r="1170" spans="1:14" ht="12.75" customHeight="1">
      <c r="A1170"/>
      <c r="B1170"/>
      <c r="C1170"/>
      <c r="D1170"/>
      <c r="E1170"/>
      <c r="F1170"/>
      <c r="G1170"/>
      <c r="H1170"/>
      <c r="I1170"/>
      <c r="J1170" s="52"/>
      <c r="K1170" s="52"/>
      <c r="L1170" s="52"/>
      <c r="M1170"/>
      <c r="N1170"/>
    </row>
    <row r="1171" spans="1:14" ht="12.75" customHeight="1">
      <c r="A1171"/>
      <c r="B1171"/>
      <c r="C1171"/>
      <c r="D1171"/>
      <c r="E1171"/>
      <c r="F1171"/>
      <c r="G1171"/>
      <c r="H1171"/>
      <c r="I1171"/>
      <c r="J1171" s="52"/>
      <c r="K1171" s="52"/>
      <c r="L1171" s="52"/>
      <c r="M1171"/>
      <c r="N1171"/>
    </row>
    <row r="1172" spans="1:14" ht="12.75" customHeight="1">
      <c r="A1172"/>
      <c r="B1172"/>
      <c r="C1172"/>
      <c r="D1172"/>
      <c r="E1172"/>
      <c r="F1172"/>
      <c r="G1172"/>
      <c r="H1172"/>
      <c r="I1172"/>
      <c r="J1172" s="52"/>
      <c r="K1172" s="52"/>
      <c r="L1172" s="52"/>
      <c r="M1172"/>
      <c r="N1172"/>
    </row>
    <row r="1173" spans="1:14" ht="12.75" customHeight="1">
      <c r="A1173"/>
      <c r="B1173"/>
      <c r="C1173"/>
      <c r="D1173"/>
      <c r="E1173"/>
      <c r="F1173"/>
      <c r="G1173"/>
      <c r="H1173"/>
      <c r="I1173"/>
      <c r="J1173" s="52"/>
      <c r="K1173" s="52"/>
      <c r="L1173" s="52"/>
      <c r="M1173"/>
      <c r="N1173"/>
    </row>
    <row r="1174" spans="1:14" ht="12.75" customHeight="1">
      <c r="A1174"/>
      <c r="B1174"/>
      <c r="C1174"/>
      <c r="D1174"/>
      <c r="E1174"/>
      <c r="F1174"/>
      <c r="G1174"/>
      <c r="H1174"/>
      <c r="I1174"/>
      <c r="J1174" s="52"/>
      <c r="K1174" s="52"/>
      <c r="L1174" s="52"/>
      <c r="M1174"/>
      <c r="N1174"/>
    </row>
    <row r="1175" spans="1:14" ht="12.75" customHeight="1">
      <c r="A1175"/>
      <c r="B1175"/>
      <c r="C1175"/>
      <c r="D1175"/>
      <c r="E1175"/>
      <c r="F1175"/>
      <c r="G1175"/>
      <c r="H1175"/>
      <c r="I1175"/>
      <c r="J1175" s="52"/>
      <c r="K1175" s="52"/>
      <c r="L1175" s="52"/>
      <c r="M1175"/>
      <c r="N1175"/>
    </row>
    <row r="1176" spans="1:14" ht="12.75" customHeight="1">
      <c r="A1176"/>
      <c r="B1176"/>
      <c r="C1176"/>
      <c r="D1176"/>
      <c r="E1176"/>
      <c r="F1176"/>
      <c r="G1176"/>
      <c r="H1176"/>
      <c r="I1176"/>
      <c r="J1176" s="52"/>
      <c r="K1176" s="52"/>
      <c r="L1176" s="52"/>
      <c r="M1176"/>
      <c r="N1176"/>
    </row>
    <row r="1177" spans="1:14" ht="12.75" customHeight="1">
      <c r="A1177"/>
      <c r="B1177"/>
      <c r="C1177"/>
      <c r="D1177"/>
      <c r="E1177"/>
      <c r="F1177"/>
      <c r="G1177"/>
      <c r="H1177"/>
      <c r="I1177"/>
      <c r="J1177" s="52"/>
      <c r="K1177" s="52"/>
      <c r="L1177" s="52"/>
      <c r="M1177"/>
      <c r="N1177"/>
    </row>
    <row r="1178" spans="1:14" ht="12.75" customHeight="1">
      <c r="A1178"/>
      <c r="B1178"/>
      <c r="C1178"/>
      <c r="D1178"/>
      <c r="E1178"/>
      <c r="F1178"/>
      <c r="G1178"/>
      <c r="H1178"/>
      <c r="I1178"/>
      <c r="J1178" s="52"/>
      <c r="K1178" s="52"/>
      <c r="L1178" s="52"/>
      <c r="M1178"/>
      <c r="N1178"/>
    </row>
    <row r="1179" spans="1:14" ht="12.75" customHeight="1">
      <c r="A1179"/>
      <c r="B1179"/>
      <c r="C1179"/>
      <c r="D1179"/>
      <c r="E1179"/>
      <c r="F1179"/>
      <c r="G1179"/>
      <c r="H1179"/>
      <c r="I1179"/>
      <c r="J1179" s="52"/>
      <c r="K1179" s="52"/>
      <c r="L1179" s="52"/>
      <c r="M1179"/>
      <c r="N1179"/>
    </row>
    <row r="1180" spans="1:14" ht="12.75" customHeight="1">
      <c r="A1180"/>
      <c r="B1180"/>
      <c r="C1180"/>
      <c r="D1180"/>
      <c r="E1180"/>
      <c r="F1180"/>
      <c r="G1180"/>
      <c r="H1180"/>
      <c r="I1180"/>
      <c r="J1180" s="52"/>
      <c r="K1180" s="52"/>
      <c r="L1180" s="52"/>
      <c r="M1180"/>
      <c r="N1180"/>
    </row>
    <row r="1181" spans="1:14" ht="12.75" customHeight="1">
      <c r="A1181"/>
      <c r="B1181"/>
      <c r="C1181"/>
      <c r="D1181"/>
      <c r="E1181"/>
      <c r="F1181"/>
      <c r="G1181"/>
      <c r="H1181"/>
      <c r="I1181"/>
      <c r="J1181" s="52"/>
      <c r="K1181" s="52"/>
      <c r="L1181" s="52"/>
      <c r="M1181"/>
      <c r="N1181"/>
    </row>
    <row r="1182" spans="1:14" ht="12.75" customHeight="1">
      <c r="A1182"/>
      <c r="B1182"/>
      <c r="C1182"/>
      <c r="D1182"/>
      <c r="E1182"/>
      <c r="F1182"/>
      <c r="G1182"/>
      <c r="H1182"/>
      <c r="I1182"/>
      <c r="J1182" s="52"/>
      <c r="K1182" s="52"/>
      <c r="L1182" s="52"/>
      <c r="M1182"/>
      <c r="N1182"/>
    </row>
    <row r="1183" spans="1:14" ht="12.75" customHeight="1">
      <c r="A1183"/>
      <c r="B1183"/>
      <c r="C1183"/>
      <c r="D1183"/>
      <c r="E1183"/>
      <c r="F1183"/>
      <c r="G1183"/>
      <c r="H1183"/>
      <c r="I1183"/>
      <c r="J1183" s="52"/>
      <c r="K1183" s="52"/>
      <c r="L1183" s="52"/>
      <c r="M1183"/>
      <c r="N1183"/>
    </row>
    <row r="1184" spans="1:14" ht="12.75" customHeight="1">
      <c r="A1184"/>
      <c r="B1184"/>
      <c r="C1184"/>
      <c r="D1184"/>
      <c r="E1184"/>
      <c r="F1184"/>
      <c r="G1184"/>
      <c r="H1184"/>
      <c r="I1184"/>
      <c r="J1184" s="52"/>
      <c r="K1184" s="52"/>
      <c r="L1184" s="52"/>
      <c r="M1184"/>
      <c r="N1184"/>
    </row>
    <row r="1185" spans="1:14" ht="12.75" customHeight="1">
      <c r="A1185"/>
      <c r="B1185"/>
      <c r="C1185"/>
      <c r="D1185"/>
      <c r="E1185"/>
      <c r="F1185"/>
      <c r="G1185"/>
      <c r="H1185"/>
      <c r="I1185"/>
      <c r="J1185" s="52"/>
      <c r="K1185" s="52"/>
      <c r="L1185" s="52"/>
      <c r="M1185"/>
      <c r="N1185"/>
    </row>
    <row r="1186" spans="1:14" ht="12.75" customHeight="1">
      <c r="A1186"/>
      <c r="B1186"/>
      <c r="C1186"/>
      <c r="D1186"/>
      <c r="E1186"/>
      <c r="F1186"/>
      <c r="G1186"/>
      <c r="H1186"/>
      <c r="I1186"/>
      <c r="J1186" s="52"/>
      <c r="K1186" s="52"/>
      <c r="L1186" s="52"/>
      <c r="M1186"/>
      <c r="N1186"/>
    </row>
    <row r="1187" spans="1:14" ht="12.75" customHeight="1">
      <c r="A1187"/>
      <c r="B1187"/>
      <c r="C1187"/>
      <c r="D1187"/>
      <c r="E1187"/>
      <c r="F1187"/>
      <c r="G1187"/>
      <c r="H1187"/>
      <c r="I1187"/>
      <c r="J1187" s="52"/>
      <c r="K1187" s="52"/>
      <c r="L1187" s="52"/>
      <c r="M1187"/>
      <c r="N1187"/>
    </row>
    <row r="1188" spans="1:14" ht="12.75" customHeight="1">
      <c r="A1188"/>
      <c r="B1188"/>
      <c r="C1188"/>
      <c r="D1188"/>
      <c r="E1188"/>
      <c r="F1188"/>
      <c r="G1188"/>
      <c r="H1188"/>
      <c r="I1188"/>
      <c r="J1188" s="52"/>
      <c r="K1188" s="52"/>
      <c r="L1188" s="52"/>
      <c r="M1188"/>
      <c r="N1188"/>
    </row>
    <row r="1189" spans="1:14" ht="12.75" customHeight="1">
      <c r="A1189"/>
      <c r="B1189"/>
      <c r="C1189"/>
      <c r="D1189"/>
      <c r="E1189"/>
      <c r="F1189"/>
      <c r="G1189"/>
      <c r="H1189"/>
      <c r="I1189"/>
      <c r="J1189" s="52"/>
      <c r="K1189" s="52"/>
      <c r="L1189" s="52"/>
      <c r="M1189"/>
      <c r="N1189"/>
    </row>
    <row r="1190" spans="1:14" ht="12.75" customHeight="1">
      <c r="A1190"/>
      <c r="B1190"/>
      <c r="C1190"/>
      <c r="D1190"/>
      <c r="E1190"/>
      <c r="F1190"/>
      <c r="G1190"/>
      <c r="H1190"/>
      <c r="I1190"/>
      <c r="J1190" s="52"/>
      <c r="K1190" s="52"/>
      <c r="L1190" s="52"/>
      <c r="M1190"/>
      <c r="N1190"/>
    </row>
    <row r="1191" spans="1:14" ht="12.75" customHeight="1">
      <c r="A1191"/>
      <c r="B1191"/>
      <c r="C1191"/>
      <c r="D1191"/>
      <c r="E1191"/>
      <c r="F1191"/>
      <c r="G1191"/>
      <c r="H1191"/>
      <c r="I1191"/>
      <c r="J1191" s="52"/>
      <c r="K1191" s="52"/>
      <c r="L1191" s="52"/>
      <c r="M1191"/>
      <c r="N1191"/>
    </row>
    <row r="1192" spans="1:14" ht="12.75" customHeight="1">
      <c r="A1192"/>
      <c r="B1192"/>
      <c r="C1192"/>
      <c r="D1192"/>
      <c r="E1192"/>
      <c r="F1192"/>
      <c r="G1192"/>
      <c r="H1192"/>
      <c r="I1192"/>
      <c r="J1192" s="52"/>
      <c r="K1192" s="52"/>
      <c r="L1192" s="52"/>
      <c r="M1192"/>
      <c r="N1192"/>
    </row>
    <row r="1193" spans="1:14" ht="12.75" customHeight="1">
      <c r="A1193"/>
      <c r="B1193"/>
      <c r="C1193"/>
      <c r="D1193"/>
      <c r="E1193"/>
      <c r="F1193"/>
      <c r="G1193"/>
      <c r="H1193"/>
      <c r="I1193"/>
      <c r="J1193" s="52"/>
      <c r="K1193" s="52"/>
      <c r="L1193" s="52"/>
      <c r="M1193"/>
      <c r="N1193"/>
    </row>
    <row r="1194" spans="1:14" ht="12.75" customHeight="1">
      <c r="A1194"/>
      <c r="B1194"/>
      <c r="C1194"/>
      <c r="D1194"/>
      <c r="E1194"/>
      <c r="F1194"/>
      <c r="G1194"/>
      <c r="H1194"/>
      <c r="I1194"/>
      <c r="J1194" s="52"/>
      <c r="K1194" s="52"/>
      <c r="L1194" s="52"/>
      <c r="M1194"/>
      <c r="N1194"/>
    </row>
    <row r="1195" spans="1:14" ht="12.75" customHeight="1">
      <c r="A1195"/>
      <c r="B1195"/>
      <c r="C1195"/>
      <c r="D1195"/>
      <c r="E1195"/>
      <c r="F1195"/>
      <c r="G1195"/>
      <c r="H1195"/>
      <c r="I1195"/>
      <c r="J1195" s="52"/>
      <c r="K1195" s="52"/>
      <c r="L1195" s="52"/>
      <c r="M1195"/>
      <c r="N1195"/>
    </row>
    <row r="1196" spans="1:14" ht="12.75" customHeight="1">
      <c r="A1196"/>
      <c r="B1196"/>
      <c r="C1196"/>
      <c r="D1196"/>
      <c r="E1196"/>
      <c r="F1196"/>
      <c r="G1196"/>
      <c r="H1196"/>
      <c r="I1196"/>
      <c r="J1196" s="52"/>
      <c r="K1196" s="52"/>
      <c r="L1196" s="52"/>
      <c r="M1196"/>
      <c r="N1196"/>
    </row>
    <row r="1197" spans="1:14" ht="12.75" customHeight="1">
      <c r="A1197"/>
      <c r="B1197"/>
      <c r="C1197"/>
      <c r="D1197"/>
      <c r="E1197"/>
      <c r="F1197"/>
      <c r="G1197"/>
      <c r="H1197"/>
      <c r="I1197"/>
      <c r="J1197" s="52"/>
      <c r="K1197" s="52"/>
      <c r="L1197" s="52"/>
      <c r="M1197"/>
      <c r="N1197"/>
    </row>
    <row r="1198" spans="1:14" ht="12.75" customHeight="1">
      <c r="A1198"/>
      <c r="B1198"/>
      <c r="C1198"/>
      <c r="D1198"/>
      <c r="E1198"/>
      <c r="F1198"/>
      <c r="G1198"/>
      <c r="H1198"/>
      <c r="I1198"/>
      <c r="J1198" s="52"/>
      <c r="K1198" s="52"/>
      <c r="L1198" s="52"/>
      <c r="M1198"/>
      <c r="N1198"/>
    </row>
    <row r="1199" spans="1:14" ht="12.75" customHeight="1">
      <c r="A1199"/>
      <c r="B1199"/>
      <c r="C1199"/>
      <c r="D1199"/>
      <c r="E1199"/>
      <c r="F1199"/>
      <c r="G1199"/>
      <c r="H1199"/>
      <c r="I1199"/>
      <c r="J1199" s="52"/>
      <c r="K1199" s="52"/>
      <c r="L1199" s="52"/>
      <c r="M1199"/>
      <c r="N1199"/>
    </row>
    <row r="1200" spans="1:14" ht="12.75" customHeight="1">
      <c r="A1200"/>
      <c r="B1200"/>
      <c r="C1200"/>
      <c r="D1200"/>
      <c r="E1200"/>
      <c r="F1200"/>
      <c r="G1200"/>
      <c r="H1200"/>
      <c r="I1200"/>
      <c r="J1200" s="52"/>
      <c r="K1200" s="52"/>
      <c r="L1200" s="52"/>
      <c r="M1200"/>
      <c r="N1200"/>
    </row>
    <row r="1201" spans="1:14" ht="12.75" customHeight="1">
      <c r="A1201"/>
      <c r="B1201"/>
      <c r="C1201"/>
      <c r="D1201"/>
      <c r="E1201"/>
      <c r="F1201"/>
      <c r="G1201"/>
      <c r="H1201"/>
      <c r="I1201"/>
      <c r="J1201" s="52"/>
      <c r="K1201" s="52"/>
      <c r="L1201" s="52"/>
      <c r="M1201"/>
      <c r="N1201"/>
    </row>
    <row r="1202" spans="1:14" ht="12.75" customHeight="1">
      <c r="A1202"/>
      <c r="B1202"/>
      <c r="C1202"/>
      <c r="D1202"/>
      <c r="E1202"/>
      <c r="F1202"/>
      <c r="G1202"/>
      <c r="H1202"/>
      <c r="I1202"/>
      <c r="J1202" s="52"/>
      <c r="K1202" s="52"/>
      <c r="L1202" s="52"/>
      <c r="M1202"/>
      <c r="N1202"/>
    </row>
    <row r="1203" spans="1:14" ht="12.75" customHeight="1">
      <c r="A1203"/>
      <c r="B1203"/>
      <c r="C1203"/>
      <c r="D1203"/>
      <c r="E1203"/>
      <c r="F1203"/>
      <c r="G1203"/>
      <c r="H1203"/>
      <c r="I1203"/>
      <c r="J1203" s="52"/>
      <c r="K1203" s="52"/>
      <c r="L1203" s="52"/>
      <c r="M1203"/>
      <c r="N1203"/>
    </row>
    <row r="1204" spans="1:14" ht="12.75" customHeight="1">
      <c r="A1204"/>
      <c r="B1204"/>
      <c r="C1204"/>
      <c r="D1204"/>
      <c r="E1204"/>
      <c r="F1204"/>
      <c r="G1204"/>
      <c r="H1204"/>
      <c r="I1204"/>
      <c r="J1204" s="52"/>
      <c r="K1204" s="52"/>
      <c r="L1204" s="52"/>
      <c r="M1204"/>
      <c r="N1204"/>
    </row>
    <row r="1205" spans="1:14" ht="12.75" customHeight="1">
      <c r="A1205"/>
      <c r="B1205"/>
      <c r="C1205"/>
      <c r="D1205"/>
      <c r="E1205"/>
      <c r="F1205"/>
      <c r="G1205"/>
      <c r="H1205"/>
      <c r="I1205"/>
      <c r="J1205" s="52"/>
      <c r="K1205" s="52"/>
      <c r="L1205" s="52"/>
      <c r="M1205"/>
      <c r="N1205"/>
    </row>
    <row r="1206" spans="1:14" ht="12.75" customHeight="1">
      <c r="A1206"/>
      <c r="B1206"/>
      <c r="C1206"/>
      <c r="D1206"/>
      <c r="E1206"/>
      <c r="F1206"/>
      <c r="G1206"/>
      <c r="H1206"/>
      <c r="I1206"/>
      <c r="J1206" s="52"/>
      <c r="K1206" s="52"/>
      <c r="L1206" s="52"/>
      <c r="M1206"/>
      <c r="N1206"/>
    </row>
    <row r="1207" spans="1:14" ht="12.75" customHeight="1">
      <c r="A1207"/>
      <c r="B1207"/>
      <c r="C1207"/>
      <c r="D1207"/>
      <c r="E1207"/>
      <c r="F1207"/>
      <c r="G1207"/>
      <c r="H1207"/>
      <c r="I1207"/>
      <c r="J1207" s="52"/>
      <c r="K1207" s="52"/>
      <c r="L1207" s="52"/>
      <c r="M1207"/>
      <c r="N1207"/>
    </row>
    <row r="1208" spans="1:14" ht="12.75" customHeight="1">
      <c r="A1208"/>
      <c r="B1208"/>
      <c r="C1208"/>
      <c r="D1208"/>
      <c r="E1208"/>
      <c r="F1208"/>
      <c r="G1208"/>
      <c r="H1208"/>
      <c r="I1208"/>
      <c r="J1208" s="52"/>
      <c r="K1208" s="52"/>
      <c r="L1208" s="52"/>
      <c r="M1208"/>
      <c r="N1208"/>
    </row>
    <row r="1209" spans="1:14" ht="12.75" customHeight="1">
      <c r="A1209"/>
      <c r="B1209"/>
      <c r="C1209"/>
      <c r="D1209"/>
      <c r="E1209"/>
      <c r="F1209"/>
      <c r="G1209"/>
      <c r="H1209"/>
      <c r="I1209"/>
      <c r="J1209" s="52"/>
      <c r="K1209" s="52"/>
      <c r="L1209" s="52"/>
      <c r="M1209"/>
      <c r="N1209"/>
    </row>
    <row r="1210" spans="1:14" ht="12.75" customHeight="1">
      <c r="A1210"/>
      <c r="B1210"/>
      <c r="C1210"/>
      <c r="D1210"/>
      <c r="E1210"/>
      <c r="F1210"/>
      <c r="G1210"/>
      <c r="H1210"/>
      <c r="I1210"/>
      <c r="J1210" s="52"/>
      <c r="K1210" s="52"/>
      <c r="L1210" s="52"/>
      <c r="M1210"/>
      <c r="N1210"/>
    </row>
    <row r="1211" spans="1:14" ht="12.75" customHeight="1">
      <c r="A1211"/>
      <c r="B1211"/>
      <c r="C1211"/>
      <c r="D1211"/>
      <c r="E1211"/>
      <c r="F1211"/>
      <c r="G1211"/>
      <c r="H1211"/>
      <c r="I1211"/>
      <c r="J1211" s="52"/>
      <c r="K1211" s="52"/>
      <c r="L1211" s="52"/>
      <c r="M1211"/>
      <c r="N1211"/>
    </row>
    <row r="1212" spans="1:14" ht="12.75" customHeight="1">
      <c r="A1212"/>
      <c r="B1212"/>
      <c r="C1212"/>
      <c r="D1212"/>
      <c r="E1212"/>
      <c r="F1212"/>
      <c r="G1212"/>
      <c r="H1212"/>
      <c r="I1212"/>
      <c r="J1212" s="52"/>
      <c r="K1212" s="52"/>
      <c r="L1212" s="52"/>
      <c r="M1212"/>
      <c r="N1212"/>
    </row>
    <row r="1213" spans="1:14" ht="12.75" customHeight="1">
      <c r="A1213"/>
      <c r="B1213"/>
      <c r="C1213"/>
      <c r="D1213"/>
      <c r="E1213"/>
      <c r="F1213"/>
      <c r="G1213"/>
      <c r="H1213"/>
      <c r="I1213"/>
      <c r="J1213" s="52"/>
      <c r="K1213" s="52"/>
      <c r="L1213" s="52"/>
      <c r="M1213"/>
      <c r="N1213"/>
    </row>
    <row r="1214" spans="1:14" ht="12.75" customHeight="1">
      <c r="A1214"/>
      <c r="B1214"/>
      <c r="C1214"/>
      <c r="D1214"/>
      <c r="E1214"/>
      <c r="F1214"/>
      <c r="G1214"/>
      <c r="H1214"/>
      <c r="I1214"/>
      <c r="J1214" s="52"/>
      <c r="K1214" s="52"/>
      <c r="L1214" s="52"/>
      <c r="M1214"/>
      <c r="N1214"/>
    </row>
    <row r="1215" spans="1:14" ht="12.75" customHeight="1">
      <c r="A1215"/>
      <c r="B1215"/>
      <c r="C1215"/>
      <c r="D1215"/>
      <c r="E1215"/>
      <c r="F1215"/>
      <c r="G1215"/>
      <c r="H1215"/>
      <c r="I1215"/>
      <c r="J1215" s="52"/>
      <c r="K1215" s="52"/>
      <c r="L1215" s="52"/>
      <c r="M1215"/>
      <c r="N1215"/>
    </row>
    <row r="1216" spans="1:14" ht="12.75" customHeight="1">
      <c r="A1216"/>
      <c r="B1216"/>
      <c r="C1216"/>
      <c r="D1216"/>
      <c r="E1216"/>
      <c r="F1216"/>
      <c r="G1216"/>
      <c r="H1216"/>
      <c r="I1216"/>
      <c r="J1216" s="52"/>
      <c r="K1216" s="52"/>
      <c r="L1216" s="52"/>
      <c r="M1216"/>
      <c r="N1216"/>
    </row>
    <row r="1217" spans="1:14" ht="12.75" customHeight="1">
      <c r="A1217"/>
      <c r="B1217"/>
      <c r="C1217"/>
      <c r="D1217"/>
      <c r="E1217"/>
      <c r="F1217"/>
      <c r="G1217"/>
      <c r="H1217"/>
      <c r="I1217"/>
      <c r="J1217" s="52"/>
      <c r="K1217" s="52"/>
      <c r="L1217" s="52"/>
      <c r="M1217"/>
      <c r="N1217"/>
    </row>
    <row r="1218" spans="1:14" ht="12.75" customHeight="1">
      <c r="A1218"/>
      <c r="B1218"/>
      <c r="C1218"/>
      <c r="D1218"/>
      <c r="E1218"/>
      <c r="F1218"/>
      <c r="G1218"/>
      <c r="H1218"/>
      <c r="I1218"/>
      <c r="J1218" s="52"/>
      <c r="K1218" s="52"/>
      <c r="L1218" s="52"/>
      <c r="M1218"/>
      <c r="N1218"/>
    </row>
    <row r="1219" spans="1:14" ht="12.75" customHeight="1">
      <c r="A1219"/>
      <c r="B1219"/>
      <c r="C1219"/>
      <c r="D1219"/>
      <c r="E1219"/>
      <c r="F1219"/>
      <c r="G1219"/>
      <c r="H1219"/>
      <c r="I1219"/>
      <c r="J1219" s="52"/>
      <c r="K1219" s="52"/>
      <c r="L1219" s="52"/>
      <c r="M1219"/>
      <c r="N1219"/>
    </row>
    <row r="1220" spans="1:14" ht="12.75" customHeight="1">
      <c r="A1220"/>
      <c r="B1220"/>
      <c r="C1220"/>
      <c r="D1220"/>
      <c r="E1220"/>
      <c r="F1220"/>
      <c r="G1220"/>
      <c r="H1220"/>
      <c r="I1220"/>
      <c r="J1220" s="52"/>
      <c r="K1220" s="52"/>
      <c r="L1220" s="52"/>
      <c r="M1220"/>
      <c r="N1220"/>
    </row>
    <row r="1221" spans="1:14" ht="12.75" customHeight="1">
      <c r="A1221"/>
      <c r="B1221"/>
      <c r="C1221"/>
      <c r="D1221"/>
      <c r="E1221"/>
      <c r="F1221"/>
      <c r="G1221"/>
      <c r="H1221"/>
      <c r="I1221"/>
      <c r="J1221" s="52"/>
      <c r="K1221" s="52"/>
      <c r="L1221" s="52"/>
      <c r="M1221"/>
      <c r="N1221"/>
    </row>
    <row r="1222" spans="1:14" ht="12.75" customHeight="1">
      <c r="A1222"/>
      <c r="B1222"/>
      <c r="C1222"/>
      <c r="D1222"/>
      <c r="E1222"/>
      <c r="F1222"/>
      <c r="G1222"/>
      <c r="H1222"/>
      <c r="I1222"/>
      <c r="J1222" s="52"/>
      <c r="K1222" s="52"/>
      <c r="L1222" s="52"/>
      <c r="M1222"/>
      <c r="N1222"/>
    </row>
    <row r="1223" spans="1:14" ht="12.75" customHeight="1">
      <c r="A1223"/>
      <c r="B1223"/>
      <c r="C1223"/>
      <c r="D1223"/>
      <c r="E1223"/>
      <c r="F1223"/>
      <c r="G1223"/>
      <c r="H1223"/>
      <c r="I1223"/>
      <c r="J1223" s="52"/>
      <c r="K1223" s="52"/>
      <c r="L1223" s="52"/>
      <c r="M1223"/>
      <c r="N1223"/>
    </row>
    <row r="1224" spans="1:14" ht="12.75" customHeight="1">
      <c r="A1224"/>
      <c r="B1224"/>
      <c r="C1224"/>
      <c r="D1224"/>
      <c r="E1224"/>
      <c r="F1224"/>
      <c r="G1224"/>
      <c r="H1224"/>
      <c r="I1224"/>
      <c r="J1224" s="52"/>
      <c r="K1224" s="52"/>
      <c r="L1224" s="52"/>
      <c r="M1224"/>
      <c r="N1224"/>
    </row>
    <row r="1225" spans="1:14" ht="12.75" customHeight="1">
      <c r="A1225"/>
      <c r="B1225"/>
      <c r="C1225"/>
      <c r="D1225"/>
      <c r="E1225"/>
      <c r="F1225"/>
      <c r="G1225"/>
      <c r="H1225"/>
      <c r="I1225"/>
      <c r="J1225" s="52"/>
      <c r="K1225" s="52"/>
      <c r="L1225" s="52"/>
      <c r="M1225"/>
      <c r="N1225"/>
    </row>
    <row r="1226" spans="1:14" ht="12.75" customHeight="1">
      <c r="A1226"/>
      <c r="B1226"/>
      <c r="C1226"/>
      <c r="D1226"/>
      <c r="E1226"/>
      <c r="F1226"/>
      <c r="G1226"/>
      <c r="H1226"/>
      <c r="I1226"/>
      <c r="J1226" s="52"/>
      <c r="K1226" s="52"/>
      <c r="L1226" s="52"/>
      <c r="M1226"/>
      <c r="N1226"/>
    </row>
    <row r="1227" spans="1:14" ht="12.75" customHeight="1">
      <c r="A1227"/>
      <c r="B1227"/>
      <c r="C1227"/>
      <c r="D1227"/>
      <c r="E1227"/>
      <c r="F1227"/>
      <c r="G1227"/>
      <c r="H1227"/>
      <c r="I1227"/>
      <c r="J1227" s="52"/>
      <c r="K1227" s="52"/>
      <c r="L1227" s="52"/>
      <c r="M1227"/>
      <c r="N1227"/>
    </row>
    <row r="1228" spans="1:14" ht="12.75" customHeight="1">
      <c r="A1228"/>
      <c r="B1228"/>
      <c r="C1228"/>
      <c r="D1228"/>
      <c r="E1228"/>
      <c r="F1228"/>
      <c r="G1228"/>
      <c r="H1228"/>
      <c r="I1228"/>
      <c r="J1228" s="52"/>
      <c r="K1228" s="52"/>
      <c r="L1228" s="52"/>
      <c r="M1228"/>
      <c r="N1228"/>
    </row>
    <row r="1229" spans="1:14" ht="12.75" customHeight="1">
      <c r="A1229"/>
      <c r="B1229"/>
      <c r="C1229"/>
      <c r="D1229"/>
      <c r="E1229"/>
      <c r="F1229"/>
      <c r="G1229"/>
      <c r="H1229"/>
      <c r="I1229"/>
      <c r="J1229" s="52"/>
      <c r="K1229" s="52"/>
      <c r="L1229" s="52"/>
      <c r="M1229"/>
      <c r="N1229"/>
    </row>
    <row r="1230" spans="1:14" ht="12.75" customHeight="1">
      <c r="A1230"/>
      <c r="B1230"/>
      <c r="C1230"/>
      <c r="D1230"/>
      <c r="E1230"/>
      <c r="F1230"/>
      <c r="G1230"/>
      <c r="H1230"/>
      <c r="I1230"/>
      <c r="J1230" s="52"/>
      <c r="K1230" s="52"/>
      <c r="L1230" s="52"/>
      <c r="M1230"/>
      <c r="N1230"/>
    </row>
    <row r="1231" spans="1:14" ht="12.75" customHeight="1">
      <c r="A1231"/>
      <c r="B1231"/>
      <c r="C1231"/>
      <c r="D1231"/>
      <c r="E1231"/>
      <c r="F1231"/>
      <c r="G1231"/>
      <c r="H1231"/>
      <c r="I1231"/>
      <c r="J1231" s="52"/>
      <c r="K1231" s="52"/>
      <c r="L1231" s="52"/>
      <c r="M1231"/>
      <c r="N1231"/>
    </row>
    <row r="1232" spans="1:14" ht="12.75" customHeight="1">
      <c r="A1232"/>
      <c r="B1232"/>
      <c r="C1232"/>
      <c r="D1232"/>
      <c r="E1232"/>
      <c r="F1232"/>
      <c r="G1232"/>
      <c r="H1232"/>
      <c r="I1232"/>
      <c r="J1232" s="52"/>
      <c r="K1232" s="52"/>
      <c r="L1232" s="52"/>
      <c r="M1232"/>
      <c r="N1232"/>
    </row>
    <row r="1233" spans="1:14" ht="12.75" customHeight="1">
      <c r="A1233"/>
      <c r="B1233"/>
      <c r="C1233"/>
      <c r="D1233"/>
      <c r="E1233"/>
      <c r="F1233"/>
      <c r="G1233"/>
      <c r="H1233"/>
      <c r="I1233"/>
      <c r="J1233" s="52"/>
      <c r="K1233" s="52"/>
      <c r="L1233" s="52"/>
      <c r="M1233"/>
      <c r="N1233"/>
    </row>
    <row r="1234" spans="1:14" ht="12.75" customHeight="1">
      <c r="A1234"/>
      <c r="B1234"/>
      <c r="C1234"/>
      <c r="D1234"/>
      <c r="E1234"/>
      <c r="F1234"/>
      <c r="G1234"/>
      <c r="H1234"/>
      <c r="I1234"/>
      <c r="J1234" s="52"/>
      <c r="K1234" s="52"/>
      <c r="L1234" s="52"/>
      <c r="M1234"/>
      <c r="N1234"/>
    </row>
    <row r="1235" spans="1:14" ht="12.75" customHeight="1">
      <c r="A1235"/>
      <c r="B1235"/>
      <c r="C1235"/>
      <c r="D1235"/>
      <c r="E1235"/>
      <c r="F1235"/>
      <c r="G1235"/>
      <c r="H1235"/>
      <c r="I1235"/>
      <c r="J1235" s="52"/>
      <c r="K1235" s="52"/>
      <c r="L1235" s="52"/>
      <c r="M1235"/>
      <c r="N1235"/>
    </row>
    <row r="1236" spans="1:14" ht="12.75" customHeight="1">
      <c r="A1236"/>
      <c r="B1236"/>
      <c r="C1236"/>
      <c r="D1236"/>
      <c r="E1236"/>
      <c r="F1236"/>
      <c r="G1236"/>
      <c r="H1236"/>
      <c r="I1236"/>
      <c r="J1236" s="52"/>
      <c r="K1236" s="52"/>
      <c r="L1236" s="52"/>
      <c r="M1236"/>
      <c r="N1236"/>
    </row>
    <row r="1237" spans="1:14" ht="12.75" customHeight="1">
      <c r="A1237"/>
      <c r="B1237"/>
      <c r="C1237"/>
      <c r="D1237"/>
      <c r="E1237"/>
      <c r="F1237"/>
      <c r="G1237"/>
      <c r="H1237"/>
      <c r="I1237"/>
      <c r="J1237" s="52"/>
      <c r="K1237" s="52"/>
      <c r="L1237" s="52"/>
      <c r="M1237"/>
      <c r="N1237"/>
    </row>
    <row r="1238" spans="1:14" ht="12.75" customHeight="1">
      <c r="A1238"/>
      <c r="B1238"/>
      <c r="C1238"/>
      <c r="D1238"/>
      <c r="E1238"/>
      <c r="F1238"/>
      <c r="G1238"/>
      <c r="H1238"/>
      <c r="I1238"/>
      <c r="J1238" s="52"/>
      <c r="K1238" s="52"/>
      <c r="L1238" s="52"/>
      <c r="M1238"/>
      <c r="N1238"/>
    </row>
    <row r="1239" spans="1:14" ht="12.75" customHeight="1">
      <c r="A1239"/>
      <c r="B1239"/>
      <c r="C1239"/>
      <c r="D1239"/>
      <c r="E1239"/>
      <c r="F1239"/>
      <c r="G1239"/>
      <c r="H1239"/>
      <c r="I1239"/>
      <c r="J1239" s="52"/>
      <c r="K1239" s="52"/>
      <c r="L1239" s="52"/>
      <c r="M1239"/>
      <c r="N1239"/>
    </row>
    <row r="1240" spans="1:14" ht="12.75" customHeight="1">
      <c r="A1240"/>
      <c r="B1240"/>
      <c r="C1240"/>
      <c r="D1240"/>
      <c r="E1240"/>
      <c r="F1240"/>
      <c r="G1240"/>
      <c r="H1240"/>
      <c r="I1240"/>
      <c r="J1240" s="52"/>
      <c r="K1240" s="52"/>
      <c r="L1240" s="52"/>
      <c r="M1240"/>
      <c r="N1240"/>
    </row>
    <row r="1241" spans="1:14" ht="12.75" customHeight="1">
      <c r="A1241"/>
      <c r="B1241"/>
      <c r="C1241"/>
      <c r="D1241"/>
      <c r="E1241"/>
      <c r="F1241"/>
      <c r="G1241"/>
      <c r="H1241"/>
      <c r="I1241"/>
      <c r="J1241" s="52"/>
      <c r="K1241" s="52"/>
      <c r="L1241" s="52"/>
      <c r="M1241"/>
      <c r="N1241"/>
    </row>
    <row r="1242" spans="1:14" ht="12.75" customHeight="1">
      <c r="A1242"/>
      <c r="B1242"/>
      <c r="C1242"/>
      <c r="D1242"/>
      <c r="E1242"/>
      <c r="F1242"/>
      <c r="G1242"/>
      <c r="H1242"/>
      <c r="I1242"/>
      <c r="J1242" s="52"/>
      <c r="K1242" s="52"/>
      <c r="L1242" s="52"/>
      <c r="M1242"/>
      <c r="N1242"/>
    </row>
    <row r="1243" spans="1:14" ht="12.75" customHeight="1">
      <c r="A1243"/>
      <c r="B1243"/>
      <c r="C1243"/>
      <c r="D1243"/>
      <c r="E1243"/>
      <c r="F1243"/>
      <c r="G1243"/>
      <c r="H1243"/>
      <c r="I1243"/>
      <c r="J1243" s="52"/>
      <c r="K1243" s="52"/>
      <c r="L1243" s="52"/>
      <c r="M1243"/>
      <c r="N1243"/>
    </row>
    <row r="1244" spans="1:14" ht="12.75" customHeight="1">
      <c r="A1244"/>
      <c r="B1244"/>
      <c r="C1244"/>
      <c r="D1244"/>
      <c r="E1244"/>
      <c r="F1244"/>
      <c r="G1244"/>
      <c r="H1244"/>
      <c r="I1244"/>
      <c r="J1244" s="52"/>
      <c r="K1244" s="52"/>
      <c r="L1244" s="52"/>
      <c r="M1244"/>
      <c r="N1244"/>
    </row>
    <row r="1245" spans="1:14" ht="12.75" customHeight="1">
      <c r="A1245"/>
      <c r="B1245"/>
      <c r="C1245"/>
      <c r="D1245"/>
      <c r="E1245"/>
      <c r="F1245"/>
      <c r="G1245"/>
      <c r="H1245"/>
      <c r="I1245"/>
      <c r="J1245" s="52"/>
      <c r="K1245" s="52"/>
      <c r="L1245" s="52"/>
      <c r="M1245"/>
      <c r="N1245"/>
    </row>
    <row r="1246" spans="1:14" ht="12.75" customHeight="1">
      <c r="A1246"/>
      <c r="B1246"/>
      <c r="C1246"/>
      <c r="D1246"/>
      <c r="E1246"/>
      <c r="F1246"/>
      <c r="G1246"/>
      <c r="H1246"/>
      <c r="I1246"/>
      <c r="J1246" s="52"/>
      <c r="K1246" s="52"/>
      <c r="L1246" s="52"/>
      <c r="M1246"/>
      <c r="N1246"/>
    </row>
    <row r="1247" spans="1:14" ht="12.75" customHeight="1">
      <c r="A1247"/>
      <c r="B1247"/>
      <c r="C1247"/>
      <c r="D1247"/>
      <c r="E1247"/>
      <c r="F1247"/>
      <c r="G1247"/>
      <c r="H1247"/>
      <c r="I1247"/>
      <c r="J1247" s="52"/>
      <c r="K1247" s="52"/>
      <c r="L1247" s="52"/>
      <c r="M1247"/>
      <c r="N1247"/>
    </row>
    <row r="1248" spans="1:14" ht="12.75" customHeight="1">
      <c r="A1248"/>
      <c r="B1248"/>
      <c r="C1248"/>
      <c r="D1248"/>
      <c r="E1248"/>
      <c r="F1248"/>
      <c r="G1248"/>
      <c r="H1248"/>
      <c r="I1248"/>
      <c r="J1248" s="52"/>
      <c r="K1248" s="52"/>
      <c r="L1248" s="52"/>
      <c r="M1248"/>
      <c r="N1248"/>
    </row>
    <row r="1249" spans="1:14" ht="12.75" customHeight="1">
      <c r="A1249"/>
      <c r="B1249"/>
      <c r="C1249"/>
      <c r="D1249"/>
      <c r="E1249"/>
      <c r="F1249"/>
      <c r="G1249"/>
      <c r="H1249"/>
      <c r="I1249"/>
      <c r="J1249" s="52"/>
      <c r="K1249" s="52"/>
      <c r="L1249" s="52"/>
      <c r="M1249"/>
      <c r="N1249"/>
    </row>
    <row r="1250" spans="1:14" ht="12.75" customHeight="1">
      <c r="A1250"/>
      <c r="B1250"/>
      <c r="C1250"/>
      <c r="D1250"/>
      <c r="E1250"/>
      <c r="F1250"/>
      <c r="G1250"/>
      <c r="H1250"/>
      <c r="I1250"/>
      <c r="J1250" s="52"/>
      <c r="K1250" s="52"/>
      <c r="L1250" s="52"/>
      <c r="M1250"/>
      <c r="N1250"/>
    </row>
    <row r="1251" spans="1:14" ht="12.75" customHeight="1">
      <c r="A1251"/>
      <c r="B1251"/>
      <c r="C1251"/>
      <c r="D1251"/>
      <c r="E1251"/>
      <c r="F1251"/>
      <c r="G1251"/>
      <c r="H1251"/>
      <c r="I1251"/>
      <c r="J1251" s="52"/>
      <c r="K1251" s="52"/>
      <c r="L1251" s="52"/>
      <c r="M1251"/>
      <c r="N1251"/>
    </row>
    <row r="1252" spans="1:14" ht="12.75" customHeight="1">
      <c r="A1252"/>
      <c r="B1252"/>
      <c r="C1252"/>
      <c r="D1252"/>
      <c r="E1252"/>
      <c r="F1252"/>
      <c r="G1252"/>
      <c r="H1252"/>
      <c r="I1252"/>
      <c r="J1252" s="52"/>
      <c r="K1252" s="52"/>
      <c r="L1252" s="52"/>
      <c r="M1252"/>
      <c r="N1252"/>
    </row>
    <row r="1253" spans="1:14" ht="12.75" customHeight="1">
      <c r="A1253"/>
      <c r="B1253"/>
      <c r="C1253"/>
      <c r="D1253"/>
      <c r="E1253"/>
      <c r="F1253"/>
      <c r="G1253"/>
      <c r="H1253"/>
      <c r="I1253"/>
      <c r="J1253" s="52"/>
      <c r="K1253" s="52"/>
      <c r="L1253" s="52"/>
      <c r="M1253"/>
      <c r="N1253"/>
    </row>
    <row r="1254" spans="1:14" ht="12.75" customHeight="1">
      <c r="A1254"/>
      <c r="B1254"/>
      <c r="C1254"/>
      <c r="D1254"/>
      <c r="E1254"/>
      <c r="F1254"/>
      <c r="G1254"/>
      <c r="H1254"/>
      <c r="I1254"/>
      <c r="J1254" s="52"/>
      <c r="K1254" s="52"/>
      <c r="L1254" s="52"/>
      <c r="M1254"/>
      <c r="N1254"/>
    </row>
    <row r="1255" spans="1:14" ht="12.75" customHeight="1">
      <c r="A1255"/>
      <c r="B1255"/>
      <c r="C1255"/>
      <c r="D1255"/>
      <c r="E1255"/>
      <c r="F1255"/>
      <c r="G1255"/>
      <c r="H1255"/>
      <c r="I1255"/>
      <c r="J1255" s="52"/>
      <c r="K1255" s="52"/>
      <c r="L1255" s="52"/>
      <c r="M1255"/>
      <c r="N1255"/>
    </row>
    <row r="1256" spans="1:14" ht="12.75" customHeight="1">
      <c r="A1256"/>
      <c r="B1256"/>
      <c r="C1256"/>
      <c r="D1256"/>
      <c r="E1256"/>
      <c r="F1256"/>
      <c r="G1256"/>
      <c r="H1256"/>
      <c r="I1256"/>
      <c r="J1256" s="52"/>
      <c r="K1256" s="52"/>
      <c r="L1256" s="52"/>
      <c r="M1256"/>
      <c r="N1256"/>
    </row>
    <row r="1257" spans="1:14" ht="12.75" customHeight="1">
      <c r="A1257"/>
      <c r="B1257"/>
      <c r="C1257"/>
      <c r="D1257"/>
      <c r="E1257"/>
      <c r="F1257"/>
      <c r="G1257"/>
      <c r="H1257"/>
      <c r="I1257"/>
      <c r="J1257" s="52"/>
      <c r="K1257" s="52"/>
      <c r="L1257" s="52"/>
      <c r="M1257"/>
      <c r="N1257"/>
    </row>
    <row r="1258" spans="1:14" ht="12.75" customHeight="1">
      <c r="A1258"/>
      <c r="B1258"/>
      <c r="C1258"/>
      <c r="D1258"/>
      <c r="E1258"/>
      <c r="F1258"/>
      <c r="G1258"/>
      <c r="H1258"/>
      <c r="I1258"/>
      <c r="J1258" s="52"/>
      <c r="K1258" s="52"/>
      <c r="L1258" s="52"/>
      <c r="M1258"/>
      <c r="N1258"/>
    </row>
    <row r="1259" spans="1:14" ht="12.75" customHeight="1">
      <c r="A1259"/>
      <c r="B1259"/>
      <c r="C1259"/>
      <c r="D1259"/>
      <c r="E1259"/>
      <c r="F1259"/>
      <c r="G1259"/>
      <c r="H1259"/>
      <c r="I1259"/>
      <c r="J1259" s="52"/>
      <c r="K1259" s="52"/>
      <c r="L1259" s="52"/>
      <c r="M1259"/>
      <c r="N1259"/>
    </row>
    <row r="1260" spans="1:14" ht="12.75" customHeight="1">
      <c r="A1260"/>
      <c r="B1260"/>
      <c r="C1260"/>
      <c r="D1260"/>
      <c r="E1260"/>
      <c r="F1260"/>
      <c r="G1260"/>
      <c r="H1260"/>
      <c r="I1260"/>
      <c r="J1260" s="52"/>
      <c r="K1260" s="52"/>
      <c r="L1260" s="52"/>
      <c r="M1260"/>
      <c r="N1260"/>
    </row>
    <row r="1261" spans="1:14" ht="12.75" customHeight="1">
      <c r="A1261"/>
      <c r="B1261"/>
      <c r="C1261"/>
      <c r="D1261"/>
      <c r="E1261"/>
      <c r="F1261"/>
      <c r="G1261"/>
      <c r="H1261"/>
      <c r="I1261"/>
      <c r="J1261" s="52"/>
      <c r="K1261" s="52"/>
      <c r="L1261" s="52"/>
      <c r="M1261"/>
      <c r="N1261"/>
    </row>
    <row r="1262" spans="1:14" ht="12.75" customHeight="1">
      <c r="A1262"/>
      <c r="B1262"/>
      <c r="C1262"/>
      <c r="D1262"/>
      <c r="E1262"/>
      <c r="F1262"/>
      <c r="G1262"/>
      <c r="H1262"/>
      <c r="I1262"/>
      <c r="J1262" s="52"/>
      <c r="K1262" s="52"/>
      <c r="L1262" s="52"/>
      <c r="M1262"/>
      <c r="N1262"/>
    </row>
    <row r="1263" spans="1:14" ht="12.75" customHeight="1">
      <c r="A1263"/>
      <c r="B1263"/>
      <c r="C1263"/>
      <c r="D1263"/>
      <c r="E1263"/>
      <c r="F1263"/>
      <c r="G1263"/>
      <c r="H1263"/>
      <c r="I1263"/>
      <c r="J1263" s="52"/>
      <c r="K1263" s="52"/>
      <c r="L1263" s="52"/>
      <c r="M1263"/>
      <c r="N1263"/>
    </row>
    <row r="1264" spans="1:14" ht="12.75" customHeight="1">
      <c r="A1264"/>
      <c r="B1264"/>
      <c r="C1264"/>
      <c r="D1264"/>
      <c r="E1264"/>
      <c r="F1264"/>
      <c r="G1264"/>
      <c r="H1264"/>
      <c r="I1264"/>
      <c r="J1264" s="52"/>
      <c r="K1264" s="52"/>
      <c r="L1264" s="52"/>
      <c r="M1264"/>
      <c r="N1264"/>
    </row>
    <row r="1265" spans="1:14" ht="12.75" customHeight="1">
      <c r="A1265"/>
      <c r="B1265"/>
      <c r="C1265"/>
      <c r="D1265"/>
      <c r="E1265"/>
      <c r="F1265"/>
      <c r="G1265"/>
      <c r="H1265"/>
      <c r="I1265"/>
      <c r="J1265" s="52"/>
      <c r="K1265" s="52"/>
      <c r="L1265" s="52"/>
      <c r="M1265"/>
      <c r="N1265"/>
    </row>
    <row r="1266" spans="1:14" ht="12.75" customHeight="1">
      <c r="A1266"/>
      <c r="B1266"/>
      <c r="C1266"/>
      <c r="D1266"/>
      <c r="E1266"/>
      <c r="F1266"/>
      <c r="G1266"/>
      <c r="H1266"/>
      <c r="I1266"/>
      <c r="J1266" s="52"/>
      <c r="K1266" s="52"/>
      <c r="L1266" s="52"/>
      <c r="M1266"/>
      <c r="N1266"/>
    </row>
    <row r="1267" spans="1:14" ht="12.75" customHeight="1">
      <c r="A1267"/>
      <c r="B1267"/>
      <c r="C1267"/>
      <c r="D1267"/>
      <c r="E1267"/>
      <c r="F1267"/>
      <c r="G1267"/>
      <c r="H1267"/>
      <c r="I1267"/>
      <c r="J1267" s="52"/>
      <c r="K1267" s="52"/>
      <c r="L1267" s="52"/>
      <c r="M1267"/>
      <c r="N1267"/>
    </row>
    <row r="1268" spans="1:14" ht="12.75" customHeight="1">
      <c r="A1268"/>
      <c r="B1268"/>
      <c r="C1268"/>
      <c r="D1268"/>
      <c r="E1268"/>
      <c r="F1268"/>
      <c r="G1268"/>
      <c r="H1268"/>
      <c r="I1268"/>
      <c r="J1268" s="52"/>
      <c r="K1268" s="52"/>
      <c r="L1268" s="52"/>
      <c r="M1268"/>
      <c r="N1268"/>
    </row>
    <row r="1269" spans="1:14" ht="12.75" customHeight="1">
      <c r="A1269"/>
      <c r="B1269"/>
      <c r="C1269"/>
      <c r="D1269"/>
      <c r="E1269"/>
      <c r="F1269"/>
      <c r="G1269"/>
      <c r="H1269"/>
      <c r="I1269"/>
      <c r="J1269" s="52"/>
      <c r="K1269" s="52"/>
      <c r="L1269" s="52"/>
      <c r="M1269"/>
      <c r="N1269"/>
    </row>
    <row r="1270" spans="1:14" ht="12.75" customHeight="1">
      <c r="A1270"/>
      <c r="B1270"/>
      <c r="C1270"/>
      <c r="D1270"/>
      <c r="E1270"/>
      <c r="F1270"/>
      <c r="G1270"/>
      <c r="H1270"/>
      <c r="I1270"/>
      <c r="J1270" s="52"/>
      <c r="K1270" s="52"/>
      <c r="L1270" s="52"/>
      <c r="M1270"/>
      <c r="N1270"/>
    </row>
    <row r="1271" spans="1:14" ht="12.75" customHeight="1">
      <c r="A1271"/>
      <c r="B1271"/>
      <c r="C1271"/>
      <c r="D1271"/>
      <c r="E1271"/>
      <c r="F1271"/>
      <c r="G1271"/>
      <c r="H1271"/>
      <c r="I1271"/>
      <c r="J1271" s="52"/>
      <c r="K1271" s="52"/>
      <c r="L1271" s="52"/>
      <c r="M1271"/>
      <c r="N1271"/>
    </row>
    <row r="1272" spans="1:14" ht="12.75" customHeight="1">
      <c r="A1272"/>
      <c r="B1272"/>
      <c r="C1272"/>
      <c r="D1272"/>
      <c r="E1272"/>
      <c r="F1272"/>
      <c r="G1272"/>
      <c r="H1272"/>
      <c r="I1272"/>
      <c r="J1272" s="52"/>
      <c r="K1272" s="52"/>
      <c r="L1272" s="52"/>
      <c r="M1272"/>
      <c r="N1272"/>
    </row>
    <row r="1273" spans="1:14" ht="12.75" customHeight="1">
      <c r="A1273"/>
      <c r="B1273"/>
      <c r="C1273"/>
      <c r="D1273"/>
      <c r="E1273"/>
      <c r="F1273"/>
      <c r="G1273"/>
      <c r="H1273"/>
      <c r="I1273"/>
      <c r="J1273" s="52"/>
      <c r="K1273" s="52"/>
      <c r="L1273" s="52"/>
      <c r="M1273"/>
      <c r="N1273"/>
    </row>
    <row r="1274" spans="1:14" ht="12.75" customHeight="1">
      <c r="A1274"/>
      <c r="B1274"/>
      <c r="C1274"/>
      <c r="D1274"/>
      <c r="E1274"/>
      <c r="F1274"/>
      <c r="G1274"/>
      <c r="H1274"/>
      <c r="I1274"/>
      <c r="J1274" s="52"/>
      <c r="K1274" s="52"/>
      <c r="L1274" s="52"/>
      <c r="M1274"/>
      <c r="N1274"/>
    </row>
    <row r="1275" spans="1:14" ht="12.75" customHeight="1">
      <c r="A1275"/>
      <c r="B1275"/>
      <c r="C1275"/>
      <c r="D1275"/>
      <c r="E1275"/>
      <c r="F1275"/>
      <c r="G1275"/>
      <c r="H1275"/>
      <c r="I1275"/>
      <c r="J1275" s="52"/>
      <c r="K1275" s="52"/>
      <c r="L1275" s="52"/>
      <c r="M1275"/>
      <c r="N1275"/>
    </row>
    <row r="1276" spans="1:14" ht="12.75" customHeight="1">
      <c r="A1276"/>
      <c r="B1276"/>
      <c r="C1276"/>
      <c r="D1276"/>
      <c r="E1276"/>
      <c r="F1276"/>
      <c r="G1276"/>
      <c r="H1276"/>
      <c r="I1276"/>
      <c r="J1276" s="52"/>
      <c r="K1276" s="52"/>
      <c r="L1276" s="52"/>
      <c r="M1276"/>
      <c r="N1276"/>
    </row>
    <row r="1277" spans="1:14" ht="12.75" customHeight="1">
      <c r="A1277"/>
      <c r="B1277"/>
      <c r="C1277"/>
      <c r="D1277"/>
      <c r="E1277"/>
      <c r="F1277"/>
      <c r="G1277"/>
      <c r="H1277"/>
      <c r="I1277"/>
      <c r="J1277" s="52"/>
      <c r="K1277" s="52"/>
      <c r="L1277" s="52"/>
      <c r="M1277"/>
      <c r="N1277"/>
    </row>
    <row r="1278" spans="1:14" ht="12.75" customHeight="1">
      <c r="A1278"/>
      <c r="B1278"/>
      <c r="C1278"/>
      <c r="D1278"/>
      <c r="E1278"/>
      <c r="F1278"/>
      <c r="G1278"/>
      <c r="H1278"/>
      <c r="I1278"/>
      <c r="J1278" s="52"/>
      <c r="K1278" s="52"/>
      <c r="L1278" s="52"/>
      <c r="M1278"/>
      <c r="N1278"/>
    </row>
    <row r="1279" spans="1:14" ht="12.75" customHeight="1">
      <c r="A1279"/>
      <c r="B1279"/>
      <c r="C1279"/>
      <c r="D1279"/>
      <c r="E1279"/>
      <c r="F1279"/>
      <c r="G1279"/>
      <c r="H1279"/>
      <c r="I1279"/>
      <c r="J1279" s="52"/>
      <c r="K1279" s="52"/>
      <c r="L1279" s="52"/>
      <c r="M1279"/>
      <c r="N1279"/>
    </row>
    <row r="1280" spans="1:14" ht="12.75" customHeight="1">
      <c r="A1280"/>
      <c r="B1280"/>
      <c r="C1280"/>
      <c r="D1280"/>
      <c r="E1280"/>
      <c r="F1280"/>
      <c r="G1280"/>
      <c r="H1280"/>
      <c r="I1280"/>
      <c r="J1280" s="52"/>
      <c r="K1280" s="52"/>
      <c r="L1280" s="52"/>
      <c r="M1280"/>
      <c r="N1280"/>
    </row>
    <row r="1281" spans="1:14" ht="12.75" customHeight="1">
      <c r="A1281"/>
      <c r="B1281"/>
      <c r="C1281"/>
      <c r="D1281"/>
      <c r="E1281"/>
      <c r="F1281"/>
      <c r="G1281"/>
      <c r="H1281"/>
      <c r="I1281"/>
      <c r="J1281" s="52"/>
      <c r="K1281" s="52"/>
      <c r="L1281" s="52"/>
      <c r="M1281"/>
      <c r="N1281"/>
    </row>
    <row r="1282" spans="1:14" ht="12.75" customHeight="1">
      <c r="A1282"/>
      <c r="B1282"/>
      <c r="C1282"/>
      <c r="D1282"/>
      <c r="E1282"/>
      <c r="F1282"/>
      <c r="G1282"/>
      <c r="H1282"/>
      <c r="I1282"/>
      <c r="J1282" s="52"/>
      <c r="K1282" s="52"/>
      <c r="L1282" s="52"/>
      <c r="M1282"/>
      <c r="N1282"/>
    </row>
    <row r="1283" spans="1:14" ht="12.75" customHeight="1">
      <c r="A1283"/>
      <c r="B1283"/>
      <c r="C1283"/>
      <c r="D1283"/>
      <c r="E1283"/>
      <c r="F1283"/>
      <c r="G1283"/>
      <c r="H1283"/>
      <c r="I1283"/>
      <c r="J1283" s="52"/>
      <c r="K1283" s="52"/>
      <c r="L1283" s="52"/>
      <c r="M1283"/>
      <c r="N1283"/>
    </row>
    <row r="1284" spans="1:14" ht="12.75" customHeight="1">
      <c r="A1284"/>
      <c r="B1284"/>
      <c r="C1284"/>
      <c r="D1284"/>
      <c r="E1284"/>
      <c r="F1284"/>
      <c r="G1284"/>
      <c r="H1284"/>
      <c r="I1284"/>
      <c r="J1284" s="52"/>
      <c r="K1284" s="52"/>
      <c r="L1284" s="52"/>
      <c r="M1284"/>
      <c r="N1284"/>
    </row>
    <row r="1285" spans="1:14" ht="12.75" customHeight="1">
      <c r="A1285"/>
      <c r="B1285"/>
      <c r="C1285"/>
      <c r="D1285"/>
      <c r="E1285"/>
      <c r="F1285"/>
      <c r="G1285"/>
      <c r="H1285"/>
      <c r="I1285"/>
      <c r="J1285" s="52"/>
      <c r="K1285" s="52"/>
      <c r="L1285" s="52"/>
      <c r="M1285"/>
      <c r="N1285"/>
    </row>
    <row r="1286" spans="1:14" ht="12.75" customHeight="1">
      <c r="A1286"/>
      <c r="B1286"/>
      <c r="C1286"/>
      <c r="D1286"/>
      <c r="E1286"/>
      <c r="F1286"/>
      <c r="G1286"/>
      <c r="H1286"/>
      <c r="I1286"/>
      <c r="J1286" s="52"/>
      <c r="K1286" s="52"/>
      <c r="L1286" s="52"/>
      <c r="M1286"/>
      <c r="N1286"/>
    </row>
    <row r="1287" spans="1:14" ht="12.75" customHeight="1">
      <c r="A1287"/>
      <c r="B1287"/>
      <c r="C1287"/>
      <c r="D1287"/>
      <c r="E1287"/>
      <c r="F1287"/>
      <c r="G1287"/>
      <c r="H1287"/>
      <c r="I1287"/>
      <c r="J1287" s="52"/>
      <c r="K1287" s="52"/>
      <c r="L1287" s="52"/>
      <c r="M1287"/>
      <c r="N1287"/>
    </row>
    <row r="1288" spans="1:14" ht="12.75" customHeight="1">
      <c r="A1288"/>
      <c r="B1288"/>
      <c r="C1288"/>
      <c r="D1288"/>
      <c r="E1288"/>
      <c r="F1288"/>
      <c r="G1288"/>
      <c r="H1288"/>
      <c r="I1288"/>
      <c r="J1288" s="52"/>
      <c r="K1288" s="52"/>
      <c r="L1288" s="52"/>
      <c r="M1288"/>
      <c r="N1288"/>
    </row>
    <row r="1289" spans="1:14" ht="12.75" customHeight="1">
      <c r="A1289"/>
      <c r="B1289"/>
      <c r="C1289"/>
      <c r="D1289"/>
      <c r="E1289"/>
      <c r="F1289"/>
      <c r="G1289"/>
      <c r="H1289"/>
      <c r="I1289"/>
      <c r="J1289" s="52"/>
      <c r="K1289" s="52"/>
      <c r="L1289" s="52"/>
      <c r="M1289"/>
      <c r="N1289"/>
    </row>
    <row r="1290" spans="1:14" ht="12.75" customHeight="1">
      <c r="A1290"/>
      <c r="B1290"/>
      <c r="C1290"/>
      <c r="D1290"/>
      <c r="E1290"/>
      <c r="F1290"/>
      <c r="G1290"/>
      <c r="H1290"/>
      <c r="I1290"/>
      <c r="J1290" s="52"/>
      <c r="K1290" s="52"/>
      <c r="L1290" s="52"/>
      <c r="M1290"/>
      <c r="N1290"/>
    </row>
    <row r="1291" spans="1:14" ht="12.75" customHeight="1">
      <c r="A1291"/>
      <c r="B1291"/>
      <c r="C1291"/>
      <c r="D1291"/>
      <c r="E1291"/>
      <c r="F1291"/>
      <c r="G1291"/>
      <c r="H1291"/>
      <c r="I1291"/>
      <c r="J1291" s="52"/>
      <c r="K1291" s="52"/>
      <c r="L1291" s="52"/>
      <c r="M1291"/>
      <c r="N1291"/>
    </row>
    <row r="1292" spans="1:14" ht="12.75" customHeight="1">
      <c r="A1292"/>
      <c r="B1292"/>
      <c r="C1292"/>
      <c r="D1292"/>
      <c r="E1292"/>
      <c r="F1292"/>
      <c r="G1292"/>
      <c r="H1292"/>
      <c r="I1292"/>
      <c r="J1292" s="52"/>
      <c r="K1292" s="52"/>
      <c r="L1292" s="52"/>
      <c r="M1292"/>
      <c r="N1292"/>
    </row>
    <row r="1293" spans="1:14" ht="12.75" customHeight="1">
      <c r="A1293"/>
      <c r="B1293"/>
      <c r="C1293"/>
      <c r="D1293"/>
      <c r="E1293"/>
      <c r="F1293"/>
      <c r="G1293"/>
      <c r="H1293"/>
      <c r="I1293"/>
      <c r="J1293" s="52"/>
      <c r="K1293" s="52"/>
      <c r="L1293" s="52"/>
      <c r="M1293"/>
      <c r="N1293"/>
    </row>
    <row r="1294" spans="1:14" ht="12.75" customHeight="1">
      <c r="A1294"/>
      <c r="B1294"/>
      <c r="C1294"/>
      <c r="D1294"/>
      <c r="E1294"/>
      <c r="F1294"/>
      <c r="G1294"/>
      <c r="H1294"/>
      <c r="I1294"/>
      <c r="J1294" s="52"/>
      <c r="K1294" s="52"/>
      <c r="L1294" s="52"/>
      <c r="M1294"/>
      <c r="N1294"/>
    </row>
    <row r="1295" spans="1:14" ht="12.75" customHeight="1">
      <c r="A1295"/>
      <c r="B1295"/>
      <c r="C1295"/>
      <c r="D1295"/>
      <c r="E1295"/>
      <c r="F1295"/>
      <c r="G1295"/>
      <c r="H1295"/>
      <c r="I1295"/>
      <c r="J1295" s="52"/>
      <c r="K1295" s="52"/>
      <c r="L1295" s="52"/>
      <c r="M1295"/>
      <c r="N1295"/>
    </row>
    <row r="1296" spans="1:14" ht="12.75" customHeight="1">
      <c r="A1296"/>
      <c r="B1296"/>
      <c r="C1296"/>
      <c r="D1296"/>
      <c r="E1296"/>
      <c r="F1296"/>
      <c r="G1296"/>
      <c r="H1296"/>
      <c r="I1296"/>
      <c r="J1296" s="52"/>
      <c r="K1296" s="52"/>
      <c r="L1296" s="52"/>
      <c r="M1296"/>
      <c r="N1296"/>
    </row>
    <row r="1297" spans="1:14" ht="12.75" customHeight="1">
      <c r="A1297"/>
      <c r="B1297"/>
      <c r="C1297"/>
      <c r="D1297"/>
      <c r="E1297"/>
      <c r="F1297"/>
      <c r="G1297"/>
      <c r="H1297"/>
      <c r="I1297"/>
      <c r="J1297" s="52"/>
      <c r="K1297" s="52"/>
      <c r="L1297" s="52"/>
      <c r="M1297"/>
      <c r="N1297"/>
    </row>
    <row r="1298" spans="1:14" ht="12.75" customHeight="1">
      <c r="A1298"/>
      <c r="B1298"/>
      <c r="C1298"/>
      <c r="D1298"/>
      <c r="E1298"/>
      <c r="F1298"/>
      <c r="G1298"/>
      <c r="H1298"/>
      <c r="I1298"/>
      <c r="J1298" s="52"/>
      <c r="K1298" s="52"/>
      <c r="L1298" s="52"/>
      <c r="M1298"/>
      <c r="N1298"/>
    </row>
    <row r="1299" spans="1:14" ht="12.75" customHeight="1">
      <c r="A1299"/>
      <c r="B1299"/>
      <c r="C1299"/>
      <c r="D1299"/>
      <c r="E1299"/>
      <c r="F1299"/>
      <c r="G1299"/>
      <c r="H1299"/>
      <c r="I1299"/>
      <c r="J1299" s="52"/>
      <c r="K1299" s="52"/>
      <c r="L1299" s="52"/>
      <c r="M1299"/>
      <c r="N1299"/>
    </row>
    <row r="1300" spans="1:14" ht="12.75" customHeight="1">
      <c r="A1300"/>
      <c r="B1300"/>
      <c r="C1300"/>
      <c r="D1300"/>
      <c r="E1300"/>
      <c r="F1300"/>
      <c r="G1300"/>
      <c r="H1300"/>
      <c r="I1300"/>
      <c r="J1300" s="52"/>
      <c r="K1300" s="52"/>
      <c r="L1300" s="52"/>
      <c r="M1300"/>
      <c r="N1300"/>
    </row>
    <row r="1301" spans="1:14" ht="12.75" customHeight="1">
      <c r="A1301"/>
      <c r="B1301"/>
      <c r="C1301"/>
      <c r="D1301"/>
      <c r="E1301"/>
      <c r="F1301"/>
      <c r="G1301"/>
      <c r="H1301"/>
      <c r="I1301"/>
      <c r="J1301" s="52"/>
      <c r="K1301" s="52"/>
      <c r="L1301" s="52"/>
      <c r="M1301"/>
      <c r="N1301"/>
    </row>
    <row r="1302" spans="1:14" ht="12.75" customHeight="1">
      <c r="A1302"/>
      <c r="B1302"/>
      <c r="C1302"/>
      <c r="D1302"/>
      <c r="E1302"/>
      <c r="F1302"/>
      <c r="G1302"/>
      <c r="H1302"/>
      <c r="I1302"/>
      <c r="J1302" s="52"/>
      <c r="K1302" s="52"/>
      <c r="L1302" s="52"/>
      <c r="M1302"/>
      <c r="N1302"/>
    </row>
    <row r="1303" spans="1:14" ht="12.75" customHeight="1">
      <c r="A1303"/>
      <c r="B1303"/>
      <c r="C1303"/>
      <c r="D1303"/>
      <c r="E1303"/>
      <c r="F1303"/>
      <c r="G1303"/>
      <c r="H1303"/>
      <c r="I1303"/>
      <c r="J1303" s="52"/>
      <c r="K1303" s="52"/>
      <c r="L1303" s="52"/>
      <c r="M1303"/>
      <c r="N1303"/>
    </row>
    <row r="1304" spans="1:14" ht="12.75" customHeight="1">
      <c r="A1304"/>
      <c r="B1304"/>
      <c r="C1304"/>
      <c r="D1304"/>
      <c r="E1304"/>
      <c r="F1304"/>
      <c r="G1304"/>
      <c r="H1304"/>
      <c r="I1304"/>
      <c r="J1304" s="52"/>
      <c r="K1304" s="52"/>
      <c r="L1304" s="52"/>
      <c r="M1304"/>
      <c r="N1304"/>
    </row>
    <row r="1305" spans="1:14" ht="12.75" customHeight="1">
      <c r="A1305"/>
      <c r="B1305"/>
      <c r="C1305"/>
      <c r="D1305"/>
      <c r="E1305"/>
      <c r="F1305"/>
      <c r="G1305"/>
      <c r="H1305"/>
      <c r="I1305"/>
      <c r="J1305" s="52"/>
      <c r="K1305" s="52"/>
      <c r="L1305" s="52"/>
      <c r="M1305"/>
      <c r="N1305"/>
    </row>
    <row r="1306" spans="1:14" ht="12.75" customHeight="1">
      <c r="A1306"/>
      <c r="B1306"/>
      <c r="C1306"/>
      <c r="D1306"/>
      <c r="E1306"/>
      <c r="F1306"/>
      <c r="G1306"/>
      <c r="H1306"/>
      <c r="I1306"/>
      <c r="J1306" s="52"/>
      <c r="K1306" s="52"/>
      <c r="L1306" s="52"/>
      <c r="M1306"/>
      <c r="N1306"/>
    </row>
    <row r="1307" spans="1:14" ht="12.75" customHeight="1">
      <c r="A1307"/>
      <c r="B1307"/>
      <c r="C1307"/>
      <c r="D1307"/>
      <c r="E1307"/>
      <c r="F1307"/>
      <c r="G1307"/>
      <c r="H1307"/>
      <c r="I1307"/>
      <c r="J1307" s="52"/>
      <c r="K1307" s="52"/>
      <c r="L1307" s="52"/>
      <c r="M1307"/>
      <c r="N1307"/>
    </row>
    <row r="1308" spans="1:14" ht="12.75" customHeight="1">
      <c r="A1308"/>
      <c r="B1308"/>
      <c r="C1308"/>
      <c r="D1308"/>
      <c r="E1308"/>
      <c r="F1308"/>
      <c r="G1308"/>
      <c r="H1308"/>
      <c r="I1308"/>
      <c r="J1308" s="52"/>
      <c r="K1308" s="52"/>
      <c r="L1308" s="52"/>
      <c r="M1308"/>
      <c r="N1308"/>
    </row>
    <row r="1309" spans="1:14" ht="12.75" customHeight="1">
      <c r="A1309"/>
      <c r="B1309"/>
      <c r="C1309"/>
      <c r="D1309"/>
      <c r="E1309"/>
      <c r="F1309"/>
      <c r="G1309"/>
      <c r="H1309"/>
      <c r="I1309"/>
      <c r="J1309" s="52"/>
      <c r="K1309" s="52"/>
      <c r="L1309" s="52"/>
      <c r="M1309"/>
      <c r="N1309"/>
    </row>
    <row r="1310" spans="1:14" ht="12.75" customHeight="1">
      <c r="A1310"/>
      <c r="B1310"/>
      <c r="C1310"/>
      <c r="D1310"/>
      <c r="E1310"/>
      <c r="F1310"/>
      <c r="G1310"/>
      <c r="H1310"/>
      <c r="I1310"/>
      <c r="J1310" s="52"/>
      <c r="K1310" s="52"/>
      <c r="L1310" s="52"/>
      <c r="M1310"/>
      <c r="N1310"/>
    </row>
    <row r="1311" spans="1:14" ht="12.75" customHeight="1">
      <c r="A1311"/>
      <c r="B1311"/>
      <c r="C1311"/>
      <c r="D1311"/>
      <c r="E1311"/>
      <c r="F1311"/>
      <c r="G1311"/>
      <c r="H1311"/>
      <c r="I1311"/>
      <c r="J1311" s="52"/>
      <c r="K1311" s="52"/>
      <c r="L1311" s="52"/>
      <c r="M1311"/>
      <c r="N1311"/>
    </row>
    <row r="1312" spans="1:14" ht="12.75" customHeight="1">
      <c r="A1312"/>
      <c r="B1312"/>
      <c r="C1312"/>
      <c r="D1312"/>
      <c r="E1312"/>
      <c r="F1312"/>
      <c r="G1312"/>
      <c r="H1312"/>
      <c r="I1312"/>
      <c r="J1312" s="52"/>
      <c r="K1312" s="52"/>
      <c r="L1312" s="52"/>
      <c r="M1312"/>
      <c r="N1312"/>
    </row>
    <row r="1313" spans="1:14" ht="12.75" customHeight="1">
      <c r="A1313"/>
      <c r="B1313"/>
      <c r="C1313"/>
      <c r="D1313"/>
      <c r="E1313"/>
      <c r="F1313"/>
      <c r="G1313"/>
      <c r="H1313"/>
      <c r="I1313"/>
      <c r="J1313" s="52"/>
      <c r="K1313" s="52"/>
      <c r="L1313" s="52"/>
      <c r="M1313"/>
      <c r="N1313"/>
    </row>
    <row r="1314" spans="1:14" ht="12.75" customHeight="1">
      <c r="A1314"/>
      <c r="B1314"/>
      <c r="C1314"/>
      <c r="D1314"/>
      <c r="E1314"/>
      <c r="F1314"/>
      <c r="G1314"/>
      <c r="H1314"/>
      <c r="I1314"/>
      <c r="J1314" s="52"/>
      <c r="K1314" s="52"/>
      <c r="L1314" s="52"/>
      <c r="M1314"/>
      <c r="N1314"/>
    </row>
    <row r="1315" spans="1:14" ht="12.75" customHeight="1">
      <c r="A1315"/>
      <c r="B1315"/>
      <c r="C1315"/>
      <c r="D1315"/>
      <c r="E1315"/>
      <c r="F1315"/>
      <c r="G1315"/>
      <c r="H1315"/>
      <c r="I1315"/>
      <c r="J1315" s="52"/>
      <c r="K1315" s="52"/>
      <c r="L1315" s="52"/>
      <c r="M1315"/>
      <c r="N1315"/>
    </row>
    <row r="1316" spans="1:14" ht="12.75" customHeight="1">
      <c r="A1316"/>
      <c r="B1316"/>
      <c r="C1316"/>
      <c r="D1316"/>
      <c r="E1316"/>
      <c r="F1316"/>
      <c r="G1316"/>
      <c r="H1316"/>
      <c r="I1316"/>
      <c r="J1316" s="52"/>
      <c r="K1316" s="52"/>
      <c r="L1316" s="52"/>
      <c r="M1316"/>
      <c r="N1316"/>
    </row>
    <row r="1317" spans="1:14" ht="12.75" customHeight="1">
      <c r="A1317"/>
      <c r="B1317"/>
      <c r="C1317"/>
      <c r="D1317"/>
      <c r="E1317"/>
      <c r="F1317"/>
      <c r="G1317"/>
      <c r="H1317"/>
      <c r="I1317"/>
      <c r="J1317" s="52"/>
      <c r="K1317" s="52"/>
      <c r="L1317" s="52"/>
      <c r="M1317"/>
      <c r="N1317"/>
    </row>
    <row r="1318" spans="1:14" ht="12.75" customHeight="1">
      <c r="A1318"/>
      <c r="B1318"/>
      <c r="C1318"/>
      <c r="D1318"/>
      <c r="E1318"/>
      <c r="F1318"/>
      <c r="G1318"/>
      <c r="H1318"/>
      <c r="I1318"/>
      <c r="J1318" s="52"/>
      <c r="K1318" s="52"/>
      <c r="L1318" s="52"/>
      <c r="M1318"/>
      <c r="N1318"/>
    </row>
    <row r="1319" spans="1:14" ht="12.75" customHeight="1">
      <c r="A1319"/>
      <c r="B1319"/>
      <c r="C1319"/>
      <c r="D1319"/>
      <c r="E1319"/>
      <c r="F1319"/>
      <c r="G1319"/>
      <c r="H1319"/>
      <c r="I1319"/>
      <c r="J1319" s="52"/>
      <c r="K1319" s="52"/>
      <c r="L1319" s="52"/>
      <c r="M1319"/>
      <c r="N1319"/>
    </row>
    <row r="1320" spans="1:14" ht="12.75" customHeight="1">
      <c r="A1320"/>
      <c r="B1320"/>
      <c r="C1320"/>
      <c r="D1320"/>
      <c r="E1320"/>
      <c r="F1320"/>
      <c r="G1320"/>
      <c r="H1320"/>
      <c r="I1320"/>
      <c r="J1320" s="52"/>
      <c r="K1320" s="52"/>
      <c r="L1320" s="52"/>
      <c r="M1320"/>
      <c r="N1320"/>
    </row>
    <row r="1321" spans="1:14" ht="12.75" customHeight="1">
      <c r="A1321"/>
      <c r="B1321"/>
      <c r="C1321"/>
      <c r="D1321"/>
      <c r="E1321"/>
      <c r="F1321"/>
      <c r="G1321"/>
      <c r="H1321"/>
      <c r="I1321"/>
      <c r="J1321" s="52"/>
      <c r="K1321" s="52"/>
      <c r="L1321" s="52"/>
      <c r="M1321"/>
      <c r="N1321"/>
    </row>
    <row r="1322" spans="1:14" ht="12.75" customHeight="1">
      <c r="A1322"/>
      <c r="B1322"/>
      <c r="C1322"/>
      <c r="D1322"/>
      <c r="E1322"/>
      <c r="F1322"/>
      <c r="G1322"/>
      <c r="H1322"/>
      <c r="I1322"/>
      <c r="J1322" s="52"/>
      <c r="K1322" s="52"/>
      <c r="L1322" s="52"/>
      <c r="M1322"/>
      <c r="N1322"/>
    </row>
    <row r="1323" spans="1:14" ht="12.75" customHeight="1">
      <c r="A1323"/>
      <c r="B1323"/>
      <c r="C1323"/>
      <c r="D1323"/>
      <c r="E1323"/>
      <c r="F1323"/>
      <c r="G1323"/>
      <c r="H1323"/>
      <c r="I1323"/>
      <c r="J1323" s="52"/>
      <c r="K1323" s="52"/>
      <c r="L1323" s="52"/>
      <c r="M1323"/>
      <c r="N1323"/>
    </row>
    <row r="1324" spans="1:14" ht="12.75" customHeight="1">
      <c r="A1324"/>
      <c r="B1324"/>
      <c r="C1324"/>
      <c r="D1324"/>
      <c r="E1324"/>
      <c r="F1324"/>
      <c r="G1324"/>
      <c r="H1324"/>
      <c r="I1324"/>
      <c r="J1324" s="52"/>
      <c r="K1324" s="52"/>
      <c r="L1324" s="52"/>
      <c r="M1324"/>
      <c r="N1324"/>
    </row>
    <row r="1325" spans="1:14" ht="12.75" customHeight="1">
      <c r="A1325"/>
      <c r="B1325"/>
      <c r="C1325"/>
      <c r="D1325"/>
      <c r="E1325"/>
      <c r="F1325"/>
      <c r="G1325"/>
      <c r="H1325"/>
      <c r="I1325"/>
      <c r="J1325" s="52"/>
      <c r="K1325" s="52"/>
      <c r="L1325" s="52"/>
      <c r="M1325"/>
      <c r="N1325"/>
    </row>
    <row r="1326" spans="1:14" ht="12.75" customHeight="1">
      <c r="A1326"/>
      <c r="B1326"/>
      <c r="C1326"/>
      <c r="D1326"/>
      <c r="E1326"/>
      <c r="F1326"/>
      <c r="G1326"/>
      <c r="H1326"/>
      <c r="I1326"/>
      <c r="J1326" s="52"/>
      <c r="K1326" s="52"/>
      <c r="L1326" s="52"/>
      <c r="M1326"/>
      <c r="N1326"/>
    </row>
    <row r="1327" spans="1:14" ht="12.75" customHeight="1">
      <c r="A1327"/>
      <c r="B1327"/>
      <c r="C1327"/>
      <c r="D1327"/>
      <c r="E1327"/>
      <c r="F1327"/>
      <c r="G1327"/>
      <c r="H1327"/>
      <c r="I1327"/>
      <c r="J1327" s="52"/>
      <c r="K1327" s="52"/>
      <c r="L1327" s="52"/>
      <c r="M1327"/>
      <c r="N1327"/>
    </row>
    <row r="1328" spans="1:14" ht="12.75" customHeight="1">
      <c r="A1328"/>
      <c r="B1328"/>
      <c r="C1328"/>
      <c r="D1328"/>
      <c r="E1328"/>
      <c r="F1328"/>
      <c r="G1328"/>
      <c r="H1328"/>
      <c r="I1328"/>
      <c r="J1328" s="52"/>
      <c r="K1328" s="52"/>
      <c r="L1328" s="52"/>
      <c r="M1328"/>
      <c r="N1328"/>
    </row>
    <row r="1329" spans="1:14" ht="12.75" customHeight="1">
      <c r="A1329"/>
      <c r="B1329"/>
      <c r="C1329"/>
      <c r="D1329"/>
      <c r="E1329"/>
      <c r="F1329"/>
      <c r="G1329"/>
      <c r="H1329"/>
      <c r="I1329"/>
      <c r="J1329" s="52"/>
      <c r="K1329" s="52"/>
      <c r="L1329" s="52"/>
      <c r="M1329"/>
      <c r="N1329"/>
    </row>
    <row r="1330" spans="1:14" ht="12.75" customHeight="1">
      <c r="A1330"/>
      <c r="B1330"/>
      <c r="C1330"/>
      <c r="D1330"/>
      <c r="E1330"/>
      <c r="F1330"/>
      <c r="G1330"/>
      <c r="H1330"/>
      <c r="I1330"/>
      <c r="J1330" s="52"/>
      <c r="K1330" s="52"/>
      <c r="L1330" s="52"/>
      <c r="M1330"/>
      <c r="N1330"/>
    </row>
    <row r="1331" spans="1:14" ht="12.75" customHeight="1">
      <c r="A1331"/>
      <c r="B1331"/>
      <c r="C1331"/>
      <c r="D1331"/>
      <c r="E1331"/>
      <c r="F1331"/>
      <c r="G1331"/>
      <c r="H1331"/>
      <c r="I1331"/>
      <c r="J1331" s="52"/>
      <c r="K1331" s="52"/>
      <c r="L1331" s="52"/>
      <c r="M1331"/>
      <c r="N1331"/>
    </row>
    <row r="1332" spans="1:14" ht="12.75" customHeight="1">
      <c r="A1332"/>
      <c r="B1332"/>
      <c r="C1332"/>
      <c r="D1332"/>
      <c r="E1332"/>
      <c r="F1332"/>
      <c r="G1332"/>
      <c r="H1332"/>
      <c r="I1332"/>
      <c r="J1332" s="52"/>
      <c r="K1332" s="52"/>
      <c r="L1332" s="52"/>
      <c r="M1332"/>
      <c r="N1332"/>
    </row>
    <row r="1333" spans="1:14" ht="12.75" customHeight="1">
      <c r="A1333"/>
      <c r="B1333"/>
      <c r="C1333"/>
      <c r="D1333"/>
      <c r="E1333"/>
      <c r="F1333"/>
      <c r="G1333"/>
      <c r="H1333"/>
      <c r="I1333"/>
      <c r="J1333" s="52"/>
      <c r="K1333" s="52"/>
      <c r="L1333" s="52"/>
      <c r="M1333"/>
      <c r="N1333"/>
    </row>
    <row r="1334" spans="1:14" ht="12.75" customHeight="1">
      <c r="A1334"/>
      <c r="B1334"/>
      <c r="C1334"/>
      <c r="D1334"/>
      <c r="E1334"/>
      <c r="F1334"/>
      <c r="G1334"/>
      <c r="H1334"/>
      <c r="I1334"/>
      <c r="J1334" s="52"/>
      <c r="K1334" s="52"/>
      <c r="L1334" s="52"/>
      <c r="M1334"/>
      <c r="N1334"/>
    </row>
    <row r="1335" spans="1:14" ht="12.75" customHeight="1">
      <c r="A1335"/>
      <c r="B1335"/>
      <c r="C1335"/>
      <c r="D1335"/>
      <c r="E1335"/>
      <c r="F1335"/>
      <c r="G1335"/>
      <c r="H1335"/>
      <c r="I1335"/>
      <c r="J1335" s="52"/>
      <c r="K1335" s="52"/>
      <c r="L1335" s="52"/>
      <c r="M1335"/>
      <c r="N1335"/>
    </row>
    <row r="1336" spans="1:14" ht="12.75" customHeight="1">
      <c r="A1336"/>
      <c r="B1336"/>
      <c r="C1336"/>
      <c r="D1336"/>
      <c r="E1336"/>
      <c r="F1336"/>
      <c r="G1336"/>
      <c r="H1336"/>
      <c r="I1336"/>
      <c r="J1336" s="52"/>
      <c r="K1336" s="52"/>
      <c r="L1336" s="52"/>
      <c r="M1336"/>
      <c r="N1336"/>
    </row>
    <row r="1337" spans="1:14" ht="12.75" customHeight="1">
      <c r="A1337"/>
      <c r="B1337"/>
      <c r="C1337"/>
      <c r="D1337"/>
      <c r="E1337"/>
      <c r="F1337"/>
      <c r="G1337"/>
      <c r="H1337"/>
      <c r="I1337"/>
      <c r="J1337" s="52"/>
      <c r="K1337" s="52"/>
      <c r="L1337" s="52"/>
      <c r="M1337"/>
      <c r="N1337"/>
    </row>
    <row r="1338" spans="1:14" ht="12.75" customHeight="1">
      <c r="A1338"/>
      <c r="B1338"/>
      <c r="C1338"/>
      <c r="D1338"/>
      <c r="E1338"/>
      <c r="F1338"/>
      <c r="G1338"/>
      <c r="H1338"/>
      <c r="I1338"/>
      <c r="J1338" s="52"/>
      <c r="K1338" s="52"/>
      <c r="L1338" s="52"/>
      <c r="M1338"/>
      <c r="N1338"/>
    </row>
    <row r="1339" spans="1:14" ht="12.75" customHeight="1">
      <c r="A1339"/>
      <c r="B1339"/>
      <c r="C1339"/>
      <c r="D1339"/>
      <c r="E1339"/>
      <c r="F1339"/>
      <c r="G1339"/>
      <c r="H1339"/>
      <c r="I1339"/>
      <c r="J1339" s="52"/>
      <c r="K1339" s="52"/>
      <c r="L1339" s="52"/>
      <c r="M1339"/>
      <c r="N1339"/>
    </row>
    <row r="1340" spans="1:14" ht="12.75" customHeight="1">
      <c r="A1340"/>
      <c r="B1340"/>
      <c r="C1340"/>
      <c r="D1340"/>
      <c r="E1340"/>
      <c r="F1340"/>
      <c r="G1340"/>
      <c r="H1340"/>
      <c r="I1340"/>
      <c r="J1340" s="52"/>
      <c r="K1340" s="52"/>
      <c r="L1340" s="52"/>
      <c r="M1340"/>
      <c r="N1340"/>
    </row>
    <row r="1341" spans="1:14" ht="12.75" customHeight="1">
      <c r="A1341"/>
      <c r="B1341"/>
      <c r="C1341"/>
      <c r="D1341"/>
      <c r="E1341"/>
      <c r="F1341"/>
      <c r="G1341"/>
      <c r="H1341"/>
      <c r="I1341"/>
      <c r="J1341" s="52"/>
      <c r="K1341" s="52"/>
      <c r="L1341" s="52"/>
      <c r="M1341"/>
      <c r="N1341"/>
    </row>
    <row r="1342" spans="1:14" ht="12.75" customHeight="1">
      <c r="A1342"/>
      <c r="B1342"/>
      <c r="C1342"/>
      <c r="D1342"/>
      <c r="E1342"/>
      <c r="F1342"/>
      <c r="G1342"/>
      <c r="H1342"/>
      <c r="I1342"/>
      <c r="J1342" s="52"/>
      <c r="K1342" s="52"/>
      <c r="L1342" s="52"/>
      <c r="M1342"/>
      <c r="N1342"/>
    </row>
    <row r="1343" spans="1:14" ht="12.75" customHeight="1">
      <c r="A1343"/>
      <c r="B1343"/>
      <c r="C1343"/>
      <c r="D1343"/>
      <c r="E1343"/>
      <c r="F1343"/>
      <c r="G1343"/>
      <c r="H1343"/>
      <c r="I1343"/>
      <c r="J1343" s="52"/>
      <c r="K1343" s="52"/>
      <c r="L1343" s="52"/>
      <c r="M1343"/>
      <c r="N1343"/>
    </row>
    <row r="1344" spans="1:14" ht="12.75" customHeight="1">
      <c r="A1344"/>
      <c r="B1344"/>
      <c r="C1344"/>
      <c r="D1344"/>
      <c r="E1344"/>
      <c r="F1344"/>
      <c r="G1344"/>
      <c r="H1344"/>
      <c r="I1344"/>
      <c r="J1344" s="52"/>
      <c r="K1344" s="52"/>
      <c r="L1344" s="52"/>
      <c r="M1344"/>
      <c r="N1344"/>
    </row>
    <row r="1345" spans="1:14" ht="12.75" customHeight="1">
      <c r="A1345"/>
      <c r="B1345"/>
      <c r="C1345"/>
      <c r="D1345"/>
      <c r="E1345"/>
      <c r="F1345"/>
      <c r="G1345"/>
      <c r="H1345"/>
      <c r="I1345"/>
      <c r="J1345" s="52"/>
      <c r="K1345" s="52"/>
      <c r="L1345" s="52"/>
      <c r="M1345"/>
      <c r="N1345"/>
    </row>
    <row r="1346" spans="1:14" ht="12.75" customHeight="1">
      <c r="A1346"/>
      <c r="B1346"/>
      <c r="C1346"/>
      <c r="D1346"/>
      <c r="E1346"/>
      <c r="F1346"/>
      <c r="G1346"/>
      <c r="H1346"/>
      <c r="I1346"/>
      <c r="J1346" s="52"/>
      <c r="K1346" s="52"/>
      <c r="L1346" s="52"/>
      <c r="M1346"/>
      <c r="N1346"/>
    </row>
    <row r="1347" spans="1:14" ht="12.75" customHeight="1">
      <c r="A1347"/>
      <c r="B1347"/>
      <c r="C1347"/>
      <c r="D1347"/>
      <c r="E1347"/>
      <c r="F1347"/>
      <c r="G1347"/>
      <c r="H1347"/>
      <c r="I1347"/>
      <c r="J1347" s="52"/>
      <c r="K1347" s="52"/>
      <c r="L1347" s="52"/>
      <c r="M1347"/>
      <c r="N1347"/>
    </row>
    <row r="1348" spans="1:14" ht="12.75" customHeight="1">
      <c r="A1348"/>
      <c r="B1348"/>
      <c r="C1348"/>
      <c r="D1348"/>
      <c r="E1348"/>
      <c r="F1348"/>
      <c r="G1348"/>
      <c r="H1348"/>
      <c r="I1348"/>
      <c r="J1348" s="52"/>
      <c r="K1348" s="52"/>
      <c r="L1348" s="52"/>
      <c r="M1348"/>
      <c r="N1348"/>
    </row>
    <row r="1349" spans="1:14" ht="12.75" customHeight="1">
      <c r="A1349"/>
      <c r="B1349"/>
      <c r="C1349"/>
      <c r="D1349"/>
      <c r="E1349"/>
      <c r="F1349"/>
      <c r="G1349"/>
      <c r="H1349"/>
      <c r="I1349"/>
      <c r="J1349" s="52"/>
      <c r="K1349" s="52"/>
      <c r="L1349" s="52"/>
      <c r="M1349"/>
      <c r="N1349"/>
    </row>
    <row r="1350" spans="1:14" ht="12.75" customHeight="1">
      <c r="A1350"/>
      <c r="B1350"/>
      <c r="C1350"/>
      <c r="D1350"/>
      <c r="E1350"/>
      <c r="F1350"/>
      <c r="G1350"/>
      <c r="H1350"/>
      <c r="I1350"/>
      <c r="J1350" s="52"/>
      <c r="K1350" s="52"/>
      <c r="L1350" s="52"/>
      <c r="M1350"/>
      <c r="N1350"/>
    </row>
    <row r="1351" spans="1:14" ht="12.75" customHeight="1">
      <c r="A1351"/>
      <c r="B1351"/>
      <c r="C1351"/>
      <c r="D1351"/>
      <c r="E1351"/>
      <c r="F1351"/>
      <c r="G1351"/>
      <c r="H1351"/>
      <c r="I1351"/>
      <c r="J1351" s="52"/>
      <c r="K1351" s="52"/>
      <c r="L1351" s="52"/>
      <c r="M1351"/>
      <c r="N1351"/>
    </row>
    <row r="1352" spans="1:14" ht="12.75" customHeight="1">
      <c r="A1352"/>
      <c r="B1352"/>
      <c r="C1352"/>
      <c r="D1352"/>
      <c r="E1352"/>
      <c r="F1352"/>
      <c r="G1352"/>
      <c r="H1352"/>
      <c r="I1352"/>
      <c r="J1352" s="52"/>
      <c r="K1352" s="52"/>
      <c r="L1352" s="52"/>
      <c r="M1352"/>
      <c r="N1352"/>
    </row>
    <row r="1353" spans="1:14" ht="12.75" customHeight="1">
      <c r="A1353"/>
      <c r="B1353"/>
      <c r="C1353"/>
      <c r="D1353"/>
      <c r="E1353"/>
      <c r="F1353"/>
      <c r="G1353"/>
      <c r="H1353"/>
      <c r="I1353"/>
      <c r="J1353" s="52"/>
      <c r="K1353" s="52"/>
      <c r="L1353" s="52"/>
      <c r="M1353"/>
      <c r="N1353"/>
    </row>
    <row r="1354" spans="1:14" ht="12.75" customHeight="1">
      <c r="A1354"/>
      <c r="B1354"/>
      <c r="C1354"/>
      <c r="D1354"/>
      <c r="E1354"/>
      <c r="F1354"/>
      <c r="G1354"/>
      <c r="H1354"/>
      <c r="I1354"/>
      <c r="J1354" s="52"/>
      <c r="K1354" s="52"/>
      <c r="L1354" s="52"/>
      <c r="M1354"/>
      <c r="N1354"/>
    </row>
    <row r="1355" spans="1:14" ht="12.75" customHeight="1">
      <c r="A1355"/>
      <c r="B1355"/>
      <c r="C1355"/>
      <c r="D1355"/>
      <c r="E1355"/>
      <c r="F1355"/>
      <c r="G1355"/>
      <c r="H1355"/>
      <c r="I1355"/>
      <c r="J1355" s="52"/>
      <c r="K1355" s="52"/>
      <c r="L1355" s="52"/>
      <c r="M1355"/>
      <c r="N1355"/>
    </row>
    <row r="1356" spans="1:14" ht="12.75" customHeight="1">
      <c r="A1356"/>
      <c r="B1356"/>
      <c r="C1356"/>
      <c r="D1356"/>
      <c r="E1356"/>
      <c r="F1356"/>
      <c r="G1356"/>
      <c r="H1356"/>
      <c r="I1356"/>
      <c r="J1356" s="52"/>
      <c r="K1356" s="52"/>
      <c r="L1356" s="52"/>
      <c r="M1356"/>
      <c r="N1356"/>
    </row>
    <row r="1357" spans="1:14" ht="12.75" customHeight="1">
      <c r="A1357"/>
      <c r="B1357"/>
      <c r="C1357"/>
      <c r="D1357"/>
      <c r="E1357"/>
      <c r="F1357"/>
      <c r="G1357"/>
      <c r="H1357"/>
      <c r="I1357"/>
      <c r="J1357" s="52"/>
      <c r="K1357" s="52"/>
      <c r="L1357" s="52"/>
      <c r="M1357"/>
      <c r="N1357"/>
    </row>
    <row r="1358" spans="1:14" ht="12.75" customHeight="1">
      <c r="A1358"/>
      <c r="B1358"/>
      <c r="C1358"/>
      <c r="D1358"/>
      <c r="E1358"/>
      <c r="F1358"/>
      <c r="G1358"/>
      <c r="H1358"/>
      <c r="I1358"/>
      <c r="J1358" s="52"/>
      <c r="K1358" s="52"/>
      <c r="L1358" s="52"/>
      <c r="M1358"/>
      <c r="N1358"/>
    </row>
    <row r="1359" spans="1:14" ht="12.75" customHeight="1">
      <c r="A1359"/>
      <c r="B1359"/>
      <c r="C1359"/>
      <c r="D1359"/>
      <c r="E1359"/>
      <c r="F1359"/>
      <c r="G1359"/>
      <c r="H1359"/>
      <c r="I1359"/>
      <c r="J1359" s="52"/>
      <c r="K1359" s="52"/>
      <c r="L1359" s="52"/>
      <c r="M1359"/>
      <c r="N1359"/>
    </row>
    <row r="1360" spans="1:14" ht="12.75" customHeight="1">
      <c r="A1360"/>
      <c r="B1360"/>
      <c r="C1360"/>
      <c r="D1360"/>
      <c r="E1360"/>
      <c r="F1360"/>
      <c r="G1360"/>
      <c r="H1360"/>
      <c r="I1360"/>
      <c r="J1360" s="52"/>
      <c r="K1360" s="52"/>
      <c r="L1360" s="52"/>
      <c r="M1360"/>
      <c r="N1360"/>
    </row>
    <row r="1361" spans="1:14" ht="12.75" customHeight="1">
      <c r="A1361"/>
      <c r="B1361"/>
      <c r="C1361"/>
      <c r="D1361"/>
      <c r="E1361"/>
      <c r="F1361"/>
      <c r="G1361"/>
      <c r="H1361"/>
      <c r="I1361"/>
      <c r="J1361" s="52"/>
      <c r="K1361" s="52"/>
      <c r="L1361" s="52"/>
      <c r="M1361"/>
      <c r="N1361"/>
    </row>
    <row r="1362" spans="1:14" ht="12.75" customHeight="1">
      <c r="A1362"/>
      <c r="B1362"/>
      <c r="C1362"/>
      <c r="D1362"/>
      <c r="E1362"/>
      <c r="F1362"/>
      <c r="G1362"/>
      <c r="H1362"/>
      <c r="I1362"/>
      <c r="J1362" s="52"/>
      <c r="K1362" s="52"/>
      <c r="L1362" s="52"/>
      <c r="M1362"/>
      <c r="N1362"/>
    </row>
    <row r="1363" spans="1:14" ht="12.75" customHeight="1">
      <c r="A1363"/>
      <c r="B1363"/>
      <c r="C1363"/>
      <c r="D1363"/>
      <c r="E1363"/>
      <c r="F1363"/>
      <c r="G1363"/>
      <c r="H1363"/>
      <c r="I1363"/>
      <c r="J1363" s="52"/>
      <c r="K1363" s="52"/>
      <c r="L1363" s="52"/>
      <c r="M1363"/>
      <c r="N1363"/>
    </row>
    <row r="1364" spans="1:14" ht="12.75" customHeight="1">
      <c r="A1364"/>
      <c r="B1364"/>
      <c r="C1364"/>
      <c r="D1364"/>
      <c r="E1364"/>
      <c r="F1364"/>
      <c r="G1364"/>
      <c r="H1364"/>
      <c r="I1364"/>
      <c r="J1364" s="52"/>
      <c r="K1364" s="52"/>
      <c r="L1364" s="52"/>
      <c r="M1364"/>
      <c r="N1364"/>
    </row>
    <row r="1365" spans="1:14" ht="12.75" customHeight="1">
      <c r="A1365"/>
      <c r="B1365"/>
      <c r="C1365"/>
      <c r="D1365"/>
      <c r="E1365"/>
      <c r="F1365"/>
      <c r="G1365"/>
      <c r="H1365"/>
      <c r="I1365"/>
      <c r="J1365" s="52"/>
      <c r="K1365" s="52"/>
      <c r="L1365" s="52"/>
      <c r="M1365"/>
      <c r="N1365"/>
    </row>
    <row r="1366" spans="1:14" ht="12.75" customHeight="1">
      <c r="A1366"/>
      <c r="B1366"/>
      <c r="C1366"/>
      <c r="D1366"/>
      <c r="E1366"/>
      <c r="F1366"/>
      <c r="G1366"/>
      <c r="H1366"/>
      <c r="I1366"/>
      <c r="J1366" s="52"/>
      <c r="K1366" s="52"/>
      <c r="L1366" s="52"/>
      <c r="M1366"/>
      <c r="N1366"/>
    </row>
    <row r="1367" spans="1:14" ht="12.75" customHeight="1">
      <c r="A1367"/>
      <c r="B1367"/>
      <c r="C1367"/>
      <c r="D1367"/>
      <c r="E1367"/>
      <c r="F1367"/>
      <c r="G1367"/>
      <c r="H1367"/>
      <c r="I1367"/>
      <c r="J1367" s="52"/>
      <c r="K1367" s="52"/>
      <c r="L1367" s="52"/>
      <c r="M1367"/>
      <c r="N1367"/>
    </row>
    <row r="1368" spans="1:14" ht="12.75" customHeight="1">
      <c r="A1368"/>
      <c r="B1368"/>
      <c r="C1368"/>
      <c r="D1368"/>
      <c r="E1368"/>
      <c r="F1368"/>
      <c r="G1368"/>
      <c r="H1368"/>
      <c r="I1368"/>
      <c r="J1368" s="52"/>
      <c r="K1368" s="52"/>
      <c r="L1368" s="52"/>
      <c r="M1368"/>
      <c r="N1368"/>
    </row>
    <row r="1369" spans="1:14" ht="12.75" customHeight="1">
      <c r="A1369"/>
      <c r="B1369"/>
      <c r="C1369"/>
      <c r="D1369"/>
      <c r="E1369"/>
      <c r="F1369"/>
      <c r="G1369"/>
      <c r="H1369"/>
      <c r="I1369"/>
      <c r="J1369" s="52"/>
      <c r="K1369" s="52"/>
      <c r="L1369" s="52"/>
      <c r="M1369"/>
      <c r="N1369"/>
    </row>
    <row r="1370" spans="1:14" ht="12.75" customHeight="1">
      <c r="A1370"/>
      <c r="B1370"/>
      <c r="C1370"/>
      <c r="D1370"/>
      <c r="E1370"/>
      <c r="F1370"/>
      <c r="G1370"/>
      <c r="H1370"/>
      <c r="I1370"/>
      <c r="J1370" s="52"/>
      <c r="K1370" s="52"/>
      <c r="L1370" s="52"/>
      <c r="M1370"/>
      <c r="N1370"/>
    </row>
    <row r="1371" spans="1:14" ht="12.75" customHeight="1">
      <c r="A1371"/>
      <c r="B1371"/>
      <c r="C1371"/>
      <c r="D1371"/>
      <c r="E1371"/>
      <c r="F1371"/>
      <c r="G1371"/>
      <c r="H1371"/>
      <c r="I1371"/>
      <c r="J1371" s="52"/>
      <c r="K1371" s="52"/>
      <c r="L1371" s="52"/>
      <c r="M1371"/>
      <c r="N1371"/>
    </row>
    <row r="1372" spans="1:14" ht="12.75" customHeight="1">
      <c r="A1372"/>
      <c r="B1372"/>
      <c r="C1372"/>
      <c r="D1372"/>
      <c r="E1372"/>
      <c r="F1372"/>
      <c r="G1372"/>
      <c r="H1372"/>
      <c r="I1372"/>
      <c r="J1372" s="52"/>
      <c r="K1372" s="52"/>
      <c r="L1372" s="52"/>
      <c r="M1372"/>
      <c r="N1372"/>
    </row>
    <row r="1373" spans="1:14" ht="12.75" customHeight="1">
      <c r="A1373"/>
      <c r="B1373"/>
      <c r="C1373"/>
      <c r="D1373"/>
      <c r="E1373"/>
      <c r="F1373"/>
      <c r="G1373"/>
      <c r="H1373"/>
      <c r="I1373"/>
      <c r="J1373" s="52"/>
      <c r="K1373" s="52"/>
      <c r="L1373" s="52"/>
      <c r="M1373"/>
      <c r="N1373"/>
    </row>
    <row r="1374" spans="1:14" ht="12.75" customHeight="1">
      <c r="A1374"/>
      <c r="B1374"/>
      <c r="C1374"/>
      <c r="D1374"/>
      <c r="E1374"/>
      <c r="F1374"/>
      <c r="G1374"/>
      <c r="H1374"/>
      <c r="I1374"/>
      <c r="J1374" s="52"/>
      <c r="K1374" s="52"/>
      <c r="L1374" s="52"/>
      <c r="M1374"/>
      <c r="N1374"/>
    </row>
    <row r="1375" spans="1:14" ht="12.75" customHeight="1">
      <c r="A1375"/>
      <c r="B1375"/>
      <c r="C1375"/>
      <c r="D1375"/>
      <c r="E1375"/>
      <c r="F1375"/>
      <c r="G1375"/>
      <c r="H1375"/>
      <c r="I1375"/>
      <c r="J1375" s="52"/>
      <c r="K1375" s="52"/>
      <c r="L1375" s="52"/>
      <c r="M1375"/>
      <c r="N1375"/>
    </row>
    <row r="1376" spans="1:14" ht="12.75" customHeight="1">
      <c r="A1376"/>
      <c r="B1376"/>
      <c r="C1376"/>
      <c r="D1376"/>
      <c r="E1376"/>
      <c r="F1376"/>
      <c r="G1376"/>
      <c r="H1376"/>
      <c r="I1376"/>
      <c r="J1376" s="52"/>
      <c r="K1376" s="52"/>
      <c r="L1376" s="52"/>
      <c r="M1376"/>
      <c r="N1376"/>
    </row>
    <row r="1377" spans="1:14" ht="12.75" customHeight="1">
      <c r="A1377"/>
      <c r="B1377"/>
      <c r="C1377"/>
      <c r="D1377"/>
      <c r="E1377"/>
      <c r="F1377"/>
      <c r="G1377"/>
      <c r="H1377"/>
      <c r="I1377"/>
      <c r="J1377" s="52"/>
      <c r="K1377" s="52"/>
      <c r="L1377" s="52"/>
      <c r="M1377"/>
      <c r="N1377"/>
    </row>
    <row r="1378" spans="1:14" ht="12.75" customHeight="1">
      <c r="A1378"/>
      <c r="B1378"/>
      <c r="C1378"/>
      <c r="D1378"/>
      <c r="E1378"/>
      <c r="F1378"/>
      <c r="G1378"/>
      <c r="H1378"/>
      <c r="I1378"/>
      <c r="J1378" s="52"/>
      <c r="K1378" s="52"/>
      <c r="L1378" s="52"/>
      <c r="M1378"/>
      <c r="N1378"/>
    </row>
    <row r="1379" spans="1:14" ht="12.75" customHeight="1">
      <c r="A1379"/>
      <c r="B1379"/>
      <c r="C1379"/>
      <c r="D1379"/>
      <c r="E1379"/>
      <c r="F1379"/>
      <c r="G1379"/>
      <c r="H1379"/>
      <c r="I1379"/>
      <c r="J1379" s="52"/>
      <c r="K1379" s="52"/>
      <c r="L1379" s="52"/>
      <c r="M1379"/>
      <c r="N1379"/>
    </row>
    <row r="1380" spans="1:14" ht="12.75" customHeight="1">
      <c r="A1380"/>
      <c r="B1380"/>
      <c r="C1380"/>
      <c r="D1380"/>
      <c r="E1380"/>
      <c r="F1380"/>
      <c r="G1380"/>
      <c r="H1380"/>
      <c r="I1380"/>
      <c r="J1380" s="52"/>
      <c r="K1380" s="52"/>
      <c r="L1380" s="52"/>
      <c r="M1380"/>
      <c r="N1380"/>
    </row>
    <row r="1381" spans="1:14" ht="12.75" customHeight="1">
      <c r="A1381"/>
      <c r="B1381"/>
      <c r="C1381"/>
      <c r="D1381"/>
      <c r="E1381"/>
      <c r="F1381"/>
      <c r="G1381"/>
      <c r="H1381"/>
      <c r="I1381"/>
      <c r="J1381" s="52"/>
      <c r="K1381" s="52"/>
      <c r="L1381" s="52"/>
      <c r="M1381"/>
      <c r="N1381"/>
    </row>
    <row r="1382" spans="1:14" ht="12.75" customHeight="1">
      <c r="A1382"/>
      <c r="B1382"/>
      <c r="C1382"/>
      <c r="D1382"/>
      <c r="E1382"/>
      <c r="F1382"/>
      <c r="G1382"/>
      <c r="H1382"/>
      <c r="I1382"/>
      <c r="J1382" s="52"/>
      <c r="K1382" s="52"/>
      <c r="L1382" s="52"/>
      <c r="M1382"/>
      <c r="N1382"/>
    </row>
    <row r="1383" spans="1:14" ht="12.75" customHeight="1">
      <c r="A1383"/>
      <c r="B1383"/>
      <c r="C1383"/>
      <c r="D1383"/>
      <c r="E1383"/>
      <c r="F1383"/>
      <c r="G1383"/>
      <c r="H1383"/>
      <c r="I1383"/>
      <c r="J1383" s="52"/>
      <c r="K1383" s="52"/>
      <c r="L1383" s="52"/>
      <c r="M1383"/>
      <c r="N1383"/>
    </row>
    <row r="1384" spans="1:14" ht="12.75" customHeight="1">
      <c r="A1384"/>
      <c r="B1384"/>
      <c r="C1384"/>
      <c r="D1384"/>
      <c r="E1384"/>
      <c r="F1384"/>
      <c r="G1384"/>
      <c r="H1384"/>
      <c r="I1384"/>
      <c r="J1384" s="52"/>
      <c r="K1384" s="52"/>
      <c r="L1384" s="52"/>
      <c r="M1384"/>
      <c r="N1384"/>
    </row>
    <row r="1385" spans="1:14" ht="12.75" customHeight="1">
      <c r="A1385"/>
      <c r="B1385"/>
      <c r="C1385"/>
      <c r="D1385"/>
      <c r="E1385"/>
      <c r="F1385"/>
      <c r="G1385"/>
      <c r="H1385"/>
      <c r="I1385"/>
      <c r="J1385" s="52"/>
      <c r="K1385" s="52"/>
      <c r="L1385" s="52"/>
      <c r="M1385"/>
      <c r="N1385"/>
    </row>
    <row r="1386" spans="1:14" ht="12.75" customHeight="1">
      <c r="A1386"/>
      <c r="B1386"/>
      <c r="C1386"/>
      <c r="D1386"/>
      <c r="E1386"/>
      <c r="F1386"/>
      <c r="G1386"/>
      <c r="H1386"/>
      <c r="I1386"/>
      <c r="J1386" s="52"/>
      <c r="K1386" s="52"/>
      <c r="L1386" s="52"/>
      <c r="M1386"/>
      <c r="N1386"/>
    </row>
    <row r="1387" spans="1:14" ht="12.75" customHeight="1">
      <c r="A1387"/>
      <c r="B1387"/>
      <c r="C1387"/>
      <c r="D1387"/>
      <c r="E1387"/>
      <c r="F1387"/>
      <c r="G1387"/>
      <c r="H1387"/>
      <c r="I1387"/>
      <c r="J1387" s="52"/>
      <c r="K1387" s="52"/>
      <c r="L1387" s="52"/>
      <c r="M1387"/>
      <c r="N1387"/>
    </row>
    <row r="1388" spans="1:14" ht="12.75" customHeight="1">
      <c r="A1388"/>
      <c r="B1388"/>
      <c r="C1388"/>
      <c r="D1388"/>
      <c r="E1388"/>
      <c r="F1388"/>
      <c r="G1388"/>
      <c r="H1388"/>
      <c r="I1388"/>
      <c r="J1388" s="52"/>
      <c r="K1388" s="52"/>
      <c r="L1388" s="52"/>
      <c r="M1388"/>
      <c r="N1388"/>
    </row>
    <row r="1389" spans="1:14" ht="12.75" customHeight="1">
      <c r="A1389"/>
      <c r="B1389"/>
      <c r="C1389"/>
      <c r="D1389"/>
      <c r="E1389"/>
      <c r="F1389"/>
      <c r="G1389"/>
      <c r="H1389"/>
      <c r="I1389"/>
      <c r="J1389" s="52"/>
      <c r="K1389" s="52"/>
      <c r="L1389" s="52"/>
      <c r="M1389"/>
      <c r="N1389"/>
    </row>
    <row r="1390" spans="1:14" ht="12.75" customHeight="1">
      <c r="A1390"/>
      <c r="B1390"/>
      <c r="C1390"/>
      <c r="D1390"/>
      <c r="E1390"/>
      <c r="F1390"/>
      <c r="G1390"/>
      <c r="H1390"/>
      <c r="I1390"/>
      <c r="J1390" s="52"/>
      <c r="K1390" s="52"/>
      <c r="L1390" s="52"/>
      <c r="M1390"/>
      <c r="N1390"/>
    </row>
    <row r="1391" spans="1:14" ht="12.75" customHeight="1">
      <c r="A1391"/>
      <c r="B1391"/>
      <c r="C1391"/>
      <c r="D1391"/>
      <c r="E1391"/>
      <c r="F1391"/>
      <c r="G1391"/>
      <c r="H1391"/>
      <c r="I1391"/>
      <c r="J1391" s="52"/>
      <c r="K1391" s="52"/>
      <c r="L1391" s="52"/>
      <c r="M1391"/>
      <c r="N1391"/>
    </row>
    <row r="1392" spans="1:14" ht="12.75" customHeight="1">
      <c r="A1392"/>
      <c r="B1392"/>
      <c r="C1392"/>
      <c r="D1392"/>
      <c r="E1392"/>
      <c r="F1392"/>
      <c r="G1392"/>
      <c r="H1392"/>
      <c r="I1392"/>
      <c r="J1392" s="52"/>
      <c r="K1392" s="52"/>
      <c r="L1392" s="52"/>
      <c r="M1392"/>
      <c r="N1392"/>
    </row>
    <row r="1393" spans="1:14" ht="12.75" customHeight="1">
      <c r="A1393"/>
      <c r="B1393"/>
      <c r="C1393"/>
      <c r="D1393"/>
      <c r="E1393"/>
      <c r="F1393"/>
      <c r="G1393"/>
      <c r="H1393"/>
      <c r="I1393"/>
      <c r="J1393" s="52"/>
      <c r="K1393" s="52"/>
      <c r="L1393" s="52"/>
      <c r="M1393"/>
      <c r="N1393"/>
    </row>
    <row r="1394" spans="1:14" ht="12.75" customHeight="1">
      <c r="A1394"/>
      <c r="B1394"/>
      <c r="C1394"/>
      <c r="D1394"/>
      <c r="E1394"/>
      <c r="F1394"/>
      <c r="G1394"/>
      <c r="H1394"/>
      <c r="I1394"/>
      <c r="J1394" s="52"/>
      <c r="K1394" s="52"/>
      <c r="L1394" s="52"/>
      <c r="M1394"/>
      <c r="N1394"/>
    </row>
    <row r="1395" spans="1:14" ht="12.75" customHeight="1">
      <c r="A1395"/>
      <c r="B1395"/>
      <c r="C1395"/>
      <c r="D1395"/>
      <c r="E1395"/>
      <c r="F1395"/>
      <c r="G1395"/>
      <c r="H1395"/>
      <c r="I1395"/>
      <c r="J1395" s="52"/>
      <c r="K1395" s="52"/>
      <c r="L1395" s="52"/>
      <c r="M1395"/>
      <c r="N1395"/>
    </row>
    <row r="1396" spans="1:14" ht="12.75" customHeight="1">
      <c r="A1396"/>
      <c r="B1396"/>
      <c r="C1396"/>
      <c r="D1396"/>
      <c r="E1396"/>
      <c r="F1396"/>
      <c r="G1396"/>
      <c r="H1396"/>
      <c r="I1396"/>
      <c r="J1396" s="52"/>
      <c r="K1396" s="52"/>
      <c r="L1396" s="52"/>
      <c r="M1396"/>
      <c r="N1396"/>
    </row>
    <row r="1397" spans="1:14" ht="12.75" customHeight="1">
      <c r="A1397"/>
      <c r="B1397"/>
      <c r="C1397"/>
      <c r="D1397"/>
      <c r="E1397"/>
      <c r="F1397"/>
      <c r="G1397"/>
      <c r="H1397"/>
      <c r="I1397"/>
      <c r="J1397" s="52"/>
      <c r="K1397" s="52"/>
      <c r="L1397" s="52"/>
      <c r="M1397"/>
      <c r="N1397"/>
    </row>
    <row r="1398" spans="1:14" ht="12.75" customHeight="1">
      <c r="A1398"/>
      <c r="B1398"/>
      <c r="C1398"/>
      <c r="D1398"/>
      <c r="E1398"/>
      <c r="F1398"/>
      <c r="G1398"/>
      <c r="H1398"/>
      <c r="I1398"/>
      <c r="J1398" s="52"/>
      <c r="K1398" s="52"/>
      <c r="L1398" s="52"/>
      <c r="M1398"/>
      <c r="N1398"/>
    </row>
    <row r="1399" spans="1:14" ht="12.75" customHeight="1">
      <c r="A1399"/>
      <c r="B1399"/>
      <c r="C1399"/>
      <c r="D1399"/>
      <c r="E1399"/>
      <c r="F1399"/>
      <c r="G1399"/>
      <c r="H1399"/>
      <c r="I1399"/>
      <c r="J1399" s="52"/>
      <c r="K1399" s="52"/>
      <c r="L1399" s="52"/>
      <c r="M1399"/>
      <c r="N1399"/>
    </row>
    <row r="1400" spans="1:14" ht="12.75" customHeight="1">
      <c r="A1400"/>
      <c r="B1400"/>
      <c r="C1400"/>
      <c r="D1400"/>
      <c r="E1400"/>
      <c r="F1400"/>
      <c r="G1400"/>
      <c r="H1400"/>
      <c r="I1400"/>
      <c r="J1400" s="52"/>
      <c r="K1400" s="52"/>
      <c r="L1400" s="52"/>
      <c r="M1400"/>
      <c r="N1400"/>
    </row>
    <row r="1401" spans="1:14" ht="12.75" customHeight="1">
      <c r="A1401"/>
      <c r="B1401"/>
      <c r="C1401"/>
      <c r="D1401"/>
      <c r="E1401"/>
      <c r="F1401"/>
      <c r="G1401"/>
      <c r="H1401"/>
      <c r="I1401"/>
      <c r="J1401" s="52"/>
      <c r="K1401" s="52"/>
      <c r="L1401" s="52"/>
      <c r="M1401"/>
      <c r="N1401"/>
    </row>
    <row r="1402" spans="1:14" ht="12.75" customHeight="1">
      <c r="A1402"/>
      <c r="B1402"/>
      <c r="C1402"/>
      <c r="D1402"/>
      <c r="E1402"/>
      <c r="F1402"/>
      <c r="G1402"/>
      <c r="H1402"/>
      <c r="I1402"/>
      <c r="J1402" s="52"/>
      <c r="K1402" s="52"/>
      <c r="L1402" s="52"/>
      <c r="M1402"/>
      <c r="N1402"/>
    </row>
    <row r="1403" spans="1:14" ht="12.75" customHeight="1">
      <c r="A1403"/>
      <c r="B1403"/>
      <c r="C1403"/>
      <c r="D1403"/>
      <c r="E1403"/>
      <c r="F1403"/>
      <c r="G1403"/>
      <c r="H1403"/>
      <c r="I1403"/>
      <c r="J1403" s="52"/>
      <c r="K1403" s="52"/>
      <c r="L1403" s="52"/>
      <c r="M1403"/>
      <c r="N1403"/>
    </row>
    <row r="1404" spans="1:14" ht="12.75" customHeight="1">
      <c r="A1404"/>
      <c r="B1404"/>
      <c r="C1404"/>
      <c r="D1404"/>
      <c r="E1404"/>
      <c r="F1404"/>
      <c r="G1404"/>
      <c r="H1404"/>
      <c r="I1404"/>
      <c r="J1404" s="52"/>
      <c r="K1404" s="52"/>
      <c r="L1404" s="52"/>
      <c r="M1404"/>
      <c r="N1404"/>
    </row>
    <row r="1405" spans="1:14" ht="12.75" customHeight="1">
      <c r="A1405"/>
      <c r="B1405"/>
      <c r="C1405"/>
      <c r="D1405"/>
      <c r="E1405"/>
      <c r="F1405"/>
      <c r="G1405"/>
      <c r="H1405"/>
      <c r="I1405"/>
      <c r="J1405" s="52"/>
      <c r="K1405" s="52"/>
      <c r="L1405" s="52"/>
      <c r="M1405"/>
      <c r="N1405"/>
    </row>
    <row r="1406" spans="1:14" ht="12.75" customHeight="1">
      <c r="A1406"/>
      <c r="B1406"/>
      <c r="C1406"/>
      <c r="D1406"/>
      <c r="E1406"/>
      <c r="F1406"/>
      <c r="G1406"/>
      <c r="H1406"/>
      <c r="I1406"/>
      <c r="J1406" s="52"/>
      <c r="K1406" s="52"/>
      <c r="L1406" s="52"/>
      <c r="M1406"/>
      <c r="N1406"/>
    </row>
    <row r="1407" spans="1:14" ht="12.75" customHeight="1">
      <c r="A1407"/>
      <c r="B1407"/>
      <c r="C1407"/>
      <c r="D1407"/>
      <c r="E1407"/>
      <c r="F1407"/>
      <c r="G1407"/>
      <c r="H1407"/>
      <c r="I1407"/>
      <c r="J1407" s="52"/>
      <c r="K1407" s="52"/>
      <c r="L1407" s="52"/>
      <c r="M1407"/>
      <c r="N1407"/>
    </row>
    <row r="1408" spans="1:14" ht="12.75" customHeight="1">
      <c r="A1408"/>
      <c r="B1408"/>
      <c r="C1408"/>
      <c r="D1408"/>
      <c r="E1408"/>
      <c r="F1408"/>
      <c r="G1408"/>
      <c r="H1408"/>
      <c r="I1408"/>
      <c r="J1408" s="52"/>
      <c r="K1408" s="52"/>
      <c r="L1408" s="52"/>
      <c r="M1408"/>
      <c r="N1408"/>
    </row>
    <row r="1409" spans="1:14" ht="12.75" customHeight="1">
      <c r="A1409"/>
      <c r="B1409"/>
      <c r="C1409"/>
      <c r="D1409"/>
      <c r="E1409"/>
      <c r="F1409"/>
      <c r="G1409"/>
      <c r="H1409"/>
      <c r="I1409"/>
      <c r="J1409" s="52"/>
      <c r="K1409" s="52"/>
      <c r="L1409" s="52"/>
      <c r="M1409"/>
      <c r="N1409"/>
    </row>
    <row r="1410" spans="1:14" ht="12.75" customHeight="1">
      <c r="A1410"/>
      <c r="B1410"/>
      <c r="C1410"/>
      <c r="D1410"/>
      <c r="E1410"/>
      <c r="F1410"/>
      <c r="G1410"/>
      <c r="H1410"/>
      <c r="I1410"/>
      <c r="J1410" s="52"/>
      <c r="K1410" s="52"/>
      <c r="L1410" s="52"/>
      <c r="M1410"/>
      <c r="N1410"/>
    </row>
    <row r="1411" spans="1:14" ht="12.75" customHeight="1">
      <c r="A1411"/>
      <c r="B1411"/>
      <c r="C1411"/>
      <c r="D1411"/>
      <c r="E1411"/>
      <c r="F1411"/>
      <c r="G1411"/>
      <c r="H1411"/>
      <c r="I1411"/>
      <c r="J1411" s="52"/>
      <c r="K1411" s="52"/>
      <c r="L1411" s="52"/>
      <c r="M1411"/>
      <c r="N1411"/>
    </row>
    <row r="1412" spans="1:14" ht="12.75" customHeight="1">
      <c r="A1412"/>
      <c r="B1412"/>
      <c r="C1412"/>
      <c r="D1412"/>
      <c r="E1412"/>
      <c r="F1412"/>
      <c r="G1412"/>
      <c r="H1412"/>
      <c r="I1412"/>
      <c r="J1412" s="52"/>
      <c r="K1412" s="52"/>
      <c r="L1412" s="52"/>
      <c r="M1412"/>
      <c r="N1412"/>
    </row>
    <row r="1413" spans="1:14" ht="12.75" customHeight="1">
      <c r="A1413"/>
      <c r="B1413"/>
      <c r="C1413"/>
      <c r="D1413"/>
      <c r="E1413"/>
      <c r="F1413"/>
      <c r="G1413"/>
      <c r="H1413"/>
      <c r="I1413"/>
      <c r="J1413" s="52"/>
      <c r="K1413" s="52"/>
      <c r="L1413" s="52"/>
      <c r="M1413"/>
      <c r="N1413"/>
    </row>
    <row r="1414" spans="1:14" ht="12.75" customHeight="1">
      <c r="A1414"/>
      <c r="B1414"/>
      <c r="C1414"/>
      <c r="D1414"/>
      <c r="E1414"/>
      <c r="F1414"/>
      <c r="G1414"/>
      <c r="H1414"/>
      <c r="I1414"/>
      <c r="J1414" s="52"/>
      <c r="K1414" s="52"/>
      <c r="L1414" s="52"/>
      <c r="M1414"/>
      <c r="N1414"/>
    </row>
    <row r="1415" spans="1:14" ht="12.75" customHeight="1">
      <c r="A1415"/>
      <c r="B1415"/>
      <c r="C1415"/>
      <c r="D1415"/>
      <c r="E1415"/>
      <c r="F1415"/>
      <c r="G1415"/>
      <c r="H1415"/>
      <c r="I1415"/>
      <c r="J1415" s="52"/>
      <c r="K1415" s="52"/>
      <c r="L1415" s="52"/>
      <c r="M1415"/>
      <c r="N1415"/>
    </row>
    <row r="1416" spans="1:14" ht="12.75" customHeight="1">
      <c r="A1416"/>
      <c r="B1416"/>
      <c r="C1416"/>
      <c r="D1416"/>
      <c r="E1416"/>
      <c r="F1416"/>
      <c r="G1416"/>
      <c r="H1416"/>
      <c r="I1416"/>
      <c r="J1416" s="52"/>
      <c r="K1416" s="52"/>
      <c r="L1416" s="52"/>
      <c r="M1416"/>
      <c r="N1416"/>
    </row>
    <row r="1417" spans="1:14" ht="12.75" customHeight="1">
      <c r="A1417"/>
      <c r="B1417"/>
      <c r="C1417"/>
      <c r="D1417"/>
      <c r="E1417"/>
      <c r="F1417"/>
      <c r="G1417"/>
      <c r="H1417"/>
      <c r="I1417"/>
      <c r="J1417" s="52"/>
      <c r="K1417" s="52"/>
      <c r="L1417" s="52"/>
      <c r="M1417"/>
      <c r="N1417"/>
    </row>
    <row r="1418" spans="1:14" ht="12.75" customHeight="1">
      <c r="A1418"/>
      <c r="B1418"/>
      <c r="C1418"/>
      <c r="D1418"/>
      <c r="E1418"/>
      <c r="F1418"/>
      <c r="G1418"/>
      <c r="H1418"/>
      <c r="I1418"/>
      <c r="J1418" s="52"/>
      <c r="K1418" s="52"/>
      <c r="L1418" s="52"/>
      <c r="M1418"/>
      <c r="N1418"/>
    </row>
    <row r="1419" spans="1:14" ht="12.75" customHeight="1">
      <c r="A1419"/>
      <c r="B1419"/>
      <c r="C1419"/>
      <c r="D1419"/>
      <c r="E1419"/>
      <c r="F1419"/>
      <c r="G1419"/>
      <c r="H1419"/>
      <c r="I1419"/>
      <c r="J1419" s="52"/>
      <c r="K1419" s="52"/>
      <c r="L1419" s="52"/>
      <c r="M1419"/>
      <c r="N1419"/>
    </row>
    <row r="1420" spans="1:14" ht="12.75" customHeight="1">
      <c r="A1420"/>
      <c r="B1420"/>
      <c r="C1420"/>
      <c r="D1420"/>
      <c r="E1420"/>
      <c r="F1420"/>
      <c r="G1420"/>
      <c r="H1420"/>
      <c r="I1420"/>
      <c r="J1420" s="52"/>
      <c r="K1420" s="52"/>
      <c r="L1420" s="52"/>
      <c r="M1420"/>
      <c r="N1420"/>
    </row>
    <row r="1421" spans="1:14" ht="12.75" customHeight="1">
      <c r="A1421"/>
      <c r="B1421"/>
      <c r="C1421"/>
      <c r="D1421"/>
      <c r="E1421"/>
      <c r="F1421"/>
      <c r="G1421"/>
      <c r="H1421"/>
      <c r="I1421"/>
      <c r="J1421" s="52"/>
      <c r="K1421" s="52"/>
      <c r="L1421" s="52"/>
      <c r="M1421"/>
      <c r="N1421"/>
    </row>
    <row r="1422" spans="1:14" ht="12.75" customHeight="1">
      <c r="A1422"/>
      <c r="B1422"/>
      <c r="C1422"/>
      <c r="D1422"/>
      <c r="E1422"/>
      <c r="F1422"/>
      <c r="G1422"/>
      <c r="H1422"/>
      <c r="I1422"/>
      <c r="J1422" s="52"/>
      <c r="K1422" s="52"/>
      <c r="L1422" s="52"/>
      <c r="M1422"/>
      <c r="N1422"/>
    </row>
    <row r="1423" spans="1:14" ht="12.75" customHeight="1">
      <c r="A1423"/>
      <c r="B1423"/>
      <c r="C1423"/>
      <c r="D1423"/>
      <c r="E1423"/>
      <c r="F1423"/>
      <c r="G1423"/>
      <c r="H1423"/>
      <c r="I1423"/>
      <c r="J1423" s="52"/>
      <c r="K1423" s="52"/>
      <c r="L1423" s="52"/>
      <c r="M1423"/>
      <c r="N1423"/>
    </row>
    <row r="1424" spans="1:14" ht="12.75" customHeight="1">
      <c r="A1424"/>
      <c r="B1424"/>
      <c r="C1424"/>
      <c r="D1424"/>
      <c r="E1424"/>
      <c r="F1424"/>
      <c r="G1424"/>
      <c r="H1424"/>
      <c r="I1424"/>
      <c r="J1424" s="52"/>
      <c r="K1424" s="52"/>
      <c r="L1424" s="52"/>
      <c r="M1424"/>
      <c r="N1424"/>
    </row>
    <row r="1425" spans="1:14" ht="12.75" customHeight="1">
      <c r="A1425"/>
      <c r="B1425"/>
      <c r="C1425"/>
      <c r="D1425"/>
      <c r="E1425"/>
      <c r="F1425"/>
      <c r="G1425"/>
      <c r="H1425"/>
      <c r="I1425"/>
      <c r="J1425" s="52"/>
      <c r="K1425" s="52"/>
      <c r="L1425" s="52"/>
      <c r="M1425"/>
      <c r="N1425"/>
    </row>
    <row r="1426" spans="1:14" ht="12.75" customHeight="1">
      <c r="A1426"/>
      <c r="B1426"/>
      <c r="C1426"/>
      <c r="D1426"/>
      <c r="E1426"/>
      <c r="F1426"/>
      <c r="G1426"/>
      <c r="H1426"/>
      <c r="I1426"/>
      <c r="J1426" s="52"/>
      <c r="K1426" s="52"/>
      <c r="L1426" s="52"/>
      <c r="M1426"/>
      <c r="N1426"/>
    </row>
    <row r="1427" spans="1:14" ht="12.75" customHeight="1">
      <c r="A1427"/>
      <c r="B1427"/>
      <c r="C1427"/>
      <c r="D1427"/>
      <c r="E1427"/>
      <c r="F1427"/>
      <c r="G1427"/>
      <c r="H1427"/>
      <c r="I1427"/>
      <c r="J1427" s="52"/>
      <c r="K1427" s="52"/>
      <c r="L1427" s="52"/>
      <c r="M1427"/>
      <c r="N1427"/>
    </row>
    <row r="1428" spans="1:14" ht="12.75" customHeight="1">
      <c r="A1428"/>
      <c r="B1428"/>
      <c r="C1428"/>
      <c r="D1428"/>
      <c r="E1428"/>
      <c r="F1428"/>
      <c r="G1428"/>
      <c r="H1428"/>
      <c r="I1428"/>
      <c r="J1428" s="52"/>
      <c r="K1428" s="52"/>
      <c r="L1428" s="52"/>
      <c r="M1428"/>
      <c r="N1428"/>
    </row>
    <row r="1429" spans="1:14" ht="12.75" customHeight="1">
      <c r="A1429"/>
      <c r="B1429"/>
      <c r="C1429"/>
      <c r="D1429"/>
      <c r="E1429"/>
      <c r="F1429"/>
      <c r="G1429"/>
      <c r="H1429"/>
      <c r="I1429"/>
      <c r="J1429" s="52"/>
      <c r="K1429" s="52"/>
      <c r="L1429" s="52"/>
      <c r="M1429"/>
      <c r="N1429"/>
    </row>
    <row r="1430" spans="1:14" ht="12.75" customHeight="1">
      <c r="A1430"/>
      <c r="B1430"/>
      <c r="C1430"/>
      <c r="D1430"/>
      <c r="E1430"/>
      <c r="F1430"/>
      <c r="G1430"/>
      <c r="H1430"/>
      <c r="I1430"/>
      <c r="J1430" s="52"/>
      <c r="K1430" s="52"/>
      <c r="L1430" s="52"/>
      <c r="M1430"/>
      <c r="N1430"/>
    </row>
    <row r="1431" spans="1:14" ht="12.75" customHeight="1">
      <c r="A1431"/>
      <c r="B1431"/>
      <c r="C1431"/>
      <c r="D1431"/>
      <c r="E1431"/>
      <c r="F1431"/>
      <c r="G1431"/>
      <c r="H1431"/>
      <c r="I1431"/>
      <c r="J1431" s="52"/>
      <c r="K1431" s="52"/>
      <c r="L1431" s="52"/>
      <c r="M1431"/>
      <c r="N1431"/>
    </row>
    <row r="1432" spans="1:14" ht="12.75" customHeight="1">
      <c r="A1432"/>
      <c r="B1432"/>
      <c r="C1432"/>
      <c r="D1432"/>
      <c r="E1432"/>
      <c r="F1432"/>
      <c r="G1432"/>
      <c r="H1432"/>
      <c r="I1432"/>
      <c r="J1432" s="52"/>
      <c r="K1432" s="52"/>
      <c r="L1432" s="52"/>
      <c r="M1432"/>
      <c r="N1432"/>
    </row>
    <row r="1433" spans="1:14" ht="12.75" customHeight="1">
      <c r="A1433"/>
      <c r="B1433"/>
      <c r="C1433"/>
      <c r="D1433"/>
      <c r="E1433"/>
      <c r="F1433"/>
      <c r="G1433"/>
      <c r="H1433"/>
      <c r="I1433"/>
      <c r="J1433" s="52"/>
      <c r="K1433" s="52"/>
      <c r="L1433" s="52"/>
      <c r="M1433"/>
      <c r="N1433"/>
    </row>
    <row r="1434" spans="1:14" ht="12.75" customHeight="1">
      <c r="A1434"/>
      <c r="B1434"/>
      <c r="C1434"/>
      <c r="D1434"/>
      <c r="E1434"/>
      <c r="F1434"/>
      <c r="G1434"/>
      <c r="H1434"/>
      <c r="I1434"/>
      <c r="J1434" s="52"/>
      <c r="K1434" s="52"/>
      <c r="L1434" s="52"/>
      <c r="M1434"/>
      <c r="N1434"/>
    </row>
    <row r="1435" spans="1:14" ht="12.75" customHeight="1">
      <c r="A1435"/>
      <c r="B1435"/>
      <c r="C1435"/>
      <c r="D1435"/>
      <c r="E1435"/>
      <c r="F1435"/>
      <c r="G1435"/>
      <c r="H1435"/>
      <c r="I1435"/>
      <c r="J1435" s="52"/>
      <c r="K1435" s="52"/>
      <c r="L1435" s="52"/>
      <c r="M1435"/>
      <c r="N1435"/>
    </row>
    <row r="1436" spans="1:14" ht="12.75" customHeight="1">
      <c r="A1436"/>
      <c r="B1436"/>
      <c r="C1436"/>
      <c r="D1436"/>
      <c r="E1436"/>
      <c r="F1436"/>
      <c r="G1436"/>
      <c r="H1436"/>
      <c r="I1436"/>
      <c r="J1436" s="52"/>
      <c r="K1436" s="52"/>
      <c r="L1436" s="52"/>
      <c r="M1436"/>
      <c r="N1436"/>
    </row>
    <row r="1437" spans="1:14" ht="12.75" customHeight="1">
      <c r="A1437"/>
      <c r="B1437"/>
      <c r="C1437"/>
      <c r="D1437"/>
      <c r="E1437"/>
      <c r="F1437"/>
      <c r="G1437"/>
      <c r="H1437"/>
      <c r="I1437"/>
      <c r="J1437" s="52"/>
      <c r="K1437" s="52"/>
      <c r="L1437" s="52"/>
      <c r="M1437"/>
      <c r="N1437"/>
    </row>
    <row r="1438" spans="1:14" ht="12.75" customHeight="1">
      <c r="A1438"/>
      <c r="B1438"/>
      <c r="C1438"/>
      <c r="D1438"/>
      <c r="E1438"/>
      <c r="F1438"/>
      <c r="G1438"/>
      <c r="H1438"/>
      <c r="I1438"/>
      <c r="J1438" s="52"/>
      <c r="K1438" s="52"/>
      <c r="L1438" s="52"/>
      <c r="M1438"/>
      <c r="N1438"/>
    </row>
    <row r="1439" spans="1:14" ht="12.75" customHeight="1">
      <c r="A1439"/>
      <c r="B1439"/>
      <c r="C1439"/>
      <c r="D1439"/>
      <c r="E1439"/>
      <c r="F1439"/>
      <c r="G1439"/>
      <c r="H1439"/>
      <c r="I1439"/>
      <c r="J1439" s="52"/>
      <c r="K1439" s="52"/>
      <c r="L1439" s="52"/>
      <c r="M1439"/>
      <c r="N1439"/>
    </row>
    <row r="1440" spans="1:14" ht="12.75" customHeight="1">
      <c r="A1440"/>
      <c r="B1440"/>
      <c r="C1440"/>
      <c r="D1440"/>
      <c r="E1440"/>
      <c r="F1440"/>
      <c r="G1440"/>
      <c r="H1440"/>
      <c r="I1440"/>
      <c r="J1440" s="52"/>
      <c r="K1440" s="52"/>
      <c r="L1440" s="52"/>
      <c r="M1440"/>
      <c r="N1440"/>
    </row>
    <row r="1441" spans="1:14" ht="12.75" customHeight="1">
      <c r="A1441"/>
      <c r="B1441"/>
      <c r="C1441"/>
      <c r="D1441"/>
      <c r="E1441"/>
      <c r="F1441"/>
      <c r="G1441"/>
      <c r="H1441"/>
      <c r="I1441"/>
      <c r="J1441" s="52"/>
      <c r="K1441" s="52"/>
      <c r="L1441" s="52"/>
      <c r="M1441"/>
      <c r="N1441"/>
    </row>
    <row r="1442" spans="1:14" ht="12.75" customHeight="1">
      <c r="A1442"/>
      <c r="B1442"/>
      <c r="C1442"/>
      <c r="D1442"/>
      <c r="E1442"/>
      <c r="F1442"/>
      <c r="G1442"/>
      <c r="H1442"/>
      <c r="I1442"/>
      <c r="J1442" s="52"/>
      <c r="K1442" s="52"/>
      <c r="L1442" s="52"/>
      <c r="M1442"/>
      <c r="N1442"/>
    </row>
    <row r="1443" spans="1:14" ht="12.75" customHeight="1">
      <c r="A1443"/>
      <c r="B1443"/>
      <c r="C1443"/>
      <c r="D1443"/>
      <c r="E1443"/>
      <c r="F1443"/>
      <c r="G1443"/>
      <c r="H1443"/>
      <c r="I1443"/>
      <c r="J1443" s="52"/>
      <c r="K1443" s="52"/>
      <c r="L1443" s="52"/>
      <c r="M1443"/>
      <c r="N1443"/>
    </row>
    <row r="1444" spans="1:14" ht="12.75" customHeight="1">
      <c r="A1444"/>
      <c r="B1444"/>
      <c r="C1444"/>
      <c r="D1444"/>
      <c r="E1444"/>
      <c r="F1444"/>
      <c r="G1444"/>
      <c r="H1444"/>
      <c r="I1444"/>
      <c r="J1444" s="52"/>
      <c r="K1444" s="52"/>
      <c r="L1444" s="52"/>
      <c r="M1444"/>
      <c r="N1444"/>
    </row>
    <row r="1445" spans="1:14" ht="12.75" customHeight="1">
      <c r="A1445"/>
      <c r="B1445"/>
      <c r="C1445"/>
      <c r="D1445"/>
      <c r="E1445"/>
      <c r="F1445"/>
      <c r="G1445"/>
      <c r="H1445"/>
      <c r="I1445"/>
      <c r="J1445" s="52"/>
      <c r="K1445" s="52"/>
      <c r="L1445" s="52"/>
      <c r="M1445"/>
      <c r="N1445"/>
    </row>
    <row r="1446" spans="1:14" ht="12.75" customHeight="1">
      <c r="A1446"/>
      <c r="B1446"/>
      <c r="C1446"/>
      <c r="D1446"/>
      <c r="E1446"/>
      <c r="F1446"/>
      <c r="G1446"/>
      <c r="H1446"/>
      <c r="I1446"/>
      <c r="J1446" s="52"/>
      <c r="K1446" s="52"/>
      <c r="L1446" s="52"/>
      <c r="M1446"/>
      <c r="N1446"/>
    </row>
    <row r="1447" spans="1:14" ht="12.75" customHeight="1">
      <c r="A1447"/>
      <c r="B1447"/>
      <c r="C1447"/>
      <c r="D1447"/>
      <c r="E1447"/>
      <c r="F1447"/>
      <c r="G1447"/>
      <c r="H1447"/>
      <c r="I1447"/>
      <c r="J1447" s="52"/>
      <c r="K1447" s="52"/>
      <c r="L1447" s="52"/>
      <c r="M1447"/>
      <c r="N1447"/>
    </row>
    <row r="1448" spans="1:14" ht="12.75" customHeight="1">
      <c r="A1448"/>
      <c r="B1448"/>
      <c r="C1448"/>
      <c r="D1448"/>
      <c r="E1448"/>
      <c r="F1448"/>
      <c r="G1448"/>
      <c r="H1448"/>
      <c r="I1448"/>
      <c r="J1448" s="52"/>
      <c r="K1448" s="52"/>
      <c r="L1448" s="52"/>
      <c r="M1448"/>
      <c r="N1448"/>
    </row>
    <row r="1449" spans="1:14" ht="12.75" customHeight="1">
      <c r="A1449"/>
      <c r="B1449"/>
      <c r="C1449"/>
      <c r="D1449"/>
      <c r="E1449"/>
      <c r="F1449"/>
      <c r="G1449"/>
      <c r="H1449"/>
      <c r="I1449"/>
      <c r="J1449" s="52"/>
      <c r="K1449" s="52"/>
      <c r="L1449" s="52"/>
      <c r="M1449"/>
      <c r="N1449"/>
    </row>
    <row r="1450" spans="1:14" ht="12.75" customHeight="1">
      <c r="A1450"/>
      <c r="B1450"/>
      <c r="C1450"/>
      <c r="D1450"/>
      <c r="E1450"/>
      <c r="F1450"/>
      <c r="G1450"/>
      <c r="H1450"/>
      <c r="I1450"/>
      <c r="J1450" s="52"/>
      <c r="K1450" s="52"/>
      <c r="L1450" s="52"/>
      <c r="M1450"/>
      <c r="N1450"/>
    </row>
    <row r="1451" spans="1:14" ht="12.75" customHeight="1">
      <c r="A1451"/>
      <c r="B1451"/>
      <c r="C1451"/>
      <c r="D1451"/>
      <c r="E1451"/>
      <c r="F1451"/>
      <c r="G1451"/>
      <c r="H1451"/>
      <c r="I1451"/>
      <c r="J1451" s="52"/>
      <c r="K1451" s="52"/>
      <c r="L1451" s="52"/>
      <c r="M1451"/>
      <c r="N1451"/>
    </row>
    <row r="1452" spans="1:14" ht="12.75" customHeight="1">
      <c r="A1452"/>
      <c r="B1452"/>
      <c r="C1452"/>
      <c r="D1452"/>
      <c r="E1452"/>
      <c r="F1452"/>
      <c r="G1452"/>
      <c r="H1452"/>
      <c r="I1452"/>
      <c r="J1452" s="52"/>
      <c r="K1452" s="52"/>
      <c r="L1452" s="52"/>
      <c r="M1452"/>
      <c r="N1452"/>
    </row>
    <row r="1453" spans="1:14" ht="12.75" customHeight="1">
      <c r="A1453"/>
      <c r="B1453"/>
      <c r="C1453"/>
      <c r="D1453"/>
      <c r="E1453"/>
      <c r="F1453"/>
      <c r="G1453"/>
      <c r="H1453"/>
      <c r="I1453"/>
      <c r="J1453" s="52"/>
      <c r="K1453" s="52"/>
      <c r="L1453" s="52"/>
      <c r="M1453"/>
      <c r="N1453"/>
    </row>
    <row r="1454" spans="1:14" ht="12.75" customHeight="1">
      <c r="A1454"/>
      <c r="B1454"/>
      <c r="C1454"/>
      <c r="D1454"/>
      <c r="E1454"/>
      <c r="F1454"/>
      <c r="G1454"/>
      <c r="H1454"/>
      <c r="I1454"/>
      <c r="J1454" s="52"/>
      <c r="K1454" s="52"/>
      <c r="L1454" s="52"/>
      <c r="M1454"/>
      <c r="N1454"/>
    </row>
    <row r="1455" spans="1:14" ht="12.75" customHeight="1">
      <c r="A1455"/>
      <c r="B1455"/>
      <c r="C1455"/>
      <c r="D1455"/>
      <c r="E1455"/>
      <c r="F1455"/>
      <c r="G1455"/>
      <c r="H1455"/>
      <c r="I1455"/>
      <c r="J1455" s="52"/>
      <c r="K1455" s="52"/>
      <c r="L1455" s="52"/>
      <c r="M1455"/>
      <c r="N1455"/>
    </row>
    <row r="1456" spans="1:14" ht="12.75" customHeight="1">
      <c r="A1456"/>
      <c r="B1456"/>
      <c r="C1456"/>
      <c r="D1456"/>
      <c r="E1456"/>
      <c r="F1456"/>
      <c r="G1456"/>
      <c r="H1456"/>
      <c r="I1456"/>
      <c r="J1456" s="52"/>
      <c r="K1456" s="52"/>
      <c r="L1456" s="52"/>
      <c r="M1456"/>
      <c r="N1456"/>
    </row>
    <row r="1457" spans="1:14" ht="12.75" customHeight="1">
      <c r="A1457"/>
      <c r="B1457"/>
      <c r="C1457"/>
      <c r="D1457"/>
      <c r="E1457"/>
      <c r="F1457"/>
      <c r="G1457"/>
      <c r="H1457"/>
      <c r="I1457"/>
      <c r="J1457" s="52"/>
      <c r="K1457" s="52"/>
      <c r="L1457" s="52"/>
      <c r="M1457"/>
      <c r="N1457"/>
    </row>
    <row r="1458" spans="1:14" ht="12.75" customHeight="1">
      <c r="A1458"/>
      <c r="B1458"/>
      <c r="C1458"/>
      <c r="D1458"/>
      <c r="E1458"/>
      <c r="F1458"/>
      <c r="G1458"/>
      <c r="H1458"/>
      <c r="I1458"/>
      <c r="J1458" s="52"/>
      <c r="K1458" s="52"/>
      <c r="L1458" s="52"/>
      <c r="M1458"/>
      <c r="N1458"/>
    </row>
    <row r="1459" spans="1:14" ht="12.75" customHeight="1">
      <c r="A1459"/>
      <c r="B1459"/>
      <c r="C1459"/>
      <c r="D1459"/>
      <c r="E1459"/>
      <c r="F1459"/>
      <c r="G1459"/>
      <c r="H1459"/>
      <c r="I1459"/>
      <c r="J1459" s="52"/>
      <c r="K1459" s="52"/>
      <c r="L1459" s="52"/>
      <c r="M1459"/>
      <c r="N1459"/>
    </row>
    <row r="1460" spans="1:14" ht="12.75" customHeight="1">
      <c r="A1460"/>
      <c r="B1460"/>
      <c r="C1460"/>
      <c r="D1460"/>
      <c r="E1460"/>
      <c r="F1460"/>
      <c r="G1460"/>
      <c r="H1460"/>
      <c r="I1460"/>
      <c r="J1460" s="52"/>
      <c r="K1460" s="52"/>
      <c r="L1460" s="52"/>
      <c r="M1460"/>
      <c r="N1460"/>
    </row>
    <row r="1461" spans="1:14" ht="12.75" customHeight="1">
      <c r="A1461"/>
      <c r="B1461"/>
      <c r="C1461"/>
      <c r="D1461"/>
      <c r="E1461"/>
      <c r="F1461"/>
      <c r="G1461"/>
      <c r="H1461"/>
      <c r="I1461"/>
      <c r="J1461" s="52"/>
      <c r="K1461" s="52"/>
      <c r="L1461" s="52"/>
      <c r="M1461"/>
      <c r="N1461"/>
    </row>
    <row r="1462" spans="1:14" ht="12.75" customHeight="1">
      <c r="A1462"/>
      <c r="B1462"/>
      <c r="C1462"/>
      <c r="D1462"/>
      <c r="E1462"/>
      <c r="F1462"/>
      <c r="G1462"/>
      <c r="H1462"/>
      <c r="I1462"/>
      <c r="J1462" s="52"/>
      <c r="K1462" s="52"/>
      <c r="L1462" s="52"/>
      <c r="M1462"/>
      <c r="N1462"/>
    </row>
    <row r="1463" spans="1:14" ht="12.75" customHeight="1">
      <c r="A1463"/>
      <c r="B1463"/>
      <c r="C1463"/>
      <c r="D1463"/>
      <c r="E1463"/>
      <c r="F1463"/>
      <c r="G1463"/>
      <c r="H1463"/>
      <c r="I1463"/>
      <c r="J1463" s="52"/>
      <c r="K1463" s="52"/>
      <c r="L1463" s="52"/>
      <c r="M1463"/>
      <c r="N1463"/>
    </row>
    <row r="1464" spans="1:14" ht="12.75" customHeight="1">
      <c r="A1464"/>
      <c r="B1464"/>
      <c r="C1464"/>
      <c r="D1464"/>
      <c r="E1464"/>
      <c r="F1464"/>
      <c r="G1464"/>
      <c r="H1464"/>
      <c r="I1464"/>
      <c r="J1464" s="52"/>
      <c r="K1464" s="52"/>
      <c r="L1464" s="52"/>
      <c r="M1464"/>
      <c r="N1464"/>
    </row>
    <row r="1465" spans="1:14" ht="12.75" customHeight="1">
      <c r="A1465"/>
      <c r="B1465"/>
      <c r="C1465"/>
      <c r="D1465"/>
      <c r="E1465"/>
      <c r="F1465"/>
      <c r="G1465"/>
      <c r="H1465"/>
      <c r="I1465"/>
      <c r="J1465" s="52"/>
      <c r="K1465" s="52"/>
      <c r="L1465" s="52"/>
      <c r="M1465"/>
      <c r="N1465"/>
    </row>
    <row r="1466" spans="1:14" ht="12.75" customHeight="1">
      <c r="A1466"/>
      <c r="B1466"/>
      <c r="C1466"/>
      <c r="D1466"/>
      <c r="E1466"/>
      <c r="F1466"/>
      <c r="G1466"/>
      <c r="H1466"/>
      <c r="I1466"/>
      <c r="J1466" s="52"/>
      <c r="K1466" s="52"/>
      <c r="L1466" s="52"/>
      <c r="M1466"/>
      <c r="N1466"/>
    </row>
    <row r="1467" spans="1:14" ht="12.75" customHeight="1">
      <c r="A1467"/>
      <c r="B1467"/>
      <c r="C1467"/>
      <c r="D1467"/>
      <c r="E1467"/>
      <c r="F1467"/>
      <c r="G1467"/>
      <c r="H1467"/>
      <c r="I1467"/>
      <c r="J1467" s="52"/>
      <c r="K1467" s="52"/>
      <c r="L1467" s="52"/>
      <c r="M1467"/>
      <c r="N1467"/>
    </row>
    <row r="1468" spans="1:14" ht="12.75" customHeight="1">
      <c r="A1468"/>
      <c r="B1468"/>
      <c r="C1468"/>
      <c r="D1468"/>
      <c r="E1468"/>
      <c r="F1468"/>
      <c r="G1468"/>
      <c r="H1468"/>
      <c r="I1468"/>
      <c r="J1468" s="52"/>
      <c r="K1468" s="52"/>
      <c r="L1468" s="52"/>
      <c r="M1468"/>
      <c r="N1468"/>
    </row>
    <row r="1469" spans="1:14" ht="12.75" customHeight="1">
      <c r="A1469"/>
      <c r="B1469"/>
      <c r="C1469"/>
      <c r="D1469"/>
      <c r="E1469"/>
      <c r="F1469"/>
      <c r="G1469"/>
      <c r="H1469"/>
      <c r="I1469"/>
      <c r="J1469" s="52"/>
      <c r="K1469" s="52"/>
      <c r="L1469" s="52"/>
      <c r="M1469"/>
      <c r="N1469"/>
    </row>
    <row r="1470" spans="1:14" ht="12.75" customHeight="1">
      <c r="A1470"/>
      <c r="B1470"/>
      <c r="C1470"/>
      <c r="D1470"/>
      <c r="E1470"/>
      <c r="F1470"/>
      <c r="G1470"/>
      <c r="H1470"/>
      <c r="I1470"/>
      <c r="J1470" s="52"/>
      <c r="K1470" s="52"/>
      <c r="L1470" s="52"/>
      <c r="M1470"/>
      <c r="N1470"/>
    </row>
    <row r="1471" spans="1:14" ht="12.75" customHeight="1">
      <c r="A1471"/>
      <c r="B1471"/>
      <c r="C1471"/>
      <c r="D1471"/>
      <c r="E1471"/>
      <c r="F1471"/>
      <c r="G1471"/>
      <c r="H1471"/>
      <c r="I1471"/>
      <c r="J1471" s="52"/>
      <c r="K1471" s="52"/>
      <c r="L1471" s="52"/>
      <c r="M1471"/>
      <c r="N1471"/>
    </row>
    <row r="1472" spans="1:14" ht="12.75" customHeight="1">
      <c r="A1472"/>
      <c r="B1472"/>
      <c r="C1472"/>
      <c r="D1472"/>
      <c r="E1472"/>
      <c r="F1472"/>
      <c r="G1472"/>
      <c r="H1472"/>
      <c r="I1472"/>
      <c r="J1472" s="52"/>
      <c r="K1472" s="52"/>
      <c r="L1472" s="52"/>
      <c r="M1472"/>
      <c r="N1472"/>
    </row>
    <row r="1473" spans="1:14" ht="12.75" customHeight="1">
      <c r="A1473"/>
      <c r="B1473"/>
      <c r="C1473"/>
      <c r="D1473"/>
      <c r="E1473"/>
      <c r="F1473"/>
      <c r="G1473"/>
      <c r="H1473"/>
      <c r="I1473"/>
      <c r="J1473" s="52"/>
      <c r="K1473" s="52"/>
      <c r="L1473" s="52"/>
      <c r="M1473"/>
      <c r="N1473"/>
    </row>
    <row r="1474" spans="1:14" ht="12.75" customHeight="1">
      <c r="A1474"/>
      <c r="B1474"/>
      <c r="C1474"/>
      <c r="D1474"/>
      <c r="E1474"/>
      <c r="F1474"/>
      <c r="G1474"/>
      <c r="H1474"/>
      <c r="I1474"/>
      <c r="J1474" s="52"/>
      <c r="K1474" s="52"/>
      <c r="L1474" s="52"/>
      <c r="M1474"/>
      <c r="N1474"/>
    </row>
    <row r="1475" spans="1:14" ht="12.75" customHeight="1">
      <c r="A1475"/>
      <c r="B1475"/>
      <c r="C1475"/>
      <c r="D1475"/>
      <c r="E1475"/>
      <c r="F1475"/>
      <c r="G1475"/>
      <c r="H1475"/>
      <c r="I1475"/>
      <c r="J1475" s="52"/>
      <c r="K1475" s="52"/>
      <c r="L1475" s="52"/>
      <c r="M1475"/>
      <c r="N1475"/>
    </row>
    <row r="1476" spans="1:14" ht="12.75" customHeight="1">
      <c r="A1476"/>
      <c r="B1476"/>
      <c r="C1476"/>
      <c r="D1476"/>
      <c r="E1476"/>
      <c r="F1476"/>
      <c r="G1476"/>
      <c r="H1476"/>
      <c r="I1476"/>
      <c r="J1476" s="52"/>
      <c r="K1476" s="52"/>
      <c r="L1476" s="52"/>
      <c r="M1476"/>
      <c r="N1476"/>
    </row>
    <row r="1477" spans="1:14" ht="12.75" customHeight="1">
      <c r="A1477"/>
      <c r="B1477"/>
      <c r="C1477"/>
      <c r="D1477"/>
      <c r="E1477"/>
      <c r="F1477"/>
      <c r="G1477"/>
      <c r="H1477"/>
      <c r="I1477"/>
      <c r="J1477" s="52"/>
      <c r="K1477" s="52"/>
      <c r="L1477" s="52"/>
      <c r="M1477"/>
      <c r="N1477"/>
    </row>
    <row r="1478" spans="1:14" ht="12.75" customHeight="1">
      <c r="A1478"/>
      <c r="B1478"/>
      <c r="C1478"/>
      <c r="D1478"/>
      <c r="E1478"/>
      <c r="F1478"/>
      <c r="G1478"/>
      <c r="H1478"/>
      <c r="I1478"/>
      <c r="J1478" s="52"/>
      <c r="K1478" s="52"/>
      <c r="L1478" s="52"/>
      <c r="M1478"/>
      <c r="N1478"/>
    </row>
    <row r="1479" spans="1:14" ht="12.75" customHeight="1">
      <c r="A1479"/>
      <c r="B1479"/>
      <c r="C1479"/>
      <c r="D1479"/>
      <c r="E1479"/>
      <c r="F1479"/>
      <c r="G1479"/>
      <c r="H1479"/>
      <c r="I1479"/>
      <c r="J1479" s="52"/>
      <c r="K1479" s="52"/>
      <c r="L1479" s="52"/>
      <c r="M1479"/>
      <c r="N1479"/>
    </row>
    <row r="1480" spans="1:14" ht="12.75" customHeight="1">
      <c r="A1480"/>
      <c r="B1480"/>
      <c r="C1480"/>
      <c r="D1480"/>
      <c r="E1480"/>
      <c r="F1480"/>
      <c r="G1480"/>
      <c r="H1480"/>
      <c r="I1480"/>
      <c r="J1480" s="52"/>
      <c r="K1480" s="52"/>
      <c r="L1480" s="52"/>
      <c r="M1480"/>
      <c r="N1480"/>
    </row>
    <row r="1481" spans="1:14" ht="12.75" customHeight="1">
      <c r="A1481"/>
      <c r="B1481"/>
      <c r="C1481"/>
      <c r="D1481"/>
      <c r="E1481"/>
      <c r="F1481"/>
      <c r="G1481"/>
      <c r="H1481"/>
      <c r="I1481"/>
      <c r="J1481" s="52"/>
      <c r="K1481" s="52"/>
      <c r="L1481" s="52"/>
      <c r="M1481"/>
      <c r="N1481"/>
    </row>
    <row r="1482" spans="1:14" ht="12.75" customHeight="1">
      <c r="A1482"/>
      <c r="B1482"/>
      <c r="C1482"/>
      <c r="D1482"/>
      <c r="E1482"/>
      <c r="F1482"/>
      <c r="G1482"/>
      <c r="H1482"/>
      <c r="I1482"/>
      <c r="J1482" s="52"/>
      <c r="K1482" s="52"/>
      <c r="L1482" s="52"/>
      <c r="M1482"/>
      <c r="N1482"/>
    </row>
    <row r="1483" spans="1:14" ht="12.75" customHeight="1">
      <c r="A1483"/>
      <c r="B1483"/>
      <c r="C1483"/>
      <c r="D1483"/>
      <c r="E1483"/>
      <c r="F1483"/>
      <c r="G1483"/>
      <c r="H1483"/>
      <c r="I1483"/>
      <c r="J1483" s="52"/>
      <c r="K1483" s="52"/>
      <c r="L1483" s="52"/>
      <c r="M1483"/>
      <c r="N1483"/>
    </row>
    <row r="1484" spans="1:14" ht="12.75" customHeight="1">
      <c r="A1484"/>
      <c r="B1484"/>
      <c r="C1484"/>
      <c r="D1484"/>
      <c r="E1484"/>
      <c r="F1484"/>
      <c r="G1484"/>
      <c r="H1484"/>
      <c r="I1484"/>
      <c r="J1484" s="52"/>
      <c r="K1484" s="52"/>
      <c r="L1484" s="52"/>
      <c r="M1484"/>
      <c r="N1484"/>
    </row>
    <row r="1485" spans="1:14" ht="12.75" customHeight="1">
      <c r="A1485"/>
      <c r="B1485"/>
      <c r="C1485"/>
      <c r="D1485"/>
      <c r="E1485"/>
      <c r="F1485"/>
      <c r="G1485"/>
      <c r="H1485"/>
      <c r="I1485"/>
      <c r="J1485" s="52"/>
      <c r="K1485" s="52"/>
      <c r="L1485" s="52"/>
      <c r="M1485"/>
      <c r="N1485"/>
    </row>
    <row r="1486" spans="1:14" ht="12.75" customHeight="1">
      <c r="A1486"/>
      <c r="B1486"/>
      <c r="C1486"/>
      <c r="D1486"/>
      <c r="E1486"/>
      <c r="F1486"/>
      <c r="G1486"/>
      <c r="H1486"/>
      <c r="I1486"/>
      <c r="J1486" s="52"/>
      <c r="K1486" s="52"/>
      <c r="L1486" s="52"/>
      <c r="M1486"/>
      <c r="N1486"/>
    </row>
    <row r="1487" spans="1:14" ht="12.75" customHeight="1">
      <c r="A1487"/>
      <c r="B1487"/>
      <c r="C1487"/>
      <c r="D1487"/>
      <c r="E1487"/>
      <c r="F1487"/>
      <c r="G1487"/>
      <c r="H1487"/>
      <c r="I1487"/>
      <c r="J1487" s="52"/>
      <c r="K1487" s="52"/>
      <c r="L1487" s="52"/>
      <c r="M1487"/>
      <c r="N1487"/>
    </row>
    <row r="1488" spans="1:14" ht="12.75" customHeight="1">
      <c r="A1488"/>
      <c r="B1488"/>
      <c r="C1488"/>
      <c r="D1488"/>
      <c r="E1488"/>
      <c r="F1488"/>
      <c r="G1488"/>
      <c r="H1488"/>
      <c r="I1488"/>
      <c r="J1488" s="52"/>
      <c r="K1488" s="52"/>
      <c r="L1488" s="52"/>
      <c r="M1488"/>
      <c r="N1488"/>
    </row>
    <row r="1489" spans="1:14" ht="12.75" customHeight="1">
      <c r="A1489"/>
      <c r="B1489"/>
      <c r="C1489"/>
      <c r="D1489"/>
      <c r="E1489"/>
      <c r="F1489"/>
      <c r="G1489"/>
      <c r="H1489"/>
      <c r="I1489"/>
      <c r="J1489" s="52"/>
      <c r="K1489" s="52"/>
      <c r="L1489" s="52"/>
      <c r="M1489"/>
      <c r="N1489"/>
    </row>
    <row r="1490" spans="1:14" ht="12.75" customHeight="1">
      <c r="A1490"/>
      <c r="B1490"/>
      <c r="C1490"/>
      <c r="D1490"/>
      <c r="E1490"/>
      <c r="F1490"/>
      <c r="G1490"/>
      <c r="H1490"/>
      <c r="I1490"/>
      <c r="J1490" s="52"/>
      <c r="K1490" s="52"/>
      <c r="L1490" s="52"/>
      <c r="M1490"/>
      <c r="N1490"/>
    </row>
    <row r="1491" spans="1:14" ht="12.75" customHeight="1">
      <c r="A1491"/>
      <c r="B1491"/>
      <c r="C1491"/>
      <c r="D1491"/>
      <c r="E1491"/>
      <c r="F1491"/>
      <c r="G1491"/>
      <c r="H1491"/>
      <c r="I1491"/>
      <c r="J1491" s="52"/>
      <c r="K1491" s="52"/>
      <c r="L1491" s="52"/>
      <c r="M1491"/>
      <c r="N1491"/>
    </row>
    <row r="1492" spans="1:14" ht="12.75" customHeight="1">
      <c r="A1492"/>
      <c r="B1492"/>
      <c r="C1492"/>
      <c r="D1492"/>
      <c r="E1492"/>
      <c r="F1492"/>
      <c r="G1492"/>
      <c r="H1492"/>
      <c r="I1492"/>
      <c r="J1492" s="52"/>
      <c r="K1492" s="52"/>
      <c r="L1492" s="52"/>
      <c r="M1492"/>
      <c r="N1492"/>
    </row>
    <row r="1493" spans="1:14" ht="12.75" customHeight="1">
      <c r="A1493"/>
      <c r="B1493"/>
      <c r="C1493"/>
      <c r="D1493"/>
      <c r="E1493"/>
      <c r="F1493"/>
      <c r="G1493"/>
      <c r="H1493"/>
      <c r="I1493"/>
      <c r="J1493" s="52"/>
      <c r="K1493" s="52"/>
      <c r="L1493" s="52"/>
      <c r="M1493"/>
      <c r="N1493"/>
    </row>
    <row r="1494" spans="1:14" ht="12.75" customHeight="1">
      <c r="A1494"/>
      <c r="B1494"/>
      <c r="C1494"/>
      <c r="D1494"/>
      <c r="E1494"/>
      <c r="F1494"/>
      <c r="G1494"/>
      <c r="H1494"/>
      <c r="I1494"/>
      <c r="J1494" s="52"/>
      <c r="K1494" s="52"/>
      <c r="L1494" s="52"/>
      <c r="M1494"/>
      <c r="N1494"/>
    </row>
    <row r="1495" spans="1:14" ht="12.75" customHeight="1">
      <c r="A1495"/>
      <c r="B1495"/>
      <c r="C1495"/>
      <c r="D1495"/>
      <c r="E1495"/>
      <c r="F1495"/>
      <c r="G1495"/>
      <c r="H1495"/>
      <c r="I1495"/>
      <c r="J1495" s="52"/>
      <c r="K1495" s="52"/>
      <c r="L1495" s="52"/>
      <c r="M1495"/>
      <c r="N1495"/>
    </row>
    <row r="1496" spans="1:14" ht="12.75" customHeight="1">
      <c r="A1496"/>
      <c r="B1496"/>
      <c r="C1496"/>
      <c r="D1496"/>
      <c r="E1496"/>
      <c r="F1496"/>
      <c r="G1496"/>
      <c r="H1496"/>
      <c r="I1496"/>
      <c r="J1496" s="52"/>
      <c r="K1496" s="52"/>
      <c r="L1496" s="52"/>
      <c r="M1496"/>
      <c r="N1496"/>
    </row>
    <row r="1497" spans="1:14" ht="12.75" customHeight="1">
      <c r="A1497"/>
      <c r="B1497"/>
      <c r="C1497"/>
      <c r="D1497"/>
      <c r="E1497"/>
      <c r="F1497"/>
      <c r="G1497"/>
      <c r="H1497"/>
      <c r="I1497"/>
      <c r="J1497" s="52"/>
      <c r="K1497" s="52"/>
      <c r="L1497" s="52"/>
      <c r="M1497"/>
      <c r="N1497"/>
    </row>
    <row r="1498" spans="1:14" ht="12.75" customHeight="1">
      <c r="A1498"/>
      <c r="B1498"/>
      <c r="C1498"/>
      <c r="D1498"/>
      <c r="E1498"/>
      <c r="F1498"/>
      <c r="G1498"/>
      <c r="H1498"/>
      <c r="I1498"/>
      <c r="J1498" s="52"/>
      <c r="K1498" s="52"/>
      <c r="L1498" s="52"/>
      <c r="M1498"/>
      <c r="N1498"/>
    </row>
    <row r="1499" spans="1:14" ht="12.75" customHeight="1">
      <c r="A1499"/>
      <c r="B1499"/>
      <c r="C1499"/>
      <c r="D1499"/>
      <c r="E1499"/>
      <c r="F1499"/>
      <c r="G1499"/>
      <c r="H1499"/>
      <c r="I1499"/>
      <c r="J1499" s="52"/>
      <c r="K1499" s="52"/>
      <c r="L1499" s="52"/>
      <c r="M1499"/>
      <c r="N1499"/>
    </row>
    <row r="1500" spans="1:14" ht="12.75" customHeight="1">
      <c r="A1500"/>
      <c r="B1500"/>
      <c r="C1500"/>
      <c r="D1500"/>
      <c r="E1500"/>
      <c r="F1500"/>
      <c r="G1500"/>
      <c r="H1500"/>
      <c r="I1500"/>
      <c r="J1500" s="52"/>
      <c r="K1500" s="52"/>
      <c r="L1500" s="52"/>
      <c r="M1500"/>
      <c r="N1500"/>
    </row>
    <row r="1501" spans="1:14" ht="12.75" customHeight="1">
      <c r="A1501"/>
      <c r="B1501"/>
      <c r="C1501"/>
      <c r="D1501"/>
      <c r="E1501"/>
      <c r="F1501"/>
      <c r="G1501"/>
      <c r="H1501"/>
      <c r="I1501"/>
      <c r="J1501" s="52"/>
      <c r="K1501" s="52"/>
      <c r="L1501" s="52"/>
      <c r="M1501"/>
      <c r="N1501"/>
    </row>
    <row r="1502" spans="1:14" ht="12.75" customHeight="1">
      <c r="A1502"/>
      <c r="B1502"/>
      <c r="C1502"/>
      <c r="D1502"/>
      <c r="E1502"/>
      <c r="F1502"/>
      <c r="G1502"/>
      <c r="H1502"/>
      <c r="I1502"/>
      <c r="J1502" s="52"/>
      <c r="K1502" s="52"/>
      <c r="L1502" s="52"/>
      <c r="M1502"/>
      <c r="N1502"/>
    </row>
    <row r="1503" spans="1:14" ht="12.75" customHeight="1">
      <c r="A1503"/>
      <c r="B1503"/>
      <c r="C1503"/>
      <c r="D1503"/>
      <c r="E1503"/>
      <c r="F1503"/>
      <c r="G1503"/>
      <c r="H1503"/>
      <c r="I1503"/>
      <c r="J1503" s="52"/>
      <c r="K1503" s="52"/>
      <c r="L1503" s="52"/>
      <c r="M1503"/>
      <c r="N1503"/>
    </row>
    <row r="1504" spans="1:14" ht="12.75" customHeight="1">
      <c r="A1504"/>
      <c r="B1504"/>
      <c r="C1504"/>
      <c r="D1504"/>
      <c r="E1504"/>
      <c r="F1504"/>
      <c r="G1504"/>
      <c r="H1504"/>
      <c r="I1504"/>
      <c r="J1504" s="52"/>
      <c r="K1504" s="52"/>
      <c r="L1504" s="52"/>
      <c r="M1504"/>
      <c r="N1504"/>
    </row>
    <row r="1505" spans="1:14" ht="12.75" customHeight="1">
      <c r="A1505"/>
      <c r="B1505"/>
      <c r="C1505"/>
      <c r="D1505"/>
      <c r="E1505"/>
      <c r="F1505"/>
      <c r="G1505"/>
      <c r="H1505"/>
      <c r="I1505"/>
      <c r="J1505" s="52"/>
      <c r="K1505" s="52"/>
      <c r="L1505" s="52"/>
      <c r="M1505"/>
      <c r="N1505"/>
    </row>
    <row r="1506" spans="1:14" ht="12.75" customHeight="1">
      <c r="A1506"/>
      <c r="B1506"/>
      <c r="C1506"/>
      <c r="D1506"/>
      <c r="E1506"/>
      <c r="F1506"/>
      <c r="G1506"/>
      <c r="H1506"/>
      <c r="I1506"/>
      <c r="J1506" s="52"/>
      <c r="K1506" s="52"/>
      <c r="L1506" s="52"/>
      <c r="M1506"/>
      <c r="N1506"/>
    </row>
    <row r="1507" spans="1:14" ht="12.75" customHeight="1">
      <c r="A1507"/>
      <c r="B1507"/>
      <c r="C1507"/>
      <c r="D1507"/>
      <c r="E1507"/>
      <c r="F1507"/>
      <c r="G1507"/>
      <c r="H1507"/>
      <c r="I1507"/>
      <c r="J1507" s="52"/>
      <c r="K1507" s="52"/>
      <c r="L1507" s="52"/>
      <c r="M1507"/>
      <c r="N1507"/>
    </row>
    <row r="1508" spans="1:14" ht="12.75" customHeight="1">
      <c r="A1508"/>
      <c r="B1508"/>
      <c r="C1508"/>
      <c r="D1508"/>
      <c r="E1508"/>
      <c r="F1508"/>
      <c r="G1508"/>
      <c r="H1508"/>
      <c r="I1508"/>
      <c r="J1508" s="52"/>
      <c r="K1508" s="52"/>
      <c r="L1508" s="52"/>
      <c r="M1508"/>
      <c r="N1508"/>
    </row>
    <row r="1509" spans="1:14" ht="12.75" customHeight="1">
      <c r="A1509"/>
      <c r="B1509"/>
      <c r="C1509"/>
      <c r="D1509"/>
      <c r="E1509"/>
      <c r="F1509"/>
      <c r="G1509"/>
      <c r="H1509"/>
      <c r="I1509"/>
      <c r="J1509" s="52"/>
      <c r="K1509" s="52"/>
      <c r="L1509" s="52"/>
      <c r="M1509"/>
      <c r="N1509"/>
    </row>
    <row r="1510" spans="1:14" ht="12.75" customHeight="1">
      <c r="A1510"/>
      <c r="B1510"/>
      <c r="C1510"/>
      <c r="D1510"/>
      <c r="E1510"/>
      <c r="F1510"/>
      <c r="G1510"/>
      <c r="H1510"/>
      <c r="I1510"/>
      <c r="J1510" s="52"/>
      <c r="K1510" s="52"/>
      <c r="L1510" s="52"/>
      <c r="M1510"/>
      <c r="N1510"/>
    </row>
    <row r="1511" spans="1:14" ht="12.75" customHeight="1">
      <c r="A1511"/>
      <c r="B1511"/>
      <c r="C1511"/>
      <c r="D1511"/>
      <c r="E1511"/>
      <c r="F1511"/>
      <c r="G1511"/>
      <c r="H1511"/>
      <c r="I1511"/>
      <c r="J1511" s="52"/>
      <c r="K1511" s="52"/>
      <c r="L1511" s="52"/>
      <c r="M1511"/>
      <c r="N1511"/>
    </row>
    <row r="1512" spans="1:14" ht="12.75" customHeight="1">
      <c r="A1512"/>
      <c r="B1512"/>
      <c r="C1512"/>
      <c r="D1512"/>
      <c r="E1512"/>
      <c r="F1512"/>
      <c r="G1512"/>
      <c r="H1512"/>
      <c r="I1512"/>
      <c r="J1512" s="52"/>
      <c r="K1512" s="52"/>
      <c r="L1512" s="52"/>
      <c r="M1512"/>
      <c r="N1512"/>
    </row>
    <row r="1513" spans="1:14" ht="12.75" customHeight="1">
      <c r="A1513"/>
      <c r="B1513"/>
      <c r="C1513"/>
      <c r="D1513"/>
      <c r="E1513"/>
      <c r="F1513"/>
      <c r="G1513"/>
      <c r="H1513"/>
      <c r="I1513"/>
      <c r="J1513" s="52"/>
      <c r="K1513" s="52"/>
      <c r="L1513" s="52"/>
      <c r="M1513"/>
      <c r="N1513"/>
    </row>
    <row r="1514" spans="1:14" ht="12.75" customHeight="1">
      <c r="A1514"/>
      <c r="B1514"/>
      <c r="C1514"/>
      <c r="D1514"/>
      <c r="E1514"/>
      <c r="F1514"/>
      <c r="G1514"/>
      <c r="H1514"/>
      <c r="I1514"/>
      <c r="J1514" s="52"/>
      <c r="K1514" s="52"/>
      <c r="L1514" s="52"/>
      <c r="M1514"/>
      <c r="N1514"/>
    </row>
    <row r="1515" spans="1:14" ht="12.75" customHeight="1">
      <c r="A1515"/>
      <c r="B1515"/>
      <c r="C1515"/>
      <c r="D1515"/>
      <c r="E1515"/>
      <c r="F1515"/>
      <c r="G1515"/>
      <c r="H1515"/>
      <c r="I1515"/>
      <c r="J1515" s="52"/>
      <c r="K1515" s="52"/>
      <c r="L1515" s="52"/>
      <c r="M1515"/>
      <c r="N1515"/>
    </row>
    <row r="1516" spans="1:14" ht="12.75" customHeight="1">
      <c r="A1516"/>
      <c r="B1516"/>
      <c r="C1516"/>
      <c r="D1516"/>
      <c r="E1516"/>
      <c r="F1516"/>
      <c r="G1516"/>
      <c r="H1516"/>
      <c r="I1516"/>
      <c r="J1516" s="52"/>
      <c r="K1516" s="52"/>
      <c r="L1516" s="52"/>
      <c r="M1516"/>
      <c r="N1516"/>
    </row>
    <row r="1517" spans="1:14" ht="12.75" customHeight="1">
      <c r="A1517"/>
      <c r="B1517"/>
      <c r="C1517"/>
      <c r="D1517"/>
      <c r="E1517"/>
      <c r="F1517"/>
      <c r="G1517"/>
      <c r="H1517"/>
      <c r="I1517"/>
      <c r="J1517" s="52"/>
      <c r="K1517" s="52"/>
      <c r="L1517" s="52"/>
      <c r="M1517"/>
      <c r="N1517"/>
    </row>
    <row r="1518" spans="1:14" ht="12.75" customHeight="1">
      <c r="A1518"/>
      <c r="B1518"/>
      <c r="C1518"/>
      <c r="D1518"/>
      <c r="E1518"/>
      <c r="F1518"/>
      <c r="G1518"/>
      <c r="H1518"/>
      <c r="I1518"/>
      <c r="J1518" s="52"/>
      <c r="K1518" s="52"/>
      <c r="L1518" s="52"/>
      <c r="M1518"/>
      <c r="N1518"/>
    </row>
    <row r="1519" spans="1:14" ht="12.75" customHeight="1">
      <c r="A1519"/>
      <c r="B1519"/>
      <c r="C1519"/>
      <c r="D1519"/>
      <c r="E1519"/>
      <c r="F1519"/>
      <c r="G1519"/>
      <c r="H1519"/>
      <c r="I1519"/>
      <c r="J1519" s="52"/>
      <c r="K1519" s="52"/>
      <c r="L1519" s="52"/>
      <c r="M1519"/>
      <c r="N1519"/>
    </row>
    <row r="1520" spans="1:14" ht="12.75" customHeight="1">
      <c r="A1520"/>
      <c r="B1520"/>
      <c r="C1520"/>
      <c r="D1520"/>
      <c r="E1520"/>
      <c r="F1520"/>
      <c r="G1520"/>
      <c r="H1520"/>
      <c r="I1520"/>
      <c r="J1520" s="52"/>
      <c r="K1520" s="52"/>
      <c r="L1520" s="52"/>
      <c r="M1520"/>
      <c r="N1520"/>
    </row>
    <row r="1521" spans="1:14" ht="12.75" customHeight="1">
      <c r="A1521"/>
      <c r="B1521"/>
      <c r="C1521"/>
      <c r="D1521"/>
      <c r="E1521"/>
      <c r="F1521"/>
      <c r="G1521"/>
      <c r="H1521"/>
      <c r="I1521"/>
      <c r="J1521" s="52"/>
      <c r="K1521" s="52"/>
      <c r="L1521" s="52"/>
      <c r="M1521"/>
      <c r="N1521"/>
    </row>
    <row r="1522" spans="1:14" ht="12.75" customHeight="1">
      <c r="A1522"/>
      <c r="B1522"/>
      <c r="C1522"/>
      <c r="D1522"/>
      <c r="E1522"/>
      <c r="F1522"/>
      <c r="G1522"/>
      <c r="H1522"/>
      <c r="I1522"/>
      <c r="J1522" s="52"/>
      <c r="K1522" s="52"/>
      <c r="L1522" s="52"/>
      <c r="M1522"/>
      <c r="N1522"/>
    </row>
    <row r="1523" spans="1:14" ht="12.75" customHeight="1">
      <c r="A1523"/>
      <c r="B1523"/>
      <c r="C1523"/>
      <c r="D1523"/>
      <c r="E1523"/>
      <c r="F1523"/>
      <c r="G1523"/>
      <c r="H1523"/>
      <c r="I1523"/>
      <c r="J1523" s="52"/>
      <c r="K1523" s="52"/>
      <c r="L1523" s="52"/>
      <c r="M1523"/>
      <c r="N1523"/>
    </row>
    <row r="1524" spans="1:14" ht="12.75" customHeight="1">
      <c r="A1524"/>
      <c r="B1524"/>
      <c r="C1524"/>
      <c r="D1524"/>
      <c r="E1524"/>
      <c r="F1524"/>
      <c r="G1524"/>
      <c r="H1524"/>
      <c r="I1524"/>
      <c r="J1524" s="52"/>
      <c r="K1524" s="52"/>
      <c r="L1524" s="52"/>
      <c r="M1524"/>
      <c r="N1524"/>
    </row>
    <row r="1525" spans="1:14" ht="12.75" customHeight="1">
      <c r="A1525"/>
      <c r="B1525"/>
      <c r="C1525"/>
      <c r="D1525"/>
      <c r="E1525"/>
      <c r="F1525"/>
      <c r="G1525"/>
      <c r="H1525"/>
      <c r="I1525"/>
      <c r="J1525" s="52"/>
      <c r="K1525" s="52"/>
      <c r="L1525" s="52"/>
      <c r="M1525"/>
      <c r="N1525"/>
    </row>
    <row r="1526" spans="1:14" ht="12.75" customHeight="1">
      <c r="A1526"/>
      <c r="B1526"/>
      <c r="C1526"/>
      <c r="D1526"/>
      <c r="E1526"/>
      <c r="F1526"/>
      <c r="G1526"/>
      <c r="H1526"/>
      <c r="I1526"/>
      <c r="J1526" s="52"/>
      <c r="K1526" s="52"/>
      <c r="L1526" s="52"/>
      <c r="M1526"/>
      <c r="N1526"/>
    </row>
    <row r="1527" spans="1:14" ht="12.75" customHeight="1">
      <c r="A1527"/>
      <c r="B1527"/>
      <c r="C1527"/>
      <c r="D1527"/>
      <c r="E1527"/>
      <c r="F1527"/>
      <c r="G1527"/>
      <c r="H1527"/>
      <c r="I1527"/>
      <c r="J1527" s="52"/>
      <c r="K1527" s="52"/>
      <c r="L1527" s="52"/>
      <c r="M1527"/>
      <c r="N1527"/>
    </row>
    <row r="1528" spans="1:14" ht="12.75" customHeight="1">
      <c r="A1528"/>
      <c r="B1528"/>
      <c r="C1528"/>
      <c r="D1528"/>
      <c r="E1528"/>
      <c r="F1528"/>
      <c r="G1528"/>
      <c r="H1528"/>
      <c r="I1528"/>
      <c r="J1528" s="52"/>
      <c r="K1528" s="52"/>
      <c r="L1528" s="52"/>
      <c r="M1528"/>
      <c r="N1528"/>
    </row>
    <row r="1529" spans="1:14" ht="12.75" customHeight="1">
      <c r="A1529"/>
      <c r="B1529"/>
      <c r="C1529"/>
      <c r="D1529"/>
      <c r="E1529"/>
      <c r="F1529"/>
      <c r="G1529"/>
      <c r="H1529"/>
      <c r="I1529"/>
      <c r="J1529" s="52"/>
      <c r="K1529" s="52"/>
      <c r="L1529" s="52"/>
      <c r="M1529"/>
      <c r="N1529"/>
    </row>
    <row r="1530" spans="1:14" ht="12.75" customHeight="1">
      <c r="A1530"/>
      <c r="B1530"/>
      <c r="C1530"/>
      <c r="D1530"/>
      <c r="E1530"/>
      <c r="F1530"/>
      <c r="G1530"/>
      <c r="H1530"/>
      <c r="I1530"/>
      <c r="J1530" s="52"/>
      <c r="K1530" s="52"/>
      <c r="L1530" s="52"/>
      <c r="M1530"/>
      <c r="N1530"/>
    </row>
    <row r="1531" spans="1:14" ht="12.75" customHeight="1">
      <c r="A1531"/>
      <c r="B1531"/>
      <c r="C1531"/>
      <c r="D1531"/>
      <c r="E1531"/>
      <c r="F1531"/>
      <c r="G1531"/>
      <c r="H1531"/>
      <c r="I1531"/>
      <c r="J1531" s="52"/>
      <c r="K1531" s="52"/>
      <c r="L1531" s="52"/>
      <c r="M1531"/>
      <c r="N1531"/>
    </row>
    <row r="1532" spans="1:14" ht="12.75" customHeight="1">
      <c r="A1532"/>
      <c r="B1532"/>
      <c r="C1532"/>
      <c r="D1532"/>
      <c r="E1532"/>
      <c r="F1532"/>
      <c r="G1532"/>
      <c r="H1532"/>
      <c r="I1532"/>
      <c r="J1532" s="52"/>
      <c r="K1532" s="52"/>
      <c r="L1532" s="52"/>
      <c r="M1532"/>
      <c r="N1532"/>
    </row>
    <row r="1533" spans="1:14" ht="12.75" customHeight="1">
      <c r="A1533"/>
      <c r="B1533"/>
      <c r="C1533"/>
      <c r="D1533"/>
      <c r="E1533"/>
      <c r="F1533"/>
      <c r="G1533"/>
      <c r="H1533"/>
      <c r="I1533"/>
      <c r="J1533" s="52"/>
      <c r="K1533" s="52"/>
      <c r="L1533" s="52"/>
      <c r="M1533"/>
      <c r="N1533"/>
    </row>
    <row r="1534" spans="1:14" ht="12.75" customHeight="1">
      <c r="A1534"/>
      <c r="B1534"/>
      <c r="C1534"/>
      <c r="D1534"/>
      <c r="E1534"/>
      <c r="F1534"/>
      <c r="G1534"/>
      <c r="H1534"/>
      <c r="I1534"/>
      <c r="J1534" s="52"/>
      <c r="K1534" s="52"/>
      <c r="L1534" s="52"/>
      <c r="M1534"/>
      <c r="N1534"/>
    </row>
    <row r="1535" spans="1:14" ht="12.75" customHeight="1">
      <c r="A1535"/>
      <c r="B1535"/>
      <c r="C1535"/>
      <c r="D1535"/>
      <c r="E1535"/>
      <c r="F1535"/>
      <c r="G1535"/>
      <c r="H1535"/>
      <c r="I1535"/>
      <c r="J1535" s="52"/>
      <c r="K1535" s="52"/>
      <c r="L1535" s="52"/>
      <c r="M1535"/>
      <c r="N1535"/>
    </row>
    <row r="1536" spans="1:14" ht="12.75" customHeight="1">
      <c r="A1536"/>
      <c r="B1536"/>
      <c r="C1536"/>
      <c r="D1536"/>
      <c r="E1536"/>
      <c r="F1536"/>
      <c r="G1536"/>
      <c r="H1536"/>
      <c r="I1536"/>
      <c r="J1536" s="52"/>
      <c r="K1536" s="52"/>
      <c r="L1536" s="52"/>
      <c r="M1536"/>
      <c r="N1536"/>
    </row>
    <row r="1537" spans="1:14" ht="12.75" customHeight="1">
      <c r="A1537"/>
      <c r="B1537"/>
      <c r="C1537"/>
      <c r="D1537"/>
      <c r="E1537"/>
      <c r="F1537"/>
      <c r="G1537"/>
      <c r="H1537"/>
      <c r="I1537"/>
      <c r="J1537" s="52"/>
      <c r="K1537" s="52"/>
      <c r="L1537" s="52"/>
      <c r="M1537"/>
      <c r="N1537"/>
    </row>
    <row r="1538" spans="1:14" ht="12.75" customHeight="1">
      <c r="A1538"/>
      <c r="B1538"/>
      <c r="C1538"/>
      <c r="D1538"/>
      <c r="E1538"/>
      <c r="F1538"/>
      <c r="G1538"/>
      <c r="H1538"/>
      <c r="I1538"/>
      <c r="J1538" s="52"/>
      <c r="K1538" s="52"/>
      <c r="L1538" s="52"/>
      <c r="M1538"/>
      <c r="N1538"/>
    </row>
    <row r="1539" spans="1:14" ht="12.75" customHeight="1">
      <c r="A1539"/>
      <c r="B1539"/>
      <c r="C1539"/>
      <c r="D1539"/>
      <c r="E1539"/>
      <c r="F1539"/>
      <c r="G1539"/>
      <c r="H1539"/>
      <c r="I1539"/>
      <c r="J1539" s="52"/>
      <c r="K1539" s="52"/>
      <c r="L1539" s="52"/>
      <c r="M1539"/>
      <c r="N1539"/>
    </row>
    <row r="1540" spans="1:14" ht="12.75" customHeight="1">
      <c r="A1540"/>
      <c r="B1540"/>
      <c r="C1540"/>
      <c r="D1540"/>
      <c r="E1540"/>
      <c r="F1540"/>
      <c r="G1540"/>
      <c r="H1540"/>
      <c r="I1540"/>
      <c r="J1540" s="52"/>
      <c r="K1540" s="52"/>
      <c r="L1540" s="52"/>
      <c r="M1540"/>
      <c r="N1540"/>
    </row>
    <row r="1541" spans="1:14" ht="12.75" customHeight="1">
      <c r="A1541"/>
      <c r="B1541"/>
      <c r="C1541"/>
      <c r="D1541"/>
      <c r="E1541"/>
      <c r="F1541"/>
      <c r="G1541"/>
      <c r="H1541"/>
      <c r="I1541"/>
      <c r="J1541" s="52"/>
      <c r="K1541" s="52"/>
      <c r="L1541" s="52"/>
      <c r="M1541"/>
      <c r="N1541"/>
    </row>
    <row r="1542" spans="1:14" ht="12.75" customHeight="1">
      <c r="A1542"/>
      <c r="B1542"/>
      <c r="C1542"/>
      <c r="D1542"/>
      <c r="E1542"/>
      <c r="F1542"/>
      <c r="G1542"/>
      <c r="H1542"/>
      <c r="I1542"/>
      <c r="J1542" s="52"/>
      <c r="K1542" s="52"/>
      <c r="L1542" s="52"/>
      <c r="M1542"/>
      <c r="N1542"/>
    </row>
    <row r="1543" spans="1:14" ht="12.75" customHeight="1">
      <c r="A1543"/>
      <c r="B1543"/>
      <c r="C1543"/>
      <c r="D1543"/>
      <c r="E1543"/>
      <c r="F1543"/>
      <c r="G1543"/>
      <c r="H1543"/>
      <c r="I1543"/>
      <c r="J1543" s="52"/>
      <c r="K1543" s="52"/>
      <c r="L1543" s="52"/>
      <c r="M1543"/>
      <c r="N1543"/>
    </row>
    <row r="1544" spans="1:14" ht="12.75" customHeight="1">
      <c r="A1544"/>
      <c r="B1544"/>
      <c r="C1544"/>
      <c r="D1544"/>
      <c r="E1544"/>
      <c r="F1544"/>
      <c r="G1544"/>
      <c r="H1544"/>
      <c r="I1544"/>
      <c r="J1544" s="52"/>
      <c r="K1544" s="52"/>
      <c r="L1544" s="52"/>
      <c r="M1544"/>
      <c r="N1544"/>
    </row>
    <row r="1545" spans="1:14" ht="12.75" customHeight="1">
      <c r="A1545"/>
      <c r="B1545"/>
      <c r="C1545"/>
      <c r="D1545"/>
      <c r="E1545"/>
      <c r="F1545"/>
      <c r="G1545"/>
      <c r="H1545"/>
      <c r="I1545"/>
      <c r="J1545" s="52"/>
      <c r="K1545" s="52"/>
      <c r="L1545" s="52"/>
      <c r="M1545"/>
      <c r="N1545"/>
    </row>
    <row r="1546" spans="1:14" ht="12.75" customHeight="1">
      <c r="A1546"/>
      <c r="B1546"/>
      <c r="C1546"/>
      <c r="D1546"/>
      <c r="E1546"/>
      <c r="F1546"/>
      <c r="G1546"/>
      <c r="H1546"/>
      <c r="I1546"/>
      <c r="J1546" s="52"/>
      <c r="K1546" s="52"/>
      <c r="L1546" s="52"/>
      <c r="M1546"/>
      <c r="N1546"/>
    </row>
    <row r="1547" spans="1:14" ht="12.75" customHeight="1">
      <c r="A1547"/>
      <c r="B1547"/>
      <c r="C1547"/>
      <c r="D1547"/>
      <c r="E1547"/>
      <c r="F1547"/>
      <c r="G1547"/>
      <c r="H1547"/>
      <c r="I1547"/>
      <c r="J1547" s="52"/>
      <c r="K1547" s="52"/>
      <c r="L1547" s="52"/>
      <c r="M1547"/>
      <c r="N1547"/>
    </row>
    <row r="1548" spans="1:14" ht="12.75" customHeight="1">
      <c r="A1548"/>
      <c r="B1548"/>
      <c r="C1548"/>
      <c r="D1548"/>
      <c r="E1548"/>
      <c r="F1548"/>
      <c r="G1548"/>
      <c r="H1548"/>
      <c r="I1548"/>
      <c r="J1548" s="52"/>
      <c r="K1548" s="52"/>
      <c r="L1548" s="52"/>
      <c r="M1548"/>
      <c r="N1548"/>
    </row>
    <row r="1549" spans="1:14" ht="12.75" customHeight="1">
      <c r="A1549"/>
      <c r="B1549"/>
      <c r="C1549"/>
      <c r="D1549"/>
      <c r="E1549"/>
      <c r="F1549"/>
      <c r="G1549"/>
      <c r="H1549"/>
      <c r="I1549"/>
      <c r="J1549" s="52"/>
      <c r="K1549" s="52"/>
      <c r="L1549" s="52"/>
      <c r="M1549"/>
      <c r="N1549"/>
    </row>
    <row r="1550" spans="1:14" ht="12.75" customHeight="1">
      <c r="A1550"/>
      <c r="B1550"/>
      <c r="C1550"/>
      <c r="D1550"/>
      <c r="E1550"/>
      <c r="F1550"/>
      <c r="G1550"/>
      <c r="H1550"/>
      <c r="I1550"/>
      <c r="J1550" s="52"/>
      <c r="K1550" s="52"/>
      <c r="L1550" s="52"/>
      <c r="M1550"/>
      <c r="N1550"/>
    </row>
    <row r="1551" spans="1:14" ht="12.75" customHeight="1">
      <c r="A1551"/>
      <c r="B1551"/>
      <c r="C1551"/>
      <c r="D1551"/>
      <c r="E1551"/>
      <c r="F1551"/>
      <c r="G1551"/>
      <c r="H1551"/>
      <c r="I1551"/>
      <c r="J1551" s="52"/>
      <c r="K1551" s="52"/>
      <c r="L1551" s="52"/>
      <c r="M1551"/>
      <c r="N1551"/>
    </row>
    <row r="1552" spans="1:14" ht="12.75" customHeight="1">
      <c r="A1552"/>
      <c r="B1552"/>
      <c r="C1552"/>
      <c r="D1552"/>
      <c r="E1552"/>
      <c r="F1552"/>
      <c r="G1552"/>
      <c r="H1552"/>
      <c r="I1552"/>
      <c r="J1552" s="52"/>
      <c r="K1552" s="52"/>
      <c r="L1552" s="52"/>
      <c r="M1552"/>
      <c r="N1552"/>
    </row>
    <row r="1553" spans="1:14" ht="12.75" customHeight="1">
      <c r="A1553"/>
      <c r="B1553"/>
      <c r="C1553"/>
      <c r="D1553"/>
      <c r="E1553"/>
      <c r="F1553"/>
      <c r="G1553"/>
      <c r="H1553"/>
      <c r="I1553"/>
      <c r="J1553" s="52"/>
      <c r="K1553" s="52"/>
      <c r="L1553" s="52"/>
      <c r="M1553"/>
      <c r="N1553"/>
    </row>
    <row r="1554" spans="1:14" ht="12.75" customHeight="1">
      <c r="A1554"/>
      <c r="B1554"/>
      <c r="C1554"/>
      <c r="D1554"/>
      <c r="E1554"/>
      <c r="F1554"/>
      <c r="G1554"/>
      <c r="H1554"/>
      <c r="I1554"/>
      <c r="J1554" s="52"/>
      <c r="K1554" s="52"/>
      <c r="L1554" s="52"/>
      <c r="M1554"/>
      <c r="N1554"/>
    </row>
    <row r="1555" spans="1:14" ht="12.75" customHeight="1">
      <c r="A1555"/>
      <c r="B1555"/>
      <c r="C1555"/>
      <c r="D1555"/>
      <c r="E1555"/>
      <c r="F1555"/>
      <c r="G1555"/>
      <c r="H1555"/>
      <c r="I1555"/>
      <c r="J1555" s="52"/>
      <c r="K1555" s="52"/>
      <c r="L1555" s="52"/>
      <c r="M1555"/>
      <c r="N1555"/>
    </row>
    <row r="1556" spans="1:14" ht="12.75" customHeight="1">
      <c r="A1556"/>
      <c r="B1556"/>
      <c r="C1556"/>
      <c r="D1556"/>
      <c r="E1556"/>
      <c r="F1556"/>
      <c r="G1556"/>
      <c r="H1556"/>
      <c r="I1556"/>
      <c r="J1556" s="52"/>
      <c r="K1556" s="52"/>
      <c r="L1556" s="52"/>
      <c r="M1556"/>
      <c r="N1556"/>
    </row>
    <row r="1557" spans="1:14" ht="12.75" customHeight="1">
      <c r="A1557"/>
      <c r="B1557"/>
      <c r="C1557"/>
      <c r="D1557"/>
      <c r="E1557"/>
      <c r="F1557"/>
      <c r="G1557"/>
      <c r="H1557"/>
      <c r="I1557"/>
      <c r="J1557" s="52"/>
      <c r="K1557" s="52"/>
      <c r="L1557" s="52"/>
      <c r="M1557"/>
      <c r="N1557"/>
    </row>
    <row r="1558" spans="1:14" ht="12.75" customHeight="1">
      <c r="A1558"/>
      <c r="B1558"/>
      <c r="C1558"/>
      <c r="D1558"/>
      <c r="E1558"/>
      <c r="F1558"/>
      <c r="G1558"/>
      <c r="H1558"/>
      <c r="I1558"/>
      <c r="J1558" s="52"/>
      <c r="K1558" s="52"/>
      <c r="L1558" s="52"/>
      <c r="M1558"/>
      <c r="N1558"/>
    </row>
    <row r="1559" spans="1:14" ht="12.75" customHeight="1">
      <c r="A1559"/>
      <c r="B1559"/>
      <c r="C1559"/>
      <c r="D1559"/>
      <c r="E1559"/>
      <c r="F1559"/>
      <c r="G1559"/>
      <c r="H1559"/>
      <c r="I1559"/>
      <c r="J1559" s="52"/>
      <c r="K1559" s="52"/>
      <c r="L1559" s="52"/>
      <c r="M1559"/>
      <c r="N1559"/>
    </row>
    <row r="1560" spans="1:14" ht="12.75" customHeight="1">
      <c r="A1560"/>
      <c r="B1560"/>
      <c r="C1560"/>
      <c r="D1560"/>
      <c r="E1560"/>
      <c r="F1560"/>
      <c r="G1560"/>
      <c r="H1560"/>
      <c r="I1560"/>
      <c r="J1560" s="52"/>
      <c r="K1560" s="52"/>
      <c r="L1560" s="52"/>
      <c r="M1560"/>
      <c r="N1560"/>
    </row>
    <row r="1561" spans="1:14" ht="12.75" customHeight="1">
      <c r="A1561"/>
      <c r="B1561"/>
      <c r="C1561"/>
      <c r="D1561"/>
      <c r="E1561"/>
      <c r="F1561"/>
      <c r="G1561"/>
      <c r="H1561"/>
      <c r="I1561"/>
      <c r="J1561" s="52"/>
      <c r="K1561" s="52"/>
      <c r="L1561" s="52"/>
      <c r="M1561"/>
      <c r="N1561"/>
    </row>
    <row r="1562" spans="1:14" ht="12.75" customHeight="1">
      <c r="A1562"/>
      <c r="B1562"/>
      <c r="C1562"/>
      <c r="D1562"/>
      <c r="E1562"/>
      <c r="F1562"/>
      <c r="G1562"/>
      <c r="H1562"/>
      <c r="I1562"/>
      <c r="J1562" s="52"/>
      <c r="K1562" s="52"/>
      <c r="L1562" s="52"/>
      <c r="M1562"/>
      <c r="N1562"/>
    </row>
    <row r="1563" spans="1:14" ht="12.75" customHeight="1">
      <c r="A1563"/>
      <c r="B1563"/>
      <c r="C1563"/>
      <c r="D1563"/>
      <c r="E1563"/>
      <c r="F1563"/>
      <c r="G1563"/>
      <c r="H1563"/>
      <c r="I1563"/>
      <c r="J1563" s="52"/>
      <c r="K1563" s="52"/>
      <c r="L1563" s="52"/>
      <c r="M1563"/>
      <c r="N1563"/>
    </row>
    <row r="1564" spans="1:14" ht="12.75" customHeight="1">
      <c r="A1564"/>
      <c r="B1564"/>
      <c r="C1564"/>
      <c r="D1564"/>
      <c r="E1564"/>
      <c r="F1564"/>
      <c r="G1564"/>
      <c r="H1564"/>
      <c r="I1564"/>
      <c r="J1564" s="52"/>
      <c r="K1564" s="52"/>
      <c r="L1564" s="52"/>
      <c r="M1564"/>
      <c r="N1564"/>
    </row>
    <row r="1565" spans="1:14" ht="12.75" customHeight="1">
      <c r="A1565"/>
      <c r="B1565"/>
      <c r="C1565"/>
      <c r="D1565"/>
      <c r="E1565"/>
      <c r="F1565"/>
      <c r="G1565"/>
      <c r="H1565"/>
      <c r="I1565"/>
      <c r="J1565" s="52"/>
      <c r="K1565" s="52"/>
      <c r="L1565" s="52"/>
      <c r="M1565"/>
      <c r="N1565"/>
    </row>
    <row r="1566" spans="1:14" ht="12.75" customHeight="1">
      <c r="A1566"/>
      <c r="B1566"/>
      <c r="C1566"/>
      <c r="D1566"/>
      <c r="E1566"/>
      <c r="F1566"/>
      <c r="G1566"/>
      <c r="H1566"/>
      <c r="I1566"/>
      <c r="J1566" s="52"/>
      <c r="K1566" s="52"/>
      <c r="L1566" s="52"/>
      <c r="M1566"/>
      <c r="N1566"/>
    </row>
    <row r="1567" spans="1:14" ht="12.75" customHeight="1">
      <c r="A1567"/>
      <c r="B1567"/>
      <c r="C1567"/>
      <c r="D1567"/>
      <c r="E1567"/>
      <c r="F1567"/>
      <c r="G1567"/>
      <c r="H1567"/>
      <c r="I1567"/>
      <c r="J1567" s="52"/>
      <c r="K1567" s="52"/>
      <c r="L1567" s="52"/>
      <c r="M1567"/>
      <c r="N1567"/>
    </row>
    <row r="1568" spans="1:14" ht="12.75" customHeight="1">
      <c r="A1568"/>
      <c r="B1568"/>
      <c r="C1568"/>
      <c r="D1568"/>
      <c r="E1568"/>
      <c r="F1568"/>
      <c r="G1568"/>
      <c r="H1568"/>
      <c r="I1568"/>
      <c r="J1568" s="52"/>
      <c r="K1568" s="52"/>
      <c r="L1568" s="52"/>
      <c r="M1568"/>
      <c r="N1568"/>
    </row>
    <row r="1569" spans="1:14" ht="12.75" customHeight="1">
      <c r="A1569"/>
      <c r="B1569"/>
      <c r="C1569"/>
      <c r="D1569"/>
      <c r="E1569"/>
      <c r="F1569"/>
      <c r="G1569"/>
      <c r="H1569"/>
      <c r="I1569"/>
      <c r="J1569" s="52"/>
      <c r="K1569" s="52"/>
      <c r="L1569" s="52"/>
      <c r="M1569"/>
      <c r="N1569"/>
    </row>
    <row r="1570" spans="1:14" ht="12.75" customHeight="1">
      <c r="A1570"/>
      <c r="B1570"/>
      <c r="C1570"/>
      <c r="D1570"/>
      <c r="E1570"/>
      <c r="F1570"/>
      <c r="G1570"/>
      <c r="H1570"/>
      <c r="I1570"/>
      <c r="J1570" s="52"/>
      <c r="K1570" s="52"/>
      <c r="L1570" s="52"/>
      <c r="M1570"/>
      <c r="N1570"/>
    </row>
    <row r="1571" spans="1:14" ht="12.75" customHeight="1">
      <c r="A1571"/>
      <c r="B1571"/>
      <c r="C1571"/>
      <c r="D1571"/>
      <c r="E1571"/>
      <c r="F1571"/>
      <c r="G1571"/>
      <c r="H1571"/>
      <c r="I1571"/>
      <c r="J1571" s="52"/>
      <c r="K1571" s="52"/>
      <c r="L1571" s="52"/>
      <c r="M1571"/>
      <c r="N1571"/>
    </row>
    <row r="1572" spans="1:14" ht="12.75" customHeight="1">
      <c r="A1572"/>
      <c r="B1572"/>
      <c r="C1572"/>
      <c r="D1572"/>
      <c r="E1572"/>
      <c r="F1572"/>
      <c r="G1572"/>
      <c r="H1572"/>
      <c r="I1572"/>
      <c r="J1572" s="52"/>
      <c r="K1572" s="52"/>
      <c r="L1572" s="52"/>
      <c r="M1572"/>
      <c r="N1572"/>
    </row>
    <row r="1573" spans="1:14" ht="12.75" customHeight="1">
      <c r="A1573"/>
      <c r="B1573"/>
      <c r="C1573"/>
      <c r="D1573"/>
      <c r="E1573"/>
      <c r="F1573"/>
      <c r="G1573"/>
      <c r="H1573"/>
      <c r="I1573"/>
      <c r="J1573" s="52"/>
      <c r="K1573" s="52"/>
      <c r="L1573" s="52"/>
      <c r="M1573"/>
      <c r="N1573"/>
    </row>
    <row r="1574" spans="1:14" ht="12.75" customHeight="1">
      <c r="A1574"/>
      <c r="B1574"/>
      <c r="C1574"/>
      <c r="D1574"/>
      <c r="E1574"/>
      <c r="F1574"/>
      <c r="G1574"/>
      <c r="H1574"/>
      <c r="I1574"/>
      <c r="J1574" s="52"/>
      <c r="K1574" s="52"/>
      <c r="L1574" s="52"/>
      <c r="M1574"/>
      <c r="N1574"/>
    </row>
    <row r="1575" spans="1:14" ht="12.75" customHeight="1">
      <c r="A1575"/>
      <c r="B1575"/>
      <c r="C1575"/>
      <c r="D1575"/>
      <c r="E1575"/>
      <c r="F1575"/>
      <c r="G1575"/>
      <c r="H1575"/>
      <c r="I1575"/>
      <c r="J1575" s="52"/>
      <c r="K1575" s="52"/>
      <c r="L1575" s="52"/>
      <c r="M1575"/>
      <c r="N1575"/>
    </row>
    <row r="1576" spans="1:14" ht="12.75" customHeight="1">
      <c r="A1576"/>
      <c r="B1576"/>
      <c r="C1576"/>
      <c r="D1576"/>
      <c r="E1576"/>
      <c r="F1576"/>
      <c r="G1576"/>
      <c r="H1576"/>
      <c r="I1576"/>
      <c r="J1576" s="52"/>
      <c r="K1576" s="52"/>
      <c r="L1576" s="52"/>
      <c r="M1576"/>
      <c r="N1576"/>
    </row>
    <row r="1577" spans="1:14" ht="12.75" customHeight="1">
      <c r="A1577"/>
      <c r="B1577"/>
      <c r="C1577"/>
      <c r="D1577"/>
      <c r="E1577"/>
      <c r="F1577"/>
      <c r="G1577"/>
      <c r="H1577"/>
      <c r="I1577"/>
      <c r="J1577" s="52"/>
      <c r="K1577" s="52"/>
      <c r="L1577" s="52"/>
      <c r="M1577"/>
      <c r="N1577"/>
    </row>
    <row r="1578" spans="1:14" ht="12.75" customHeight="1">
      <c r="A1578"/>
      <c r="B1578"/>
      <c r="C1578"/>
      <c r="D1578"/>
      <c r="E1578"/>
      <c r="F1578"/>
      <c r="G1578"/>
      <c r="H1578"/>
      <c r="I1578"/>
      <c r="J1578" s="52"/>
      <c r="K1578" s="52"/>
      <c r="L1578" s="52"/>
      <c r="M1578"/>
      <c r="N1578"/>
    </row>
    <row r="1579" spans="1:14" ht="12.75" customHeight="1">
      <c r="A1579"/>
      <c r="B1579"/>
      <c r="C1579"/>
      <c r="D1579"/>
      <c r="E1579"/>
      <c r="F1579"/>
      <c r="G1579"/>
      <c r="H1579"/>
      <c r="I1579"/>
      <c r="J1579" s="52"/>
      <c r="K1579" s="52"/>
      <c r="L1579" s="52"/>
      <c r="M1579"/>
      <c r="N1579"/>
    </row>
    <row r="1580" spans="1:14" ht="12.75" customHeight="1">
      <c r="A1580"/>
      <c r="B1580"/>
      <c r="C1580"/>
      <c r="D1580"/>
      <c r="E1580"/>
      <c r="F1580"/>
      <c r="G1580"/>
      <c r="H1580"/>
      <c r="I1580"/>
      <c r="J1580" s="52"/>
      <c r="K1580" s="52"/>
      <c r="L1580" s="52"/>
      <c r="M1580"/>
      <c r="N1580"/>
    </row>
    <row r="1581" spans="1:14" ht="12.75" customHeight="1">
      <c r="A1581"/>
      <c r="B1581"/>
      <c r="C1581"/>
      <c r="D1581"/>
      <c r="E1581"/>
      <c r="F1581"/>
      <c r="G1581"/>
      <c r="H1581"/>
      <c r="I1581"/>
      <c r="J1581" s="52"/>
      <c r="K1581" s="52"/>
      <c r="L1581" s="52"/>
      <c r="M1581"/>
      <c r="N1581"/>
    </row>
    <row r="1582" spans="1:14" ht="12.75" customHeight="1">
      <c r="A1582"/>
      <c r="B1582"/>
      <c r="C1582"/>
      <c r="D1582"/>
      <c r="E1582"/>
      <c r="F1582"/>
      <c r="G1582"/>
      <c r="H1582"/>
      <c r="I1582"/>
      <c r="J1582" s="52"/>
      <c r="K1582" s="52"/>
      <c r="L1582" s="52"/>
      <c r="M1582"/>
      <c r="N1582"/>
    </row>
    <row r="1583" spans="1:14" ht="12.75" customHeight="1">
      <c r="A1583"/>
      <c r="B1583"/>
      <c r="C1583"/>
      <c r="D1583"/>
      <c r="E1583"/>
      <c r="F1583"/>
      <c r="G1583"/>
      <c r="H1583"/>
      <c r="I1583"/>
      <c r="J1583" s="52"/>
      <c r="K1583" s="52"/>
      <c r="L1583" s="52"/>
      <c r="M1583"/>
      <c r="N1583"/>
    </row>
    <row r="1584" spans="1:14" ht="12.75" customHeight="1">
      <c r="A1584"/>
      <c r="B1584"/>
      <c r="C1584"/>
      <c r="D1584"/>
      <c r="E1584"/>
      <c r="F1584"/>
      <c r="G1584"/>
      <c r="H1584"/>
      <c r="I1584"/>
      <c r="J1584" s="52"/>
      <c r="K1584" s="52"/>
      <c r="L1584" s="52"/>
      <c r="M1584"/>
      <c r="N1584"/>
    </row>
    <row r="1585" spans="1:14" ht="12.75" customHeight="1">
      <c r="A1585"/>
      <c r="B1585"/>
      <c r="C1585"/>
      <c r="D1585"/>
      <c r="E1585"/>
      <c r="F1585"/>
      <c r="G1585"/>
      <c r="H1585"/>
      <c r="I1585"/>
      <c r="J1585" s="52"/>
      <c r="K1585" s="52"/>
      <c r="L1585" s="52"/>
      <c r="M1585"/>
      <c r="N1585"/>
    </row>
    <row r="1586" spans="1:14" ht="12.75" customHeight="1">
      <c r="A1586"/>
      <c r="B1586"/>
      <c r="C1586"/>
      <c r="D1586"/>
      <c r="E1586"/>
      <c r="F1586"/>
      <c r="G1586"/>
      <c r="H1586"/>
      <c r="I1586"/>
      <c r="J1586" s="52"/>
      <c r="K1586" s="52"/>
      <c r="L1586" s="52"/>
      <c r="M1586"/>
      <c r="N1586"/>
    </row>
    <row r="1587" spans="1:14" ht="12.75" customHeight="1">
      <c r="A1587"/>
      <c r="B1587"/>
      <c r="C1587"/>
      <c r="D1587"/>
      <c r="E1587"/>
      <c r="F1587"/>
      <c r="G1587"/>
      <c r="H1587"/>
      <c r="I1587"/>
      <c r="J1587" s="52"/>
      <c r="K1587" s="52"/>
      <c r="L1587" s="52"/>
      <c r="M1587"/>
      <c r="N1587"/>
    </row>
    <row r="1588" spans="1:14" ht="12.75" customHeight="1">
      <c r="A1588"/>
      <c r="B1588"/>
      <c r="C1588"/>
      <c r="D1588"/>
      <c r="E1588"/>
      <c r="F1588"/>
      <c r="G1588"/>
      <c r="H1588"/>
      <c r="I1588"/>
      <c r="J1588" s="52"/>
      <c r="K1588" s="52"/>
      <c r="L1588" s="52"/>
      <c r="M1588"/>
      <c r="N1588"/>
    </row>
    <row r="1589" spans="1:14" ht="12.75" customHeight="1">
      <c r="A1589"/>
      <c r="B1589"/>
      <c r="C1589"/>
      <c r="D1589"/>
      <c r="E1589"/>
      <c r="F1589"/>
      <c r="G1589"/>
      <c r="H1589"/>
      <c r="I1589"/>
      <c r="J1589" s="52"/>
      <c r="K1589" s="52"/>
      <c r="L1589" s="52"/>
      <c r="M1589"/>
      <c r="N1589"/>
    </row>
    <row r="1590" spans="1:14" ht="12.75" customHeight="1">
      <c r="A1590"/>
      <c r="B1590"/>
      <c r="C1590"/>
      <c r="D1590"/>
      <c r="E1590"/>
      <c r="F1590"/>
      <c r="G1590"/>
      <c r="H1590"/>
      <c r="I1590"/>
      <c r="J1590" s="52"/>
      <c r="K1590" s="52"/>
      <c r="L1590" s="52"/>
      <c r="M1590"/>
      <c r="N1590"/>
    </row>
    <row r="1591" spans="1:14" ht="12.75" customHeight="1">
      <c r="A1591"/>
      <c r="B1591"/>
      <c r="C1591"/>
      <c r="D1591"/>
      <c r="E1591"/>
      <c r="F1591"/>
      <c r="G1591"/>
      <c r="H1591"/>
      <c r="I1591"/>
      <c r="J1591" s="52"/>
      <c r="K1591" s="52"/>
      <c r="L1591" s="52"/>
      <c r="M1591"/>
      <c r="N1591"/>
    </row>
    <row r="1592" spans="1:14" ht="12.75" customHeight="1">
      <c r="A1592"/>
      <c r="B1592"/>
      <c r="C1592"/>
      <c r="D1592"/>
      <c r="E1592"/>
      <c r="F1592"/>
      <c r="G1592"/>
      <c r="H1592"/>
      <c r="I1592"/>
      <c r="J1592" s="52"/>
      <c r="K1592" s="52"/>
      <c r="L1592" s="52"/>
      <c r="M1592"/>
      <c r="N1592"/>
    </row>
    <row r="1593" spans="1:14" ht="12.75" customHeight="1">
      <c r="A1593"/>
      <c r="B1593"/>
      <c r="C1593"/>
      <c r="D1593"/>
      <c r="E1593"/>
      <c r="F1593"/>
      <c r="G1593"/>
      <c r="H1593"/>
      <c r="I1593"/>
      <c r="J1593" s="52"/>
      <c r="K1593" s="52"/>
      <c r="L1593" s="52"/>
      <c r="M1593"/>
      <c r="N1593"/>
    </row>
    <row r="1594" spans="1:14" ht="12.75" customHeight="1">
      <c r="A1594"/>
      <c r="B1594"/>
      <c r="C1594"/>
      <c r="D1594"/>
      <c r="E1594"/>
      <c r="F1594"/>
      <c r="G1594"/>
      <c r="H1594"/>
      <c r="I1594"/>
      <c r="J1594" s="52"/>
      <c r="K1594" s="52"/>
      <c r="L1594" s="52"/>
      <c r="M1594"/>
      <c r="N1594"/>
    </row>
    <row r="1595" spans="1:14" ht="12.75" customHeight="1">
      <c r="A1595"/>
      <c r="B1595"/>
      <c r="C1595"/>
      <c r="D1595"/>
      <c r="E1595"/>
      <c r="F1595"/>
      <c r="G1595"/>
      <c r="H1595"/>
      <c r="I1595"/>
      <c r="J1595" s="52"/>
      <c r="K1595" s="52"/>
      <c r="L1595" s="52"/>
      <c r="M1595"/>
      <c r="N1595"/>
    </row>
    <row r="1596" spans="1:14" ht="12.75" customHeight="1">
      <c r="A1596"/>
      <c r="B1596"/>
      <c r="C1596"/>
      <c r="D1596"/>
      <c r="E1596"/>
      <c r="F1596"/>
      <c r="G1596"/>
      <c r="H1596"/>
      <c r="I1596"/>
      <c r="J1596" s="52"/>
      <c r="K1596" s="52"/>
      <c r="L1596" s="52"/>
      <c r="M1596"/>
      <c r="N1596"/>
    </row>
    <row r="1597" spans="1:14" ht="12.75" customHeight="1">
      <c r="A1597"/>
      <c r="B1597"/>
      <c r="C1597"/>
      <c r="D1597"/>
      <c r="E1597"/>
      <c r="F1597"/>
      <c r="G1597"/>
      <c r="H1597"/>
      <c r="I1597"/>
      <c r="J1597" s="52"/>
      <c r="K1597" s="52"/>
      <c r="L1597" s="52"/>
      <c r="M1597"/>
      <c r="N1597"/>
    </row>
    <row r="1598" spans="1:14" ht="12.75" customHeight="1">
      <c r="A1598"/>
      <c r="B1598"/>
      <c r="C1598"/>
      <c r="D1598"/>
      <c r="E1598"/>
      <c r="F1598"/>
      <c r="G1598"/>
      <c r="H1598"/>
      <c r="I1598"/>
      <c r="J1598" s="52"/>
      <c r="K1598" s="52"/>
      <c r="L1598" s="52"/>
      <c r="M1598"/>
      <c r="N1598"/>
    </row>
    <row r="1599" spans="1:14" ht="12.75" customHeight="1">
      <c r="A1599"/>
      <c r="B1599"/>
      <c r="C1599"/>
      <c r="D1599"/>
      <c r="E1599"/>
      <c r="F1599"/>
      <c r="G1599"/>
      <c r="H1599"/>
      <c r="I1599"/>
      <c r="J1599" s="52"/>
      <c r="K1599" s="52"/>
      <c r="L1599" s="52"/>
      <c r="M1599"/>
      <c r="N1599"/>
    </row>
    <row r="1600" spans="1:14" ht="12.75" customHeight="1">
      <c r="A1600"/>
      <c r="B1600"/>
      <c r="C1600"/>
      <c r="D1600"/>
      <c r="E1600"/>
      <c r="F1600"/>
      <c r="G1600"/>
      <c r="H1600"/>
      <c r="I1600"/>
      <c r="J1600" s="52"/>
      <c r="K1600" s="52"/>
      <c r="L1600" s="52"/>
      <c r="M1600"/>
      <c r="N1600"/>
    </row>
    <row r="1601" spans="1:14" ht="12.75" customHeight="1">
      <c r="A1601"/>
      <c r="B1601"/>
      <c r="C1601"/>
      <c r="D1601"/>
      <c r="E1601"/>
      <c r="F1601"/>
      <c r="G1601"/>
      <c r="H1601"/>
      <c r="I1601"/>
      <c r="J1601" s="52"/>
      <c r="K1601" s="52"/>
      <c r="L1601" s="52"/>
      <c r="M1601"/>
      <c r="N1601"/>
    </row>
    <row r="1602" spans="1:14" ht="12.75" customHeight="1">
      <c r="A1602"/>
      <c r="B1602"/>
      <c r="C1602"/>
      <c r="D1602"/>
      <c r="E1602"/>
      <c r="F1602"/>
      <c r="G1602"/>
      <c r="H1602"/>
      <c r="I1602"/>
      <c r="J1602" s="52"/>
      <c r="K1602" s="52"/>
      <c r="L1602" s="52"/>
      <c r="M1602"/>
      <c r="N1602"/>
    </row>
    <row r="1603" spans="1:14" ht="12.75" customHeight="1">
      <c r="A1603"/>
      <c r="B1603"/>
      <c r="C1603"/>
      <c r="D1603"/>
      <c r="E1603"/>
      <c r="F1603"/>
      <c r="G1603"/>
      <c r="H1603"/>
      <c r="I1603"/>
      <c r="J1603" s="52"/>
      <c r="K1603" s="52"/>
      <c r="L1603" s="52"/>
      <c r="M1603"/>
      <c r="N1603"/>
    </row>
    <row r="1604" spans="1:14" ht="12.75" customHeight="1">
      <c r="A1604"/>
      <c r="B1604"/>
      <c r="C1604"/>
      <c r="D1604"/>
      <c r="E1604"/>
      <c r="F1604"/>
      <c r="G1604"/>
      <c r="H1604"/>
      <c r="I1604"/>
      <c r="J1604" s="52"/>
      <c r="K1604" s="52"/>
      <c r="L1604" s="52"/>
      <c r="M1604"/>
      <c r="N1604"/>
    </row>
    <row r="1605" spans="1:14" ht="12.75" customHeight="1">
      <c r="A1605"/>
      <c r="B1605"/>
      <c r="C1605"/>
      <c r="D1605"/>
      <c r="E1605"/>
      <c r="F1605"/>
      <c r="G1605"/>
      <c r="H1605"/>
      <c r="I1605"/>
      <c r="J1605" s="52"/>
      <c r="K1605" s="52"/>
      <c r="L1605" s="52"/>
      <c r="M1605"/>
      <c r="N1605"/>
    </row>
    <row r="1606" spans="1:14" ht="12.75" customHeight="1">
      <c r="A1606"/>
      <c r="B1606"/>
      <c r="C1606"/>
      <c r="D1606"/>
      <c r="E1606"/>
      <c r="F1606"/>
      <c r="G1606"/>
      <c r="H1606"/>
      <c r="I1606"/>
      <c r="J1606" s="52"/>
      <c r="K1606" s="52"/>
      <c r="L1606" s="52"/>
      <c r="M1606"/>
      <c r="N1606"/>
    </row>
    <row r="1607" spans="1:14" ht="12.75" customHeight="1">
      <c r="A1607"/>
      <c r="B1607"/>
      <c r="C1607"/>
      <c r="D1607"/>
      <c r="E1607"/>
      <c r="F1607"/>
      <c r="G1607"/>
      <c r="H1607"/>
      <c r="I1607"/>
      <c r="J1607" s="52"/>
      <c r="K1607" s="52"/>
      <c r="L1607" s="52"/>
      <c r="M1607"/>
      <c r="N1607"/>
    </row>
    <row r="1608" spans="1:14" ht="12.75" customHeight="1">
      <c r="A1608"/>
      <c r="B1608"/>
      <c r="C1608"/>
      <c r="D1608"/>
      <c r="E1608"/>
      <c r="F1608"/>
      <c r="G1608"/>
      <c r="H1608"/>
      <c r="I1608"/>
      <c r="J1608" s="52"/>
      <c r="K1608" s="52"/>
      <c r="L1608" s="52"/>
      <c r="M1608"/>
      <c r="N1608"/>
    </row>
    <row r="1609" spans="1:14" ht="12.75" customHeight="1">
      <c r="A1609"/>
      <c r="B1609"/>
      <c r="C1609"/>
      <c r="D1609"/>
      <c r="E1609"/>
      <c r="F1609"/>
      <c r="G1609"/>
      <c r="H1609"/>
      <c r="I1609"/>
      <c r="J1609" s="52"/>
      <c r="K1609" s="52"/>
      <c r="L1609" s="52"/>
      <c r="M1609"/>
      <c r="N1609"/>
    </row>
    <row r="1610" spans="1:14" ht="12.75" customHeight="1">
      <c r="A1610"/>
      <c r="B1610"/>
      <c r="C1610"/>
      <c r="D1610"/>
      <c r="E1610"/>
      <c r="F1610"/>
      <c r="G1610"/>
      <c r="H1610"/>
      <c r="I1610"/>
      <c r="J1610" s="52"/>
      <c r="K1610" s="52"/>
      <c r="L1610" s="52"/>
      <c r="M1610"/>
      <c r="N1610"/>
    </row>
    <row r="1611" spans="1:14" ht="12.75" customHeight="1">
      <c r="A1611"/>
      <c r="B1611"/>
      <c r="C1611"/>
      <c r="D1611"/>
      <c r="E1611"/>
      <c r="F1611"/>
      <c r="G1611"/>
      <c r="H1611"/>
      <c r="I1611"/>
      <c r="J1611" s="52"/>
      <c r="K1611" s="52"/>
      <c r="L1611" s="52"/>
      <c r="M1611"/>
      <c r="N1611"/>
    </row>
    <row r="1612" spans="1:14" ht="12.75" customHeight="1">
      <c r="A1612"/>
      <c r="B1612"/>
      <c r="C1612"/>
      <c r="D1612"/>
      <c r="E1612"/>
      <c r="F1612"/>
      <c r="G1612"/>
      <c r="H1612"/>
      <c r="I1612"/>
      <c r="J1612" s="52"/>
      <c r="K1612" s="52"/>
      <c r="L1612" s="52"/>
      <c r="M1612"/>
      <c r="N1612"/>
    </row>
    <row r="1613" spans="1:14" ht="12.75" customHeight="1">
      <c r="A1613"/>
      <c r="B1613"/>
      <c r="C1613"/>
      <c r="D1613"/>
      <c r="E1613"/>
      <c r="F1613"/>
      <c r="G1613"/>
      <c r="H1613"/>
      <c r="I1613"/>
      <c r="J1613" s="52"/>
      <c r="K1613" s="52"/>
      <c r="L1613" s="52"/>
      <c r="M1613"/>
      <c r="N1613"/>
    </row>
    <row r="1614" spans="1:14" ht="12.75" customHeight="1">
      <c r="A1614"/>
      <c r="B1614"/>
      <c r="C1614"/>
      <c r="D1614"/>
      <c r="E1614"/>
      <c r="F1614"/>
      <c r="G1614"/>
      <c r="H1614"/>
      <c r="I1614"/>
      <c r="J1614" s="52"/>
      <c r="K1614" s="52"/>
      <c r="L1614" s="52"/>
      <c r="M1614"/>
      <c r="N1614"/>
    </row>
    <row r="1615" spans="1:14" ht="12.75" customHeight="1">
      <c r="A1615"/>
      <c r="B1615"/>
      <c r="C1615"/>
      <c r="D1615"/>
      <c r="E1615"/>
      <c r="F1615"/>
      <c r="G1615"/>
      <c r="H1615"/>
      <c r="I1615"/>
      <c r="J1615" s="52"/>
      <c r="K1615" s="52"/>
      <c r="L1615" s="52"/>
      <c r="M1615"/>
      <c r="N1615"/>
    </row>
    <row r="1616" spans="1:14" ht="12.75" customHeight="1">
      <c r="A1616"/>
      <c r="B1616"/>
      <c r="C1616"/>
      <c r="D1616"/>
      <c r="E1616"/>
      <c r="F1616"/>
      <c r="G1616"/>
      <c r="H1616"/>
      <c r="I1616"/>
      <c r="J1616" s="52"/>
      <c r="K1616" s="52"/>
      <c r="L1616" s="52"/>
      <c r="M1616"/>
      <c r="N1616"/>
    </row>
    <row r="1617" spans="1:14" ht="12.75" customHeight="1">
      <c r="A1617"/>
      <c r="B1617"/>
      <c r="C1617"/>
      <c r="D1617"/>
      <c r="E1617"/>
      <c r="F1617"/>
      <c r="G1617"/>
      <c r="H1617"/>
      <c r="I1617"/>
      <c r="J1617" s="52"/>
      <c r="K1617" s="52"/>
      <c r="L1617" s="52"/>
      <c r="M1617"/>
      <c r="N1617"/>
    </row>
    <row r="1618" spans="1:14" ht="12.75" customHeight="1">
      <c r="A1618"/>
      <c r="B1618"/>
      <c r="C1618"/>
      <c r="D1618"/>
      <c r="E1618"/>
      <c r="F1618"/>
      <c r="G1618"/>
      <c r="H1618"/>
      <c r="I1618"/>
      <c r="J1618" s="52"/>
      <c r="K1618" s="52"/>
      <c r="L1618" s="52"/>
      <c r="M1618"/>
      <c r="N1618"/>
    </row>
    <row r="1619" spans="1:14" ht="12.75" customHeight="1">
      <c r="A1619"/>
      <c r="B1619"/>
      <c r="C1619"/>
      <c r="D1619"/>
      <c r="E1619"/>
      <c r="F1619"/>
      <c r="G1619"/>
      <c r="H1619"/>
      <c r="I1619"/>
      <c r="J1619" s="52"/>
      <c r="K1619" s="52"/>
      <c r="L1619" s="52"/>
      <c r="M1619"/>
      <c r="N1619"/>
    </row>
    <row r="1620" spans="1:14" ht="12.75" customHeight="1">
      <c r="A1620"/>
      <c r="B1620"/>
      <c r="C1620"/>
      <c r="D1620"/>
      <c r="E1620"/>
      <c r="F1620"/>
      <c r="G1620"/>
      <c r="H1620"/>
      <c r="I1620"/>
      <c r="J1620" s="52"/>
      <c r="K1620" s="52"/>
      <c r="L1620" s="52"/>
      <c r="M1620"/>
      <c r="N1620"/>
    </row>
    <row r="1621" spans="1:14" ht="12.75" customHeight="1">
      <c r="A1621"/>
      <c r="B1621"/>
      <c r="C1621"/>
      <c r="D1621"/>
      <c r="E1621"/>
      <c r="F1621"/>
      <c r="G1621"/>
      <c r="H1621"/>
      <c r="I1621"/>
      <c r="J1621" s="52"/>
      <c r="K1621" s="52"/>
      <c r="L1621" s="52"/>
      <c r="M1621"/>
      <c r="N1621"/>
    </row>
    <row r="1622" spans="1:14" ht="12.75" customHeight="1">
      <c r="A1622"/>
      <c r="B1622"/>
      <c r="C1622"/>
      <c r="D1622"/>
      <c r="E1622"/>
      <c r="F1622"/>
      <c r="G1622"/>
      <c r="H1622"/>
      <c r="I1622"/>
      <c r="J1622" s="52"/>
      <c r="K1622" s="52"/>
      <c r="L1622" s="52"/>
      <c r="M1622"/>
      <c r="N1622"/>
    </row>
    <row r="1623" spans="1:14" ht="12.75" customHeight="1">
      <c r="A1623"/>
      <c r="B1623"/>
      <c r="C1623"/>
      <c r="D1623"/>
      <c r="E1623"/>
      <c r="F1623"/>
      <c r="G1623"/>
      <c r="H1623"/>
      <c r="I1623"/>
      <c r="J1623" s="52"/>
      <c r="K1623" s="52"/>
      <c r="L1623" s="52"/>
      <c r="M1623"/>
      <c r="N1623"/>
    </row>
    <row r="1624" spans="1:14" ht="12.75" customHeight="1">
      <c r="A1624"/>
      <c r="B1624"/>
      <c r="C1624"/>
      <c r="D1624"/>
      <c r="E1624"/>
      <c r="F1624"/>
      <c r="G1624"/>
      <c r="H1624"/>
      <c r="I1624"/>
      <c r="J1624" s="52"/>
      <c r="K1624" s="52"/>
      <c r="L1624" s="52"/>
      <c r="M1624"/>
      <c r="N1624"/>
    </row>
    <row r="1625" spans="1:14" ht="12.75" customHeight="1">
      <c r="A1625"/>
      <c r="B1625"/>
      <c r="C1625"/>
      <c r="D1625"/>
      <c r="E1625"/>
      <c r="F1625"/>
      <c r="G1625"/>
      <c r="H1625"/>
      <c r="I1625"/>
      <c r="J1625" s="52"/>
      <c r="K1625" s="52"/>
      <c r="L1625" s="52"/>
      <c r="M1625"/>
      <c r="N1625"/>
    </row>
    <row r="1626" spans="1:14" ht="12.75" customHeight="1">
      <c r="A1626"/>
      <c r="B1626"/>
      <c r="C1626"/>
      <c r="D1626"/>
      <c r="E1626"/>
      <c r="F1626"/>
      <c r="G1626"/>
      <c r="H1626"/>
      <c r="I1626"/>
      <c r="J1626" s="52"/>
      <c r="K1626" s="52"/>
      <c r="L1626" s="52"/>
      <c r="M1626"/>
      <c r="N1626"/>
    </row>
    <row r="1627" spans="1:14" ht="12.75" customHeight="1">
      <c r="A1627"/>
      <c r="B1627"/>
      <c r="C1627"/>
      <c r="D1627"/>
      <c r="E1627"/>
      <c r="F1627"/>
      <c r="G1627"/>
      <c r="H1627"/>
      <c r="I1627"/>
      <c r="J1627" s="52"/>
      <c r="K1627" s="52"/>
      <c r="L1627" s="52"/>
      <c r="M1627"/>
      <c r="N1627"/>
    </row>
    <row r="1628" spans="1:14" ht="12.75" customHeight="1">
      <c r="A1628"/>
      <c r="B1628"/>
      <c r="C1628"/>
      <c r="D1628"/>
      <c r="E1628"/>
      <c r="F1628"/>
      <c r="G1628"/>
      <c r="H1628"/>
      <c r="I1628"/>
      <c r="J1628" s="52"/>
      <c r="K1628" s="52"/>
      <c r="L1628" s="52"/>
      <c r="M1628"/>
      <c r="N1628"/>
    </row>
    <row r="1629" spans="1:14" ht="12.75" customHeight="1">
      <c r="A1629"/>
      <c r="B1629"/>
      <c r="C1629"/>
      <c r="D1629"/>
      <c r="E1629"/>
      <c r="F1629"/>
      <c r="G1629"/>
      <c r="H1629"/>
      <c r="I1629"/>
      <c r="J1629" s="52"/>
      <c r="K1629" s="52"/>
      <c r="L1629" s="52"/>
      <c r="M1629"/>
      <c r="N1629"/>
    </row>
    <row r="1630" spans="1:14" ht="12.75" customHeight="1">
      <c r="A1630"/>
      <c r="B1630"/>
      <c r="C1630"/>
      <c r="D1630"/>
      <c r="E1630"/>
      <c r="F1630"/>
      <c r="G1630"/>
      <c r="H1630"/>
      <c r="I1630"/>
      <c r="J1630" s="52"/>
      <c r="K1630" s="52"/>
      <c r="L1630" s="52"/>
      <c r="M1630"/>
      <c r="N1630"/>
    </row>
    <row r="1631" spans="1:14" ht="12.75" customHeight="1">
      <c r="A1631"/>
      <c r="B1631"/>
      <c r="C1631"/>
      <c r="D1631"/>
      <c r="E1631"/>
      <c r="F1631"/>
      <c r="G1631"/>
      <c r="H1631"/>
      <c r="I1631"/>
      <c r="J1631" s="52"/>
      <c r="K1631" s="52"/>
      <c r="L1631" s="52"/>
      <c r="M1631"/>
      <c r="N1631"/>
    </row>
    <row r="1632" spans="1:14" ht="12.75" customHeight="1">
      <c r="A1632"/>
      <c r="B1632"/>
      <c r="C1632"/>
      <c r="D1632"/>
      <c r="E1632"/>
      <c r="F1632"/>
      <c r="G1632"/>
      <c r="H1632"/>
      <c r="I1632"/>
      <c r="J1632" s="52"/>
      <c r="K1632" s="52"/>
      <c r="L1632" s="52"/>
      <c r="M1632"/>
      <c r="N1632"/>
    </row>
    <row r="1633" spans="1:14" ht="12.75" customHeight="1">
      <c r="A1633"/>
      <c r="B1633"/>
      <c r="C1633"/>
      <c r="D1633"/>
      <c r="E1633"/>
      <c r="F1633"/>
      <c r="G1633"/>
      <c r="H1633"/>
      <c r="I1633"/>
      <c r="J1633" s="52"/>
      <c r="K1633" s="52"/>
      <c r="L1633" s="52"/>
      <c r="M1633"/>
      <c r="N1633"/>
    </row>
    <row r="1634" spans="1:14" ht="12.75" customHeight="1">
      <c r="A1634"/>
      <c r="B1634"/>
      <c r="C1634"/>
      <c r="D1634"/>
      <c r="E1634"/>
      <c r="F1634"/>
      <c r="G1634"/>
      <c r="H1634"/>
      <c r="I1634"/>
      <c r="J1634" s="52"/>
      <c r="K1634" s="52"/>
      <c r="L1634" s="52"/>
      <c r="M1634"/>
      <c r="N1634"/>
    </row>
    <row r="1635" spans="1:14" ht="12.75" customHeight="1">
      <c r="A1635"/>
      <c r="B1635"/>
      <c r="C1635"/>
      <c r="D1635"/>
      <c r="E1635"/>
      <c r="F1635"/>
      <c r="G1635"/>
      <c r="H1635"/>
      <c r="I1635"/>
      <c r="J1635" s="52"/>
      <c r="K1635" s="52"/>
      <c r="L1635" s="52"/>
      <c r="M1635"/>
      <c r="N1635"/>
    </row>
    <row r="1636" spans="1:14" ht="12.75" customHeight="1">
      <c r="A1636"/>
      <c r="B1636"/>
      <c r="C1636"/>
      <c r="D1636"/>
      <c r="E1636"/>
      <c r="F1636"/>
      <c r="G1636"/>
      <c r="H1636"/>
      <c r="I1636"/>
      <c r="J1636" s="52"/>
      <c r="K1636" s="52"/>
      <c r="L1636" s="52"/>
      <c r="M1636"/>
      <c r="N1636"/>
    </row>
    <row r="1637" spans="1:14" ht="12.75" customHeight="1">
      <c r="A1637"/>
      <c r="B1637"/>
      <c r="C1637"/>
      <c r="D1637"/>
      <c r="E1637"/>
      <c r="F1637"/>
      <c r="G1637"/>
      <c r="H1637"/>
      <c r="I1637"/>
      <c r="J1637" s="52"/>
      <c r="K1637" s="52"/>
      <c r="L1637" s="52"/>
      <c r="M1637"/>
      <c r="N1637"/>
    </row>
    <row r="1638" spans="1:14" ht="12.75" customHeight="1">
      <c r="A1638"/>
      <c r="B1638"/>
      <c r="C1638"/>
      <c r="D1638"/>
      <c r="E1638"/>
      <c r="F1638"/>
      <c r="G1638"/>
      <c r="H1638"/>
      <c r="I1638"/>
      <c r="J1638" s="52"/>
      <c r="K1638" s="52"/>
      <c r="L1638" s="52"/>
      <c r="M1638"/>
      <c r="N1638"/>
    </row>
    <row r="1639" spans="1:14" ht="12.75" customHeight="1">
      <c r="A1639"/>
      <c r="B1639"/>
      <c r="C1639"/>
      <c r="D1639"/>
      <c r="E1639"/>
      <c r="F1639"/>
      <c r="G1639"/>
      <c r="H1639"/>
      <c r="I1639"/>
      <c r="J1639" s="52"/>
      <c r="K1639" s="52"/>
      <c r="L1639" s="52"/>
      <c r="M1639"/>
      <c r="N1639"/>
    </row>
    <row r="1640" spans="1:14" ht="12.75" customHeight="1">
      <c r="A1640"/>
      <c r="B1640"/>
      <c r="C1640"/>
      <c r="D1640"/>
      <c r="E1640"/>
      <c r="F1640"/>
      <c r="G1640"/>
      <c r="H1640"/>
      <c r="I1640"/>
      <c r="J1640" s="52"/>
      <c r="K1640" s="52"/>
      <c r="L1640" s="52"/>
      <c r="M1640"/>
      <c r="N1640"/>
    </row>
    <row r="1641" spans="1:14" ht="12.75" customHeight="1">
      <c r="A1641"/>
      <c r="B1641"/>
      <c r="C1641"/>
      <c r="D1641"/>
      <c r="E1641"/>
      <c r="F1641"/>
      <c r="G1641"/>
      <c r="H1641"/>
      <c r="I1641"/>
      <c r="J1641" s="52"/>
      <c r="K1641" s="52"/>
      <c r="L1641" s="52"/>
      <c r="M1641"/>
      <c r="N1641"/>
    </row>
    <row r="1642" spans="1:14" ht="12.75" customHeight="1">
      <c r="A1642"/>
      <c r="B1642"/>
      <c r="C1642"/>
      <c r="D1642"/>
      <c r="E1642"/>
      <c r="F1642"/>
      <c r="G1642"/>
      <c r="H1642"/>
      <c r="I1642"/>
      <c r="J1642" s="52"/>
      <c r="K1642" s="52"/>
      <c r="L1642" s="52"/>
      <c r="M1642"/>
      <c r="N1642"/>
    </row>
    <row r="1643" spans="1:14" ht="12.75" customHeight="1">
      <c r="A1643"/>
      <c r="B1643"/>
      <c r="C1643"/>
      <c r="D1643"/>
      <c r="E1643"/>
      <c r="F1643"/>
      <c r="G1643"/>
      <c r="H1643"/>
      <c r="I1643"/>
      <c r="J1643" s="52"/>
      <c r="K1643" s="52"/>
      <c r="L1643" s="52"/>
      <c r="M1643"/>
      <c r="N1643"/>
    </row>
    <row r="1644" spans="1:14" ht="12.75" customHeight="1">
      <c r="A1644"/>
      <c r="B1644"/>
      <c r="C1644"/>
      <c r="D1644"/>
      <c r="E1644"/>
      <c r="F1644"/>
      <c r="G1644"/>
      <c r="H1644"/>
      <c r="I1644"/>
      <c r="J1644" s="52"/>
      <c r="K1644" s="52"/>
      <c r="L1644" s="52"/>
      <c r="M1644"/>
      <c r="N1644"/>
    </row>
    <row r="1645" spans="1:14" ht="12.75" customHeight="1">
      <c r="A1645"/>
      <c r="B1645"/>
      <c r="C1645"/>
      <c r="D1645"/>
      <c r="E1645"/>
      <c r="F1645"/>
      <c r="G1645"/>
      <c r="H1645"/>
      <c r="I1645"/>
      <c r="J1645" s="52"/>
      <c r="K1645" s="52"/>
      <c r="L1645" s="52"/>
      <c r="M1645"/>
      <c r="N1645"/>
    </row>
    <row r="1646" spans="1:14" ht="12.75" customHeight="1">
      <c r="A1646"/>
      <c r="B1646"/>
      <c r="C1646"/>
      <c r="D1646"/>
      <c r="E1646"/>
      <c r="F1646"/>
      <c r="G1646"/>
      <c r="H1646"/>
      <c r="I1646"/>
      <c r="J1646" s="52"/>
      <c r="K1646" s="52"/>
      <c r="L1646" s="52"/>
      <c r="M1646"/>
      <c r="N1646"/>
    </row>
    <row r="1647" spans="1:14" ht="12.75" customHeight="1">
      <c r="A1647"/>
      <c r="B1647"/>
      <c r="C1647"/>
      <c r="D1647"/>
      <c r="E1647"/>
      <c r="F1647"/>
      <c r="G1647"/>
      <c r="H1647"/>
      <c r="I1647"/>
      <c r="J1647" s="52"/>
      <c r="K1647" s="52"/>
      <c r="L1647" s="52"/>
      <c r="M1647"/>
      <c r="N1647"/>
    </row>
    <row r="1648" spans="1:14" ht="12.75" customHeight="1">
      <c r="A1648"/>
      <c r="B1648"/>
      <c r="C1648"/>
      <c r="D1648"/>
      <c r="E1648"/>
      <c r="F1648"/>
      <c r="G1648"/>
      <c r="H1648"/>
      <c r="I1648"/>
      <c r="J1648" s="52"/>
      <c r="K1648" s="52"/>
      <c r="L1648" s="52"/>
      <c r="M1648"/>
      <c r="N1648"/>
    </row>
    <row r="1649" spans="1:14" ht="12.75" customHeight="1">
      <c r="A1649"/>
      <c r="B1649"/>
      <c r="C1649"/>
      <c r="D1649"/>
      <c r="E1649"/>
      <c r="F1649"/>
      <c r="G1649"/>
      <c r="H1649"/>
      <c r="I1649"/>
      <c r="J1649" s="52"/>
      <c r="K1649" s="52"/>
      <c r="L1649" s="52"/>
      <c r="M1649"/>
      <c r="N1649"/>
    </row>
    <row r="1650" spans="1:14" ht="12.75" customHeight="1">
      <c r="A1650"/>
      <c r="B1650"/>
      <c r="C1650"/>
      <c r="D1650"/>
      <c r="E1650"/>
      <c r="F1650"/>
      <c r="G1650"/>
      <c r="H1650"/>
      <c r="I1650"/>
      <c r="J1650" s="52"/>
      <c r="K1650" s="52"/>
      <c r="L1650" s="52"/>
      <c r="M1650"/>
      <c r="N1650"/>
    </row>
    <row r="1651" spans="1:14" ht="12.75" customHeight="1">
      <c r="A1651"/>
      <c r="B1651"/>
      <c r="C1651"/>
      <c r="D1651"/>
      <c r="E1651"/>
      <c r="F1651"/>
      <c r="G1651"/>
      <c r="H1651"/>
      <c r="I1651"/>
      <c r="J1651" s="52"/>
      <c r="K1651" s="52"/>
      <c r="L1651" s="52"/>
      <c r="M1651"/>
      <c r="N1651"/>
    </row>
    <row r="1652" spans="1:14" ht="12.75" customHeight="1">
      <c r="A1652"/>
      <c r="B1652"/>
      <c r="C1652"/>
      <c r="D1652"/>
      <c r="E1652"/>
      <c r="F1652"/>
      <c r="G1652"/>
      <c r="H1652"/>
      <c r="I1652"/>
      <c r="J1652" s="52"/>
      <c r="K1652" s="52"/>
      <c r="L1652" s="52"/>
      <c r="M1652"/>
      <c r="N1652"/>
    </row>
    <row r="1653" spans="1:14" ht="12.75" customHeight="1">
      <c r="A1653"/>
      <c r="B1653"/>
      <c r="C1653"/>
      <c r="D1653"/>
      <c r="E1653"/>
      <c r="F1653"/>
      <c r="G1653"/>
      <c r="H1653"/>
      <c r="I1653"/>
      <c r="J1653" s="52"/>
      <c r="K1653" s="52"/>
      <c r="L1653" s="52"/>
      <c r="M1653"/>
      <c r="N1653"/>
    </row>
    <row r="1654" spans="1:14" ht="12.75" customHeight="1">
      <c r="A1654"/>
      <c r="B1654"/>
      <c r="C1654"/>
      <c r="D1654"/>
      <c r="E1654"/>
      <c r="F1654"/>
      <c r="G1654"/>
      <c r="H1654"/>
      <c r="I1654"/>
      <c r="J1654" s="52"/>
      <c r="K1654" s="52"/>
      <c r="L1654" s="52"/>
      <c r="M1654"/>
      <c r="N1654"/>
    </row>
    <row r="1655" spans="1:14" ht="12.75" customHeight="1">
      <c r="A1655"/>
      <c r="B1655"/>
      <c r="C1655"/>
      <c r="D1655"/>
      <c r="E1655"/>
      <c r="F1655"/>
      <c r="G1655"/>
      <c r="H1655"/>
      <c r="I1655"/>
      <c r="J1655" s="52"/>
      <c r="K1655" s="52"/>
      <c r="L1655" s="52"/>
      <c r="M1655"/>
      <c r="N1655"/>
    </row>
    <row r="1656" spans="1:14" ht="12.75" customHeight="1">
      <c r="A1656"/>
      <c r="B1656"/>
      <c r="C1656"/>
      <c r="D1656"/>
      <c r="E1656"/>
      <c r="F1656"/>
      <c r="G1656"/>
      <c r="H1656"/>
      <c r="I1656"/>
      <c r="J1656" s="52"/>
      <c r="K1656" s="52"/>
      <c r="L1656" s="52"/>
      <c r="M1656"/>
      <c r="N1656"/>
    </row>
    <row r="1657" spans="1:14" ht="12.75" customHeight="1">
      <c r="A1657"/>
      <c r="B1657"/>
      <c r="C1657"/>
      <c r="D1657"/>
      <c r="E1657"/>
      <c r="F1657"/>
      <c r="G1657"/>
      <c r="H1657"/>
      <c r="I1657"/>
      <c r="J1657" s="52"/>
      <c r="K1657" s="52"/>
      <c r="L1657" s="52"/>
      <c r="M1657"/>
      <c r="N1657"/>
    </row>
    <row r="1658" spans="1:14" ht="12.75" customHeight="1">
      <c r="A1658"/>
      <c r="B1658"/>
      <c r="C1658"/>
      <c r="D1658"/>
      <c r="E1658"/>
      <c r="F1658"/>
      <c r="G1658"/>
      <c r="H1658"/>
      <c r="I1658"/>
      <c r="J1658" s="52"/>
      <c r="K1658" s="52"/>
      <c r="L1658" s="52"/>
      <c r="M1658"/>
      <c r="N1658"/>
    </row>
    <row r="1659" spans="1:14" ht="12.75" customHeight="1">
      <c r="A1659"/>
      <c r="B1659"/>
      <c r="C1659"/>
      <c r="D1659"/>
      <c r="E1659"/>
      <c r="F1659"/>
      <c r="G1659"/>
      <c r="H1659"/>
      <c r="I1659"/>
      <c r="J1659" s="52"/>
      <c r="K1659" s="52"/>
      <c r="L1659" s="52"/>
      <c r="M1659"/>
      <c r="N1659"/>
    </row>
    <row r="1660" spans="1:14" ht="12.75" customHeight="1">
      <c r="A1660"/>
      <c r="B1660"/>
      <c r="C1660"/>
      <c r="D1660"/>
      <c r="E1660"/>
      <c r="F1660"/>
      <c r="G1660"/>
      <c r="H1660"/>
      <c r="I1660"/>
      <c r="J1660" s="52"/>
      <c r="K1660" s="52"/>
      <c r="L1660" s="52"/>
      <c r="M1660"/>
      <c r="N1660"/>
    </row>
    <row r="1661" spans="1:14" ht="12.75" customHeight="1">
      <c r="A1661"/>
      <c r="B1661"/>
      <c r="C1661"/>
      <c r="D1661"/>
      <c r="E1661"/>
      <c r="F1661"/>
      <c r="G1661"/>
      <c r="H1661"/>
      <c r="I1661"/>
      <c r="J1661" s="52"/>
      <c r="K1661" s="52"/>
      <c r="L1661" s="52"/>
      <c r="M1661"/>
      <c r="N1661"/>
    </row>
    <row r="1662" spans="1:14" ht="12.75" customHeight="1">
      <c r="A1662"/>
      <c r="B1662"/>
      <c r="C1662"/>
      <c r="D1662"/>
      <c r="E1662"/>
      <c r="F1662"/>
      <c r="G1662"/>
      <c r="H1662"/>
      <c r="I1662"/>
      <c r="J1662" s="52"/>
      <c r="K1662" s="52"/>
      <c r="L1662" s="52"/>
      <c r="M1662"/>
      <c r="N1662"/>
    </row>
    <row r="1663" spans="1:14" ht="12.75" customHeight="1">
      <c r="A1663"/>
      <c r="B1663"/>
      <c r="C1663"/>
      <c r="D1663"/>
      <c r="E1663"/>
      <c r="F1663"/>
      <c r="G1663"/>
      <c r="H1663"/>
      <c r="I1663"/>
      <c r="J1663" s="52"/>
      <c r="K1663" s="52"/>
      <c r="L1663" s="52"/>
      <c r="M1663"/>
      <c r="N1663"/>
    </row>
    <row r="1664" spans="1:14" ht="12.75" customHeight="1">
      <c r="A1664"/>
      <c r="B1664"/>
      <c r="C1664"/>
      <c r="D1664"/>
      <c r="E1664"/>
      <c r="F1664"/>
      <c r="G1664"/>
      <c r="H1664"/>
      <c r="I1664"/>
      <c r="J1664" s="52"/>
      <c r="K1664" s="52"/>
      <c r="L1664" s="52"/>
      <c r="M1664"/>
      <c r="N1664"/>
    </row>
    <row r="1665" spans="1:14" ht="12.75" customHeight="1">
      <c r="A1665"/>
      <c r="B1665"/>
      <c r="C1665"/>
      <c r="D1665"/>
      <c r="E1665"/>
      <c r="F1665"/>
      <c r="G1665"/>
      <c r="H1665"/>
      <c r="I1665"/>
      <c r="J1665" s="52"/>
      <c r="K1665" s="52"/>
      <c r="L1665" s="52"/>
      <c r="M1665"/>
      <c r="N1665"/>
    </row>
    <row r="1666" spans="1:14" ht="12.75" customHeight="1">
      <c r="A1666"/>
      <c r="B1666"/>
      <c r="C1666"/>
      <c r="D1666"/>
      <c r="E1666"/>
      <c r="F1666"/>
      <c r="G1666"/>
      <c r="H1666"/>
      <c r="I1666"/>
      <c r="J1666" s="52"/>
      <c r="K1666" s="52"/>
      <c r="L1666" s="52"/>
      <c r="M1666"/>
      <c r="N1666"/>
    </row>
    <row r="1667" spans="1:14" ht="12.75" customHeight="1">
      <c r="A1667"/>
      <c r="B1667"/>
      <c r="C1667"/>
      <c r="D1667"/>
      <c r="E1667"/>
      <c r="F1667"/>
      <c r="G1667"/>
      <c r="H1667"/>
      <c r="I1667"/>
      <c r="J1667" s="52"/>
      <c r="K1667" s="52"/>
      <c r="L1667" s="52"/>
      <c r="M1667"/>
      <c r="N1667"/>
    </row>
    <row r="1668" spans="1:14" ht="12.75" customHeight="1">
      <c r="A1668"/>
      <c r="B1668"/>
      <c r="C1668"/>
      <c r="D1668"/>
      <c r="E1668"/>
      <c r="F1668"/>
      <c r="G1668"/>
      <c r="H1668"/>
      <c r="I1668"/>
      <c r="J1668" s="52"/>
      <c r="K1668" s="52"/>
      <c r="L1668" s="52"/>
      <c r="M1668"/>
      <c r="N1668"/>
    </row>
    <row r="1669" spans="1:14" ht="12.75" customHeight="1">
      <c r="A1669"/>
      <c r="B1669"/>
      <c r="C1669"/>
      <c r="D1669"/>
      <c r="E1669"/>
      <c r="F1669"/>
      <c r="G1669"/>
      <c r="H1669"/>
      <c r="I1669"/>
      <c r="J1669" s="52"/>
      <c r="K1669" s="52"/>
      <c r="L1669" s="52"/>
      <c r="M1669"/>
      <c r="N1669"/>
    </row>
    <row r="1670" spans="1:14" ht="12.75" customHeight="1">
      <c r="A1670"/>
      <c r="B1670"/>
      <c r="C1670"/>
      <c r="D1670"/>
      <c r="E1670"/>
      <c r="F1670"/>
      <c r="G1670"/>
      <c r="H1670"/>
      <c r="I1670"/>
      <c r="J1670" s="52"/>
      <c r="K1670" s="52"/>
      <c r="L1670" s="52"/>
      <c r="M1670"/>
      <c r="N1670"/>
    </row>
    <row r="1671" spans="1:14" ht="12.75" customHeight="1">
      <c r="A1671"/>
      <c r="B1671"/>
      <c r="C1671"/>
      <c r="D1671"/>
      <c r="E1671"/>
      <c r="F1671"/>
      <c r="G1671"/>
      <c r="H1671"/>
      <c r="I1671"/>
      <c r="J1671" s="52"/>
      <c r="K1671" s="52"/>
      <c r="L1671" s="52"/>
      <c r="M1671"/>
      <c r="N1671"/>
    </row>
    <row r="1672" spans="1:14" ht="12.75" customHeight="1">
      <c r="A1672"/>
      <c r="B1672"/>
      <c r="C1672"/>
      <c r="D1672"/>
      <c r="E1672"/>
      <c r="F1672"/>
      <c r="G1672"/>
      <c r="H1672"/>
      <c r="I1672"/>
      <c r="J1672" s="52"/>
      <c r="K1672" s="52"/>
      <c r="L1672" s="52"/>
      <c r="M1672"/>
      <c r="N1672"/>
    </row>
    <row r="1673" spans="1:14" ht="12.75" customHeight="1">
      <c r="A1673"/>
      <c r="B1673"/>
      <c r="C1673"/>
      <c r="D1673"/>
      <c r="E1673"/>
      <c r="F1673"/>
      <c r="G1673"/>
      <c r="H1673"/>
      <c r="I1673"/>
      <c r="J1673" s="52"/>
      <c r="K1673" s="52"/>
      <c r="L1673" s="52"/>
      <c r="M1673"/>
      <c r="N1673"/>
    </row>
    <row r="1674" spans="1:14" ht="12.75" customHeight="1">
      <c r="A1674"/>
      <c r="B1674"/>
      <c r="C1674"/>
      <c r="D1674"/>
      <c r="E1674"/>
      <c r="F1674"/>
      <c r="G1674"/>
      <c r="H1674"/>
      <c r="I1674"/>
      <c r="J1674" s="52"/>
      <c r="K1674" s="52"/>
      <c r="L1674" s="52"/>
      <c r="M1674"/>
      <c r="N1674"/>
    </row>
    <row r="1675" spans="1:14" ht="12.75" customHeight="1">
      <c r="A1675"/>
      <c r="B1675"/>
      <c r="C1675"/>
      <c r="D1675"/>
      <c r="E1675"/>
      <c r="F1675"/>
      <c r="G1675"/>
      <c r="H1675"/>
      <c r="I1675"/>
      <c r="J1675" s="52"/>
      <c r="K1675" s="52"/>
      <c r="L1675" s="52"/>
      <c r="M1675"/>
      <c r="N1675"/>
    </row>
    <row r="1676" spans="1:14" ht="12.75" customHeight="1">
      <c r="A1676"/>
      <c r="B1676"/>
      <c r="C1676"/>
      <c r="D1676"/>
      <c r="E1676"/>
      <c r="F1676"/>
      <c r="G1676"/>
      <c r="H1676"/>
      <c r="I1676"/>
      <c r="J1676" s="52"/>
      <c r="K1676" s="52"/>
      <c r="L1676" s="52"/>
      <c r="M1676"/>
      <c r="N1676"/>
    </row>
    <row r="1677" spans="1:14" ht="12.75" customHeight="1">
      <c r="A1677"/>
      <c r="B1677"/>
      <c r="C1677"/>
      <c r="D1677"/>
      <c r="E1677"/>
      <c r="F1677"/>
      <c r="G1677"/>
      <c r="H1677"/>
      <c r="I1677"/>
      <c r="J1677" s="52"/>
      <c r="K1677" s="52"/>
      <c r="L1677" s="52"/>
      <c r="M1677"/>
      <c r="N1677"/>
    </row>
    <row r="1678" spans="1:14" ht="12.75" customHeight="1">
      <c r="A1678"/>
      <c r="B1678"/>
      <c r="C1678"/>
      <c r="D1678"/>
      <c r="E1678"/>
      <c r="F1678"/>
      <c r="G1678"/>
      <c r="H1678"/>
      <c r="I1678"/>
      <c r="J1678" s="52"/>
      <c r="K1678" s="52"/>
      <c r="L1678" s="52"/>
      <c r="M1678"/>
      <c r="N1678"/>
    </row>
    <row r="1679" spans="1:14" ht="12.75" customHeight="1">
      <c r="A1679"/>
      <c r="B1679"/>
      <c r="C1679"/>
      <c r="D1679"/>
      <c r="E1679"/>
      <c r="F1679"/>
      <c r="G1679"/>
      <c r="H1679"/>
      <c r="I1679"/>
      <c r="J1679" s="52"/>
      <c r="K1679" s="52"/>
      <c r="L1679" s="52"/>
      <c r="M1679"/>
      <c r="N1679"/>
    </row>
    <row r="1680" spans="1:14" ht="12.75" customHeight="1">
      <c r="A1680"/>
      <c r="B1680"/>
      <c r="C1680"/>
      <c r="D1680"/>
      <c r="E1680"/>
      <c r="F1680"/>
      <c r="G1680"/>
      <c r="H1680"/>
      <c r="I1680"/>
      <c r="J1680" s="52"/>
      <c r="K1680" s="52"/>
      <c r="L1680" s="52"/>
      <c r="M1680"/>
      <c r="N1680"/>
    </row>
    <row r="1681" spans="1:14" ht="12.75" customHeight="1">
      <c r="A1681"/>
      <c r="B1681"/>
      <c r="C1681"/>
      <c r="D1681"/>
      <c r="E1681"/>
      <c r="F1681"/>
      <c r="G1681"/>
      <c r="H1681"/>
      <c r="I1681"/>
      <c r="J1681" s="52"/>
      <c r="K1681" s="52"/>
      <c r="L1681" s="52"/>
      <c r="M1681"/>
      <c r="N1681"/>
    </row>
    <row r="1682" spans="1:14" ht="12.75" customHeight="1">
      <c r="A1682"/>
      <c r="B1682"/>
      <c r="C1682"/>
      <c r="D1682"/>
      <c r="E1682"/>
      <c r="F1682"/>
      <c r="G1682"/>
      <c r="H1682"/>
      <c r="I1682"/>
      <c r="J1682" s="52"/>
      <c r="K1682" s="52"/>
      <c r="L1682" s="52"/>
      <c r="M1682"/>
      <c r="N1682"/>
    </row>
    <row r="1683" spans="1:14" ht="12.75" customHeight="1">
      <c r="A1683"/>
      <c r="B1683"/>
      <c r="C1683"/>
      <c r="D1683"/>
      <c r="E1683"/>
      <c r="F1683"/>
      <c r="G1683"/>
      <c r="H1683"/>
      <c r="I1683"/>
      <c r="J1683" s="52"/>
      <c r="K1683" s="52"/>
      <c r="L1683" s="52"/>
      <c r="M1683"/>
      <c r="N1683"/>
    </row>
    <row r="1684" spans="1:14" ht="12.75" customHeight="1">
      <c r="A1684"/>
      <c r="B1684"/>
      <c r="C1684"/>
      <c r="D1684"/>
      <c r="E1684"/>
      <c r="F1684"/>
      <c r="G1684"/>
      <c r="H1684"/>
      <c r="I1684"/>
      <c r="J1684" s="52"/>
      <c r="K1684" s="52"/>
      <c r="L1684" s="52"/>
      <c r="M1684"/>
      <c r="N1684"/>
    </row>
    <row r="1685" spans="1:14" ht="12.75" customHeight="1">
      <c r="A1685"/>
      <c r="B1685"/>
      <c r="C1685"/>
      <c r="D1685"/>
      <c r="E1685"/>
      <c r="F1685"/>
      <c r="G1685"/>
      <c r="H1685"/>
      <c r="I1685"/>
      <c r="J1685" s="52"/>
      <c r="K1685" s="52"/>
      <c r="L1685" s="52"/>
      <c r="M1685"/>
      <c r="N1685"/>
    </row>
    <row r="1686" spans="1:14" ht="12.75" customHeight="1">
      <c r="A1686"/>
      <c r="B1686"/>
      <c r="C1686"/>
      <c r="D1686"/>
      <c r="E1686"/>
      <c r="F1686"/>
      <c r="G1686"/>
      <c r="H1686"/>
      <c r="I1686"/>
      <c r="J1686" s="52"/>
      <c r="K1686" s="52"/>
      <c r="L1686" s="52"/>
      <c r="M1686"/>
      <c r="N1686"/>
    </row>
    <row r="1687" spans="1:14" ht="12.75" customHeight="1">
      <c r="A1687"/>
      <c r="B1687"/>
      <c r="C1687"/>
      <c r="D1687"/>
      <c r="E1687"/>
      <c r="F1687"/>
      <c r="G1687"/>
      <c r="H1687"/>
      <c r="I1687"/>
      <c r="J1687" s="52"/>
      <c r="K1687" s="52"/>
      <c r="L1687" s="52"/>
      <c r="M1687"/>
      <c r="N1687"/>
    </row>
    <row r="1688" spans="1:14" ht="12.75" customHeight="1">
      <c r="A1688"/>
      <c r="B1688"/>
      <c r="C1688"/>
      <c r="D1688"/>
      <c r="E1688"/>
      <c r="F1688"/>
      <c r="G1688"/>
      <c r="H1688"/>
      <c r="I1688"/>
      <c r="J1688" s="52"/>
      <c r="K1688" s="52"/>
      <c r="L1688" s="52"/>
      <c r="M1688"/>
      <c r="N1688"/>
    </row>
    <row r="1689" spans="1:14" ht="12.75" customHeight="1">
      <c r="A1689"/>
      <c r="B1689"/>
      <c r="C1689"/>
      <c r="D1689"/>
      <c r="E1689"/>
      <c r="F1689"/>
      <c r="G1689"/>
      <c r="H1689"/>
      <c r="I1689"/>
      <c r="J1689" s="52"/>
      <c r="K1689" s="52"/>
      <c r="L1689" s="52"/>
      <c r="M1689"/>
      <c r="N1689"/>
    </row>
    <row r="1690" spans="1:14" ht="12.75" customHeight="1">
      <c r="A1690"/>
      <c r="B1690"/>
      <c r="C1690"/>
      <c r="D1690"/>
      <c r="E1690"/>
      <c r="F1690"/>
      <c r="G1690"/>
      <c r="H1690"/>
      <c r="I1690"/>
      <c r="J1690" s="52"/>
      <c r="K1690" s="52"/>
      <c r="L1690" s="52"/>
      <c r="M1690"/>
      <c r="N1690"/>
    </row>
    <row r="1691" spans="1:14" ht="12.75" customHeight="1">
      <c r="A1691"/>
      <c r="B1691"/>
      <c r="C1691"/>
      <c r="D1691"/>
      <c r="E1691"/>
      <c r="F1691"/>
      <c r="G1691"/>
      <c r="H1691"/>
      <c r="I1691"/>
      <c r="J1691" s="52"/>
      <c r="K1691" s="52"/>
      <c r="L1691" s="52"/>
      <c r="M1691"/>
      <c r="N1691"/>
    </row>
    <row r="1692" spans="1:14" ht="12.75" customHeight="1">
      <c r="A1692"/>
      <c r="B1692"/>
      <c r="C1692"/>
      <c r="D1692"/>
      <c r="E1692"/>
      <c r="F1692"/>
      <c r="G1692"/>
      <c r="H1692"/>
      <c r="I1692"/>
      <c r="J1692" s="52"/>
      <c r="K1692" s="52"/>
      <c r="L1692" s="52"/>
      <c r="M1692"/>
      <c r="N1692"/>
    </row>
    <row r="1693" spans="1:14" ht="12.75" customHeight="1">
      <c r="A1693"/>
      <c r="B1693"/>
      <c r="C1693"/>
      <c r="D1693"/>
      <c r="E1693"/>
      <c r="F1693"/>
      <c r="G1693"/>
      <c r="H1693"/>
      <c r="I1693"/>
      <c r="J1693" s="52"/>
      <c r="K1693" s="52"/>
      <c r="L1693" s="52"/>
      <c r="M1693"/>
      <c r="N1693"/>
    </row>
    <row r="1694" spans="1:14" ht="12.75" customHeight="1">
      <c r="A1694"/>
      <c r="B1694"/>
      <c r="C1694"/>
      <c r="D1694"/>
      <c r="E1694"/>
      <c r="F1694"/>
      <c r="G1694"/>
      <c r="H1694"/>
      <c r="I1694"/>
      <c r="J1694" s="52"/>
      <c r="K1694" s="52"/>
      <c r="L1694" s="52"/>
      <c r="M1694"/>
      <c r="N1694"/>
    </row>
    <row r="1695" spans="1:14" ht="12.75" customHeight="1">
      <c r="A1695"/>
      <c r="B1695"/>
      <c r="C1695"/>
      <c r="D1695"/>
      <c r="E1695"/>
      <c r="F1695"/>
      <c r="G1695"/>
      <c r="H1695"/>
      <c r="I1695"/>
      <c r="J1695" s="52"/>
      <c r="K1695" s="52"/>
      <c r="L1695" s="52"/>
      <c r="M1695"/>
      <c r="N1695"/>
    </row>
    <row r="1696" spans="1:14" ht="12.75" customHeight="1">
      <c r="A1696"/>
      <c r="B1696"/>
      <c r="C1696"/>
      <c r="D1696"/>
      <c r="E1696"/>
      <c r="F1696"/>
      <c r="G1696"/>
      <c r="H1696"/>
      <c r="I1696"/>
      <c r="J1696" s="52"/>
      <c r="K1696" s="52"/>
      <c r="L1696" s="52"/>
      <c r="M1696"/>
      <c r="N1696"/>
    </row>
    <row r="1697" spans="1:14" ht="12.75" customHeight="1">
      <c r="A1697"/>
      <c r="B1697"/>
      <c r="C1697"/>
      <c r="D1697"/>
      <c r="E1697"/>
      <c r="F1697"/>
      <c r="G1697"/>
      <c r="H1697"/>
      <c r="I1697"/>
      <c r="J1697" s="52"/>
      <c r="K1697" s="52"/>
      <c r="L1697" s="52"/>
      <c r="M1697"/>
      <c r="N1697"/>
    </row>
    <row r="1698" spans="1:14" ht="12.75" customHeight="1">
      <c r="A1698"/>
      <c r="B1698"/>
      <c r="C1698"/>
      <c r="D1698"/>
      <c r="E1698"/>
      <c r="F1698"/>
      <c r="G1698"/>
      <c r="H1698"/>
      <c r="I1698"/>
      <c r="J1698" s="52"/>
      <c r="K1698" s="52"/>
      <c r="L1698" s="52"/>
      <c r="M1698"/>
      <c r="N1698"/>
    </row>
    <row r="1699" spans="1:14" ht="12.75" customHeight="1">
      <c r="A1699"/>
      <c r="B1699"/>
      <c r="C1699"/>
      <c r="D1699"/>
      <c r="E1699"/>
      <c r="F1699"/>
      <c r="G1699"/>
      <c r="H1699"/>
      <c r="I1699"/>
      <c r="J1699" s="52"/>
      <c r="K1699" s="52"/>
      <c r="L1699" s="52"/>
      <c r="M1699"/>
      <c r="N1699"/>
    </row>
    <row r="1700" spans="1:14" ht="12.75" customHeight="1">
      <c r="A1700"/>
      <c r="B1700"/>
      <c r="C1700"/>
      <c r="D1700"/>
      <c r="E1700"/>
      <c r="F1700"/>
      <c r="G1700"/>
      <c r="H1700"/>
      <c r="I1700"/>
      <c r="J1700" s="52"/>
      <c r="K1700" s="52"/>
      <c r="L1700" s="52"/>
      <c r="M1700"/>
      <c r="N1700"/>
    </row>
    <row r="1701" spans="1:14" ht="12.75" customHeight="1">
      <c r="A1701"/>
      <c r="B1701"/>
      <c r="C1701"/>
      <c r="D1701"/>
      <c r="E1701"/>
      <c r="F1701"/>
      <c r="G1701"/>
      <c r="H1701"/>
      <c r="I1701"/>
      <c r="J1701" s="52"/>
      <c r="K1701" s="52"/>
      <c r="L1701" s="52"/>
      <c r="M1701"/>
      <c r="N1701"/>
    </row>
    <row r="1702" spans="1:14" ht="12.75" customHeight="1">
      <c r="A1702"/>
      <c r="B1702"/>
      <c r="C1702"/>
      <c r="D1702"/>
      <c r="E1702"/>
      <c r="F1702"/>
      <c r="G1702"/>
      <c r="H1702"/>
      <c r="I1702"/>
      <c r="J1702" s="52"/>
      <c r="K1702" s="52"/>
      <c r="L1702" s="52"/>
      <c r="M1702"/>
      <c r="N1702"/>
    </row>
    <row r="1703" spans="1:14" ht="12.75" customHeight="1">
      <c r="A1703"/>
      <c r="B1703"/>
      <c r="C1703"/>
      <c r="D1703"/>
      <c r="E1703"/>
      <c r="F1703"/>
      <c r="G1703"/>
      <c r="H1703"/>
      <c r="I1703"/>
      <c r="J1703" s="52"/>
      <c r="K1703" s="52"/>
      <c r="L1703" s="52"/>
      <c r="M1703"/>
      <c r="N1703"/>
    </row>
    <row r="1704" spans="1:14" ht="12.75" customHeight="1">
      <c r="A1704"/>
      <c r="B1704"/>
      <c r="C1704"/>
      <c r="D1704"/>
      <c r="E1704"/>
      <c r="F1704"/>
      <c r="G1704"/>
      <c r="H1704"/>
      <c r="I1704"/>
      <c r="J1704" s="52"/>
      <c r="K1704" s="52"/>
      <c r="L1704" s="52"/>
      <c r="M1704"/>
      <c r="N1704"/>
    </row>
    <row r="1705" spans="1:14" ht="12.75" customHeight="1">
      <c r="A1705"/>
      <c r="B1705"/>
      <c r="C1705"/>
      <c r="D1705"/>
      <c r="E1705"/>
      <c r="F1705"/>
      <c r="G1705"/>
      <c r="H1705"/>
      <c r="I1705"/>
      <c r="J1705" s="52"/>
      <c r="K1705" s="52"/>
      <c r="L1705" s="52"/>
      <c r="M1705"/>
      <c r="N1705"/>
    </row>
    <row r="1706" spans="1:14" ht="12.75" customHeight="1">
      <c r="A1706"/>
      <c r="B1706"/>
      <c r="C1706"/>
      <c r="D1706"/>
      <c r="E1706"/>
      <c r="F1706"/>
      <c r="G1706"/>
      <c r="H1706"/>
      <c r="I1706"/>
      <c r="J1706" s="52"/>
      <c r="K1706" s="52"/>
      <c r="L1706" s="52"/>
      <c r="M1706"/>
      <c r="N1706"/>
    </row>
    <row r="1707" spans="1:14" ht="12.75" customHeight="1">
      <c r="A1707"/>
      <c r="B1707"/>
      <c r="C1707"/>
      <c r="D1707"/>
      <c r="E1707"/>
      <c r="F1707"/>
      <c r="G1707"/>
      <c r="H1707"/>
      <c r="I1707"/>
      <c r="J1707" s="52"/>
      <c r="K1707" s="52"/>
      <c r="L1707" s="52"/>
      <c r="M1707"/>
      <c r="N1707"/>
    </row>
    <row r="1708" spans="1:14" ht="12.75" customHeight="1">
      <c r="A1708"/>
      <c r="B1708"/>
      <c r="C1708"/>
      <c r="D1708"/>
      <c r="E1708"/>
      <c r="F1708"/>
      <c r="G1708"/>
      <c r="H1708"/>
      <c r="I1708"/>
      <c r="J1708" s="52"/>
      <c r="K1708" s="52"/>
      <c r="L1708" s="52"/>
      <c r="M1708"/>
      <c r="N1708"/>
    </row>
    <row r="1709" spans="1:14" ht="12.75" customHeight="1">
      <c r="A1709"/>
      <c r="B1709"/>
      <c r="C1709"/>
      <c r="D1709"/>
      <c r="E1709"/>
      <c r="F1709"/>
      <c r="G1709"/>
      <c r="H1709"/>
      <c r="I1709"/>
      <c r="J1709" s="52"/>
      <c r="K1709" s="52"/>
      <c r="L1709" s="52"/>
      <c r="M1709"/>
      <c r="N1709"/>
    </row>
    <row r="1710" spans="1:14" ht="12.75" customHeight="1">
      <c r="A1710"/>
      <c r="B1710"/>
      <c r="C1710"/>
      <c r="D1710"/>
      <c r="E1710"/>
      <c r="F1710"/>
      <c r="G1710"/>
      <c r="H1710"/>
      <c r="I1710"/>
      <c r="J1710" s="52"/>
      <c r="K1710" s="52"/>
      <c r="L1710" s="52"/>
      <c r="M1710"/>
      <c r="N1710"/>
    </row>
    <row r="1711" spans="1:14" ht="12.75" customHeight="1">
      <c r="A1711"/>
      <c r="B1711"/>
      <c r="C1711"/>
      <c r="D1711"/>
      <c r="E1711"/>
      <c r="F1711"/>
      <c r="G1711"/>
      <c r="H1711"/>
      <c r="I1711"/>
      <c r="J1711" s="52"/>
      <c r="K1711" s="52"/>
      <c r="L1711" s="52"/>
      <c r="M1711"/>
      <c r="N1711"/>
    </row>
    <row r="1712" spans="1:14" ht="12.75" customHeight="1">
      <c r="A1712"/>
      <c r="B1712"/>
      <c r="C1712"/>
      <c r="D1712"/>
      <c r="E1712"/>
      <c r="F1712"/>
      <c r="G1712"/>
      <c r="H1712"/>
      <c r="I1712"/>
      <c r="J1712" s="52"/>
      <c r="K1712" s="52"/>
      <c r="L1712" s="52"/>
      <c r="M1712"/>
      <c r="N1712"/>
    </row>
    <row r="1713" spans="1:14" ht="12.75" customHeight="1">
      <c r="A1713"/>
      <c r="B1713"/>
      <c r="C1713"/>
      <c r="D1713"/>
      <c r="E1713"/>
      <c r="F1713"/>
      <c r="G1713"/>
      <c r="H1713"/>
      <c r="I1713"/>
      <c r="J1713" s="52"/>
      <c r="K1713" s="52"/>
      <c r="L1713" s="52"/>
      <c r="M1713"/>
      <c r="N1713"/>
    </row>
    <row r="1714" spans="1:14" ht="12.75" customHeight="1">
      <c r="A1714"/>
      <c r="B1714"/>
      <c r="C1714"/>
      <c r="D1714"/>
      <c r="E1714"/>
      <c r="F1714"/>
      <c r="G1714"/>
      <c r="H1714"/>
      <c r="I1714"/>
      <c r="J1714" s="52"/>
      <c r="K1714" s="52"/>
      <c r="L1714" s="52"/>
      <c r="M1714"/>
      <c r="N1714"/>
    </row>
    <row r="1715" spans="1:14" ht="12.75" customHeight="1">
      <c r="A1715"/>
      <c r="B1715"/>
      <c r="C1715"/>
      <c r="D1715"/>
      <c r="E1715"/>
      <c r="F1715"/>
      <c r="G1715"/>
      <c r="H1715"/>
      <c r="I1715"/>
      <c r="J1715" s="52"/>
      <c r="K1715" s="52"/>
      <c r="L1715" s="52"/>
      <c r="M1715"/>
      <c r="N1715"/>
    </row>
    <row r="1716" spans="1:14" ht="12.75" customHeight="1">
      <c r="A1716"/>
      <c r="B1716"/>
      <c r="C1716"/>
      <c r="D1716"/>
      <c r="E1716"/>
      <c r="F1716"/>
      <c r="G1716"/>
      <c r="H1716"/>
      <c r="I1716"/>
      <c r="J1716" s="52"/>
      <c r="K1716" s="52"/>
      <c r="L1716" s="52"/>
      <c r="M1716"/>
      <c r="N1716"/>
    </row>
    <row r="1717" spans="1:14" ht="12.75" customHeight="1">
      <c r="A1717"/>
      <c r="B1717"/>
      <c r="C1717"/>
      <c r="D1717"/>
      <c r="E1717"/>
      <c r="F1717"/>
      <c r="G1717"/>
      <c r="H1717"/>
      <c r="I1717"/>
      <c r="J1717" s="52"/>
      <c r="K1717" s="52"/>
      <c r="L1717" s="52"/>
      <c r="M1717"/>
      <c r="N1717"/>
    </row>
    <row r="1718" spans="1:14" ht="12.75" customHeight="1">
      <c r="A1718"/>
      <c r="B1718"/>
      <c r="C1718"/>
      <c r="D1718"/>
      <c r="E1718"/>
      <c r="F1718"/>
      <c r="G1718"/>
      <c r="H1718"/>
      <c r="I1718"/>
      <c r="J1718" s="52"/>
      <c r="K1718" s="52"/>
      <c r="L1718" s="52"/>
      <c r="M1718"/>
      <c r="N1718"/>
    </row>
    <row r="1719" spans="1:14" ht="12.75" customHeight="1">
      <c r="A1719"/>
      <c r="B1719"/>
      <c r="C1719"/>
      <c r="D1719"/>
      <c r="E1719"/>
      <c r="F1719"/>
      <c r="G1719"/>
      <c r="H1719"/>
      <c r="I1719"/>
      <c r="J1719" s="52"/>
      <c r="K1719" s="52"/>
      <c r="L1719" s="52"/>
      <c r="M1719"/>
      <c r="N1719"/>
    </row>
    <row r="1720" spans="1:14" ht="12.75" customHeight="1">
      <c r="A1720"/>
      <c r="B1720"/>
      <c r="C1720"/>
      <c r="D1720"/>
      <c r="E1720"/>
      <c r="F1720"/>
      <c r="G1720"/>
      <c r="H1720"/>
      <c r="I1720"/>
      <c r="J1720" s="52"/>
      <c r="K1720" s="52"/>
      <c r="L1720" s="52"/>
      <c r="M1720"/>
      <c r="N1720"/>
    </row>
    <row r="1721" spans="1:14" ht="12.75" customHeight="1">
      <c r="A1721"/>
      <c r="B1721"/>
      <c r="C1721"/>
      <c r="D1721"/>
      <c r="E1721"/>
      <c r="F1721"/>
      <c r="G1721"/>
      <c r="H1721"/>
      <c r="I1721"/>
      <c r="J1721" s="52"/>
      <c r="K1721" s="52"/>
      <c r="L1721" s="52"/>
      <c r="M1721"/>
      <c r="N1721"/>
    </row>
    <row r="1722" spans="1:14" ht="12.75" customHeight="1">
      <c r="A1722"/>
      <c r="B1722"/>
      <c r="C1722"/>
      <c r="D1722"/>
      <c r="E1722"/>
      <c r="F1722"/>
      <c r="G1722"/>
      <c r="H1722"/>
      <c r="I1722"/>
      <c r="J1722" s="52"/>
      <c r="K1722" s="52"/>
      <c r="L1722" s="52"/>
      <c r="M1722"/>
      <c r="N1722"/>
    </row>
    <row r="1723" spans="1:14" ht="12.75" customHeight="1">
      <c r="A1723"/>
      <c r="B1723"/>
      <c r="C1723"/>
      <c r="D1723"/>
      <c r="E1723"/>
      <c r="F1723"/>
      <c r="G1723"/>
      <c r="H1723"/>
      <c r="I1723"/>
      <c r="J1723" s="52"/>
      <c r="K1723" s="52"/>
      <c r="L1723" s="52"/>
      <c r="M1723"/>
      <c r="N1723"/>
    </row>
    <row r="1724" spans="1:14" ht="12.75" customHeight="1">
      <c r="A1724"/>
      <c r="B1724"/>
      <c r="C1724"/>
      <c r="D1724"/>
      <c r="E1724"/>
      <c r="F1724"/>
      <c r="G1724"/>
      <c r="H1724"/>
      <c r="I1724"/>
      <c r="J1724" s="52"/>
      <c r="K1724" s="52"/>
      <c r="L1724" s="52"/>
      <c r="M1724"/>
      <c r="N1724"/>
    </row>
    <row r="1725" spans="1:14" ht="12.75" customHeight="1">
      <c r="A1725"/>
      <c r="B1725"/>
      <c r="C1725"/>
      <c r="D1725"/>
      <c r="E1725"/>
      <c r="F1725"/>
      <c r="G1725"/>
      <c r="H1725"/>
      <c r="I1725"/>
      <c r="J1725" s="52"/>
      <c r="K1725" s="52"/>
      <c r="L1725" s="52"/>
      <c r="M1725"/>
      <c r="N1725"/>
    </row>
    <row r="1726" spans="1:14" ht="12.75" customHeight="1">
      <c r="A1726"/>
      <c r="B1726"/>
      <c r="C1726"/>
      <c r="D1726"/>
      <c r="E1726"/>
      <c r="F1726"/>
      <c r="G1726"/>
      <c r="H1726"/>
      <c r="I1726"/>
      <c r="J1726" s="52"/>
      <c r="K1726" s="52"/>
      <c r="L1726" s="52"/>
      <c r="M1726"/>
      <c r="N1726"/>
    </row>
    <row r="1727" spans="1:14" ht="12.75" customHeight="1">
      <c r="A1727"/>
      <c r="B1727"/>
      <c r="C1727"/>
      <c r="D1727"/>
      <c r="E1727"/>
      <c r="F1727"/>
      <c r="G1727"/>
      <c r="H1727"/>
      <c r="I1727"/>
      <c r="J1727" s="52"/>
      <c r="K1727" s="52"/>
      <c r="L1727" s="52"/>
      <c r="M1727"/>
      <c r="N1727"/>
    </row>
    <row r="1728" spans="1:14" ht="12.75" customHeight="1">
      <c r="A1728"/>
      <c r="B1728"/>
      <c r="C1728"/>
      <c r="D1728"/>
      <c r="E1728"/>
      <c r="F1728"/>
      <c r="G1728"/>
      <c r="H1728"/>
      <c r="I1728"/>
      <c r="J1728" s="52"/>
      <c r="K1728" s="52"/>
      <c r="L1728" s="52"/>
      <c r="M1728"/>
      <c r="N1728"/>
    </row>
    <row r="1729" spans="1:14" ht="12.75" customHeight="1">
      <c r="A1729"/>
      <c r="B1729"/>
      <c r="C1729"/>
      <c r="D1729"/>
      <c r="E1729"/>
      <c r="F1729"/>
      <c r="G1729"/>
      <c r="H1729"/>
      <c r="I1729"/>
      <c r="J1729" s="52"/>
      <c r="K1729" s="52"/>
      <c r="L1729" s="52"/>
      <c r="M1729"/>
      <c r="N1729"/>
    </row>
    <row r="1730" spans="1:14" ht="12.75" customHeight="1">
      <c r="A1730"/>
      <c r="B1730"/>
      <c r="C1730"/>
      <c r="D1730"/>
      <c r="E1730"/>
      <c r="F1730"/>
      <c r="G1730"/>
      <c r="H1730"/>
      <c r="I1730"/>
      <c r="J1730" s="52"/>
      <c r="K1730" s="52"/>
      <c r="L1730" s="52"/>
      <c r="M1730"/>
      <c r="N1730"/>
    </row>
    <row r="1731" spans="1:14" ht="12.75" customHeight="1">
      <c r="A1731"/>
      <c r="B1731"/>
      <c r="C1731"/>
      <c r="D1731"/>
      <c r="E1731"/>
      <c r="F1731"/>
      <c r="G1731"/>
      <c r="H1731"/>
      <c r="I1731"/>
      <c r="J1731" s="52"/>
      <c r="K1731" s="52"/>
      <c r="L1731" s="52"/>
      <c r="M1731"/>
      <c r="N1731"/>
    </row>
    <row r="1732" spans="1:14" ht="12.75" customHeight="1">
      <c r="A1732"/>
      <c r="B1732"/>
      <c r="C1732"/>
      <c r="D1732"/>
      <c r="E1732"/>
      <c r="F1732"/>
      <c r="G1732"/>
      <c r="H1732"/>
      <c r="I1732"/>
      <c r="J1732" s="52"/>
      <c r="K1732" s="52"/>
      <c r="L1732" s="52"/>
      <c r="M1732"/>
      <c r="N1732"/>
    </row>
    <row r="1733" spans="1:14" ht="12.75" customHeight="1">
      <c r="A1733"/>
      <c r="B1733"/>
      <c r="C1733"/>
      <c r="D1733"/>
      <c r="E1733"/>
      <c r="F1733"/>
      <c r="G1733"/>
      <c r="H1733"/>
      <c r="I1733"/>
      <c r="J1733" s="52"/>
      <c r="K1733" s="52"/>
      <c r="L1733" s="52"/>
      <c r="M1733"/>
      <c r="N1733"/>
    </row>
    <row r="1734" spans="1:14" ht="12.75" customHeight="1">
      <c r="A1734"/>
      <c r="B1734"/>
      <c r="C1734"/>
      <c r="D1734"/>
      <c r="E1734"/>
      <c r="F1734"/>
      <c r="G1734"/>
      <c r="H1734"/>
      <c r="I1734"/>
      <c r="J1734" s="52"/>
      <c r="K1734" s="52"/>
      <c r="L1734" s="52"/>
      <c r="M1734"/>
      <c r="N1734"/>
    </row>
    <row r="1735" spans="1:14" ht="12.75" customHeight="1">
      <c r="A1735"/>
      <c r="B1735"/>
      <c r="C1735"/>
      <c r="D1735"/>
      <c r="E1735"/>
      <c r="F1735"/>
      <c r="G1735"/>
      <c r="H1735"/>
      <c r="I1735"/>
      <c r="J1735" s="52"/>
      <c r="K1735" s="52"/>
      <c r="L1735" s="52"/>
      <c r="M1735"/>
      <c r="N1735"/>
    </row>
    <row r="1736" spans="1:14" ht="12.75" customHeight="1">
      <c r="A1736"/>
      <c r="B1736"/>
      <c r="C1736"/>
      <c r="D1736"/>
      <c r="E1736"/>
      <c r="F1736"/>
      <c r="G1736"/>
      <c r="H1736"/>
      <c r="I1736"/>
      <c r="J1736" s="52"/>
      <c r="K1736" s="52"/>
      <c r="L1736" s="52"/>
      <c r="M1736"/>
      <c r="N1736"/>
    </row>
    <row r="1737" spans="1:14" ht="12.75" customHeight="1">
      <c r="A1737"/>
      <c r="B1737"/>
      <c r="C1737"/>
      <c r="D1737"/>
      <c r="E1737"/>
      <c r="F1737"/>
      <c r="G1737"/>
      <c r="H1737"/>
      <c r="I1737"/>
      <c r="J1737" s="52"/>
      <c r="K1737" s="52"/>
      <c r="L1737" s="52"/>
      <c r="M1737"/>
      <c r="N1737"/>
    </row>
    <row r="1738" spans="1:14" ht="12.75" customHeight="1">
      <c r="A1738"/>
      <c r="B1738"/>
      <c r="C1738"/>
      <c r="D1738"/>
      <c r="E1738"/>
      <c r="F1738"/>
      <c r="G1738"/>
      <c r="H1738"/>
      <c r="I1738"/>
      <c r="J1738" s="52"/>
      <c r="K1738" s="52"/>
      <c r="L1738" s="52"/>
      <c r="M1738"/>
      <c r="N1738"/>
    </row>
    <row r="1739" spans="1:14" ht="12.75" customHeight="1">
      <c r="A1739"/>
      <c r="B1739"/>
      <c r="C1739"/>
      <c r="D1739"/>
      <c r="E1739"/>
      <c r="F1739"/>
      <c r="G1739"/>
      <c r="H1739"/>
      <c r="I1739"/>
      <c r="J1739" s="52"/>
      <c r="K1739" s="52"/>
      <c r="L1739" s="52"/>
      <c r="M1739"/>
      <c r="N1739"/>
    </row>
    <row r="1740" spans="1:14" ht="12.75" customHeight="1">
      <c r="A1740"/>
      <c r="B1740"/>
      <c r="C1740"/>
      <c r="D1740"/>
      <c r="E1740"/>
      <c r="F1740"/>
      <c r="G1740"/>
      <c r="H1740"/>
      <c r="I1740"/>
      <c r="J1740" s="52"/>
      <c r="K1740" s="52"/>
      <c r="L1740" s="52"/>
      <c r="M1740"/>
      <c r="N1740"/>
    </row>
    <row r="1741" spans="1:14" ht="12.75" customHeight="1">
      <c r="A1741"/>
      <c r="B1741"/>
      <c r="C1741"/>
      <c r="D1741"/>
      <c r="E1741"/>
      <c r="F1741"/>
      <c r="G1741"/>
      <c r="H1741"/>
      <c r="I1741"/>
      <c r="J1741" s="52"/>
      <c r="K1741" s="52"/>
      <c r="L1741" s="52"/>
      <c r="M1741"/>
      <c r="N1741"/>
    </row>
    <row r="1742" spans="1:14" ht="12.75" customHeight="1">
      <c r="A1742"/>
      <c r="B1742"/>
      <c r="C1742"/>
      <c r="D1742"/>
      <c r="E1742"/>
      <c r="F1742"/>
      <c r="G1742"/>
      <c r="H1742"/>
      <c r="I1742"/>
      <c r="J1742" s="52"/>
      <c r="K1742" s="52"/>
      <c r="L1742" s="52"/>
      <c r="M1742"/>
      <c r="N1742"/>
    </row>
    <row r="1743" spans="1:14" ht="12.75" customHeight="1">
      <c r="A1743"/>
      <c r="B1743"/>
      <c r="C1743"/>
      <c r="D1743"/>
      <c r="E1743"/>
      <c r="F1743"/>
      <c r="G1743"/>
      <c r="H1743"/>
      <c r="I1743"/>
      <c r="J1743" s="52"/>
      <c r="K1743" s="52"/>
      <c r="L1743" s="52"/>
      <c r="M1743"/>
      <c r="N1743"/>
    </row>
    <row r="1744" spans="1:14" ht="12.75" customHeight="1">
      <c r="A1744"/>
      <c r="B1744"/>
      <c r="C1744"/>
      <c r="D1744"/>
      <c r="E1744"/>
      <c r="F1744"/>
      <c r="G1744"/>
      <c r="H1744"/>
      <c r="I1744"/>
      <c r="J1744" s="52"/>
      <c r="K1744" s="52"/>
      <c r="L1744" s="52"/>
      <c r="M1744"/>
      <c r="N1744"/>
    </row>
    <row r="1745" spans="1:14" ht="12.75" customHeight="1">
      <c r="A1745"/>
      <c r="B1745"/>
      <c r="C1745"/>
      <c r="D1745"/>
      <c r="E1745"/>
      <c r="F1745"/>
      <c r="G1745"/>
      <c r="H1745"/>
      <c r="I1745"/>
      <c r="J1745" s="52"/>
      <c r="K1745" s="52"/>
      <c r="L1745" s="52"/>
      <c r="M1745"/>
      <c r="N1745"/>
    </row>
    <row r="1746" spans="1:14" ht="12.75" customHeight="1">
      <c r="A1746"/>
      <c r="B1746"/>
      <c r="C1746"/>
      <c r="D1746"/>
      <c r="E1746"/>
      <c r="F1746"/>
      <c r="G1746"/>
      <c r="H1746"/>
      <c r="I1746"/>
      <c r="J1746" s="52"/>
      <c r="K1746" s="52"/>
      <c r="L1746" s="52"/>
      <c r="M1746"/>
      <c r="N1746"/>
    </row>
    <row r="1747" spans="1:14" ht="12.75" customHeight="1">
      <c r="A1747"/>
      <c r="B1747"/>
      <c r="C1747"/>
      <c r="D1747"/>
      <c r="E1747"/>
      <c r="F1747"/>
      <c r="G1747"/>
      <c r="H1747"/>
      <c r="I1747"/>
      <c r="J1747" s="52"/>
      <c r="K1747" s="52"/>
      <c r="L1747" s="52"/>
      <c r="M1747"/>
      <c r="N1747"/>
    </row>
    <row r="1748" spans="1:14" ht="12.75" customHeight="1">
      <c r="A1748"/>
      <c r="B1748"/>
      <c r="C1748"/>
      <c r="D1748"/>
      <c r="E1748"/>
      <c r="F1748"/>
      <c r="G1748"/>
      <c r="H1748"/>
      <c r="I1748"/>
      <c r="J1748" s="52"/>
      <c r="K1748" s="52"/>
      <c r="L1748" s="52"/>
      <c r="M1748"/>
      <c r="N1748"/>
    </row>
    <row r="1749" spans="1:14" ht="12.75" customHeight="1">
      <c r="A1749"/>
      <c r="B1749"/>
      <c r="C1749"/>
      <c r="D1749"/>
      <c r="E1749"/>
      <c r="F1749"/>
      <c r="G1749"/>
      <c r="H1749"/>
      <c r="I1749"/>
      <c r="J1749" s="52"/>
      <c r="K1749" s="52"/>
      <c r="L1749" s="52"/>
      <c r="M1749"/>
      <c r="N1749"/>
    </row>
    <row r="1750" spans="1:14" ht="12.75" customHeight="1">
      <c r="A1750"/>
      <c r="B1750"/>
      <c r="C1750"/>
      <c r="D1750"/>
      <c r="E1750"/>
      <c r="F1750"/>
      <c r="G1750"/>
      <c r="H1750"/>
      <c r="I1750"/>
      <c r="J1750" s="52"/>
      <c r="K1750" s="52"/>
      <c r="L1750" s="52"/>
      <c r="M1750"/>
      <c r="N1750"/>
    </row>
    <row r="1751" spans="1:14" ht="12.75" customHeight="1">
      <c r="A1751"/>
      <c r="B1751"/>
      <c r="C1751"/>
      <c r="D1751"/>
      <c r="E1751"/>
      <c r="F1751"/>
      <c r="G1751"/>
      <c r="H1751"/>
      <c r="I1751"/>
      <c r="J1751" s="52"/>
      <c r="K1751" s="52"/>
      <c r="L1751" s="52"/>
      <c r="M1751"/>
      <c r="N1751"/>
    </row>
    <row r="1752" spans="1:14" ht="12.75" customHeight="1">
      <c r="A1752"/>
      <c r="B1752"/>
      <c r="C1752"/>
      <c r="D1752"/>
      <c r="E1752"/>
      <c r="F1752"/>
      <c r="G1752"/>
      <c r="H1752"/>
      <c r="I1752"/>
      <c r="J1752" s="52"/>
      <c r="K1752" s="52"/>
      <c r="L1752" s="52"/>
      <c r="M1752"/>
      <c r="N1752"/>
    </row>
    <row r="1753" spans="1:14" ht="12.75" customHeight="1">
      <c r="A1753"/>
      <c r="B1753"/>
      <c r="C1753"/>
      <c r="D1753"/>
      <c r="E1753"/>
      <c r="F1753"/>
      <c r="G1753"/>
      <c r="H1753"/>
      <c r="I1753"/>
      <c r="J1753" s="52"/>
      <c r="K1753" s="52"/>
      <c r="L1753" s="52"/>
      <c r="M1753"/>
      <c r="N1753"/>
    </row>
    <row r="1754" spans="1:14" ht="12.75" customHeight="1">
      <c r="A1754"/>
      <c r="B1754"/>
      <c r="C1754"/>
      <c r="D1754"/>
      <c r="E1754"/>
      <c r="F1754"/>
      <c r="G1754"/>
      <c r="H1754"/>
      <c r="I1754"/>
      <c r="J1754" s="52"/>
      <c r="K1754" s="52"/>
      <c r="L1754" s="52"/>
      <c r="M1754"/>
      <c r="N1754"/>
    </row>
    <row r="1755" spans="1:14" ht="12.75" customHeight="1">
      <c r="A1755"/>
      <c r="B1755"/>
      <c r="C1755"/>
      <c r="D1755"/>
      <c r="E1755"/>
      <c r="F1755"/>
      <c r="G1755"/>
      <c r="H1755"/>
      <c r="I1755"/>
      <c r="J1755" s="52"/>
      <c r="K1755" s="52"/>
      <c r="L1755" s="52"/>
      <c r="M1755"/>
      <c r="N1755"/>
    </row>
    <row r="1756" spans="1:14" ht="12.75" customHeight="1">
      <c r="A1756"/>
      <c r="B1756"/>
      <c r="C1756"/>
      <c r="D1756"/>
      <c r="E1756"/>
      <c r="F1756"/>
      <c r="G1756"/>
      <c r="H1756"/>
      <c r="I1756"/>
      <c r="J1756" s="52"/>
      <c r="K1756" s="52"/>
      <c r="L1756" s="52"/>
      <c r="M1756"/>
      <c r="N1756"/>
    </row>
    <row r="1757" spans="1:14" ht="12.75" customHeight="1">
      <c r="A1757"/>
      <c r="B1757"/>
      <c r="C1757"/>
      <c r="D1757"/>
      <c r="E1757"/>
      <c r="F1757"/>
      <c r="G1757"/>
      <c r="H1757"/>
      <c r="I1757"/>
      <c r="J1757" s="52"/>
      <c r="K1757" s="52"/>
      <c r="L1757" s="52"/>
      <c r="M1757"/>
      <c r="N1757"/>
    </row>
    <row r="1758" spans="1:14" ht="12.75" customHeight="1">
      <c r="A1758"/>
      <c r="B1758"/>
      <c r="C1758"/>
      <c r="D1758"/>
      <c r="E1758"/>
      <c r="F1758"/>
      <c r="G1758"/>
      <c r="H1758"/>
      <c r="I1758"/>
      <c r="J1758" s="52"/>
      <c r="K1758" s="52"/>
      <c r="L1758" s="52"/>
      <c r="M1758"/>
      <c r="N1758"/>
    </row>
    <row r="1759" spans="1:14" ht="12.75" customHeight="1">
      <c r="A1759"/>
      <c r="B1759"/>
      <c r="C1759"/>
      <c r="D1759"/>
      <c r="E1759"/>
      <c r="F1759"/>
      <c r="G1759"/>
      <c r="H1759"/>
      <c r="I1759"/>
      <c r="J1759" s="52"/>
      <c r="K1759" s="52"/>
      <c r="L1759" s="52"/>
      <c r="M1759"/>
      <c r="N1759"/>
    </row>
    <row r="1760" spans="1:14" ht="12.75" customHeight="1">
      <c r="A1760"/>
      <c r="B1760"/>
      <c r="C1760"/>
      <c r="D1760"/>
      <c r="E1760"/>
      <c r="F1760"/>
      <c r="G1760"/>
      <c r="H1760"/>
      <c r="I1760"/>
      <c r="J1760" s="52"/>
      <c r="K1760" s="52"/>
      <c r="L1760" s="52"/>
      <c r="M1760"/>
      <c r="N1760"/>
    </row>
    <row r="1761" spans="1:14" ht="12.75" customHeight="1">
      <c r="A1761"/>
      <c r="B1761"/>
      <c r="C1761"/>
      <c r="D1761"/>
      <c r="E1761"/>
      <c r="F1761"/>
      <c r="G1761"/>
      <c r="H1761"/>
      <c r="I1761"/>
      <c r="J1761" s="52"/>
      <c r="K1761" s="52"/>
      <c r="L1761" s="52"/>
      <c r="M1761"/>
      <c r="N1761"/>
    </row>
    <row r="1762" spans="1:14" ht="12.75" customHeight="1">
      <c r="A1762"/>
      <c r="B1762"/>
      <c r="C1762"/>
      <c r="D1762"/>
      <c r="E1762"/>
      <c r="F1762"/>
      <c r="G1762"/>
      <c r="H1762"/>
      <c r="I1762"/>
      <c r="J1762" s="52"/>
      <c r="K1762" s="52"/>
      <c r="L1762" s="52"/>
      <c r="M1762"/>
      <c r="N1762"/>
    </row>
    <row r="1763" spans="1:14" ht="12.75" customHeight="1">
      <c r="A1763"/>
      <c r="B1763"/>
      <c r="C1763"/>
      <c r="D1763"/>
      <c r="E1763"/>
      <c r="F1763"/>
      <c r="G1763"/>
      <c r="H1763"/>
      <c r="I1763"/>
      <c r="J1763" s="52"/>
      <c r="K1763" s="52"/>
      <c r="L1763" s="52"/>
      <c r="M1763"/>
      <c r="N1763"/>
    </row>
    <row r="1764" spans="1:14" ht="12.75" customHeight="1">
      <c r="A1764"/>
      <c r="B1764"/>
      <c r="C1764"/>
      <c r="D1764"/>
      <c r="E1764"/>
      <c r="F1764"/>
      <c r="G1764"/>
      <c r="H1764"/>
      <c r="I1764"/>
      <c r="J1764" s="52"/>
      <c r="K1764" s="52"/>
      <c r="L1764" s="52"/>
      <c r="M1764"/>
      <c r="N1764"/>
    </row>
    <row r="1765" spans="1:14" ht="12.75" customHeight="1">
      <c r="A1765"/>
      <c r="B1765"/>
      <c r="C1765"/>
      <c r="D1765"/>
      <c r="E1765"/>
      <c r="F1765"/>
      <c r="G1765"/>
      <c r="H1765"/>
      <c r="I1765"/>
      <c r="J1765" s="52"/>
      <c r="K1765" s="52"/>
      <c r="L1765" s="52"/>
      <c r="M1765"/>
      <c r="N1765"/>
    </row>
    <row r="1766" spans="1:14" ht="12.75" customHeight="1">
      <c r="A1766"/>
      <c r="B1766"/>
      <c r="C1766"/>
      <c r="D1766"/>
      <c r="E1766"/>
      <c r="F1766"/>
      <c r="G1766"/>
      <c r="H1766"/>
      <c r="I1766"/>
      <c r="J1766" s="52"/>
      <c r="K1766" s="52"/>
      <c r="L1766" s="52"/>
      <c r="M1766"/>
      <c r="N1766"/>
    </row>
    <row r="1767" spans="1:14" ht="12.75" customHeight="1">
      <c r="A1767"/>
      <c r="B1767"/>
      <c r="C1767"/>
      <c r="D1767"/>
      <c r="E1767"/>
      <c r="F1767"/>
      <c r="G1767"/>
      <c r="H1767"/>
      <c r="I1767"/>
      <c r="J1767" s="52"/>
      <c r="K1767" s="52"/>
      <c r="L1767" s="52"/>
      <c r="M1767"/>
      <c r="N1767"/>
    </row>
    <row r="1768" spans="1:14" ht="12.75" customHeight="1">
      <c r="A1768"/>
      <c r="B1768"/>
      <c r="C1768"/>
      <c r="D1768"/>
      <c r="E1768"/>
      <c r="F1768"/>
      <c r="G1768"/>
      <c r="H1768"/>
      <c r="I1768"/>
      <c r="J1768" s="52"/>
      <c r="K1768" s="52"/>
      <c r="L1768" s="52"/>
      <c r="M1768"/>
      <c r="N1768"/>
    </row>
    <row r="1769" spans="1:14" ht="12.75" customHeight="1">
      <c r="A1769"/>
      <c r="B1769"/>
      <c r="C1769"/>
      <c r="D1769"/>
      <c r="E1769"/>
      <c r="F1769"/>
      <c r="G1769"/>
      <c r="H1769"/>
      <c r="I1769"/>
      <c r="J1769" s="52"/>
      <c r="K1769" s="52"/>
      <c r="L1769" s="52"/>
      <c r="M1769"/>
      <c r="N1769"/>
    </row>
    <row r="1770" spans="1:14" ht="12.75" customHeight="1">
      <c r="A1770"/>
      <c r="B1770"/>
      <c r="C1770"/>
      <c r="D1770"/>
      <c r="E1770"/>
      <c r="F1770"/>
      <c r="G1770"/>
      <c r="H1770"/>
      <c r="I1770"/>
      <c r="J1770" s="52"/>
      <c r="K1770" s="52"/>
      <c r="L1770" s="52"/>
      <c r="M1770"/>
      <c r="N1770"/>
    </row>
    <row r="1771" spans="1:14" ht="12.75" customHeight="1">
      <c r="A1771"/>
      <c r="B1771"/>
      <c r="C1771"/>
      <c r="D1771"/>
      <c r="E1771"/>
      <c r="F1771"/>
      <c r="G1771"/>
      <c r="H1771"/>
      <c r="I1771"/>
      <c r="J1771" s="52"/>
      <c r="K1771" s="52"/>
      <c r="L1771" s="52"/>
      <c r="M1771"/>
      <c r="N1771"/>
    </row>
    <row r="1772" spans="1:14" ht="12.75" customHeight="1">
      <c r="A1772"/>
      <c r="B1772"/>
      <c r="C1772"/>
      <c r="D1772"/>
      <c r="E1772"/>
      <c r="F1772"/>
      <c r="G1772"/>
      <c r="H1772"/>
      <c r="I1772"/>
      <c r="J1772" s="52"/>
      <c r="K1772" s="52"/>
      <c r="L1772" s="52"/>
      <c r="M1772"/>
      <c r="N1772"/>
    </row>
    <row r="1773" spans="1:14" ht="12.75" customHeight="1">
      <c r="A1773"/>
      <c r="B1773"/>
      <c r="C1773"/>
      <c r="D1773"/>
      <c r="E1773"/>
      <c r="F1773"/>
      <c r="G1773"/>
      <c r="H1773"/>
      <c r="I1773"/>
      <c r="J1773" s="52"/>
      <c r="K1773" s="52"/>
      <c r="L1773" s="52"/>
      <c r="M1773"/>
      <c r="N1773"/>
    </row>
    <row r="1774" spans="1:14" ht="12.75" customHeight="1">
      <c r="A1774"/>
      <c r="B1774"/>
      <c r="C1774"/>
      <c r="D1774"/>
      <c r="E1774"/>
      <c r="F1774"/>
      <c r="G1774"/>
      <c r="H1774"/>
      <c r="I1774"/>
      <c r="J1774" s="52"/>
      <c r="K1774" s="52"/>
      <c r="L1774" s="52"/>
      <c r="M1774"/>
      <c r="N1774"/>
    </row>
    <row r="1775" spans="1:14" ht="12.75" customHeight="1">
      <c r="A1775"/>
      <c r="B1775"/>
      <c r="C1775"/>
      <c r="D1775"/>
      <c r="E1775"/>
      <c r="F1775"/>
      <c r="G1775"/>
      <c r="H1775"/>
      <c r="I1775"/>
      <c r="J1775" s="52"/>
      <c r="K1775" s="52"/>
      <c r="L1775" s="52"/>
      <c r="M1775"/>
      <c r="N1775"/>
    </row>
    <row r="1776" spans="1:14" ht="12.75" customHeight="1">
      <c r="A1776"/>
      <c r="B1776"/>
      <c r="C1776"/>
      <c r="D1776"/>
      <c r="E1776"/>
      <c r="F1776"/>
      <c r="G1776"/>
      <c r="H1776"/>
      <c r="I1776"/>
      <c r="J1776" s="52"/>
      <c r="K1776" s="52"/>
      <c r="L1776" s="52"/>
      <c r="M1776"/>
      <c r="N1776"/>
    </row>
    <row r="1777" spans="1:14" ht="12.75" customHeight="1">
      <c r="A1777"/>
      <c r="B1777"/>
      <c r="C1777"/>
      <c r="D1777"/>
      <c r="E1777"/>
      <c r="F1777"/>
      <c r="G1777"/>
      <c r="H1777"/>
      <c r="I1777"/>
      <c r="J1777" s="52"/>
      <c r="K1777" s="52"/>
      <c r="L1777" s="52"/>
      <c r="M1777"/>
      <c r="N1777"/>
    </row>
    <row r="1778" spans="1:14" ht="12.75" customHeight="1">
      <c r="A1778"/>
      <c r="B1778"/>
      <c r="C1778"/>
      <c r="D1778"/>
      <c r="E1778"/>
      <c r="F1778"/>
      <c r="G1778"/>
      <c r="H1778"/>
      <c r="I1778"/>
      <c r="J1778" s="52"/>
      <c r="K1778" s="52"/>
      <c r="L1778" s="52"/>
      <c r="M1778"/>
      <c r="N1778"/>
    </row>
    <row r="1779" spans="1:14" ht="12.75" customHeight="1">
      <c r="A1779"/>
      <c r="B1779"/>
      <c r="C1779"/>
      <c r="D1779"/>
      <c r="E1779"/>
      <c r="F1779"/>
      <c r="G1779"/>
      <c r="H1779"/>
      <c r="I1779"/>
      <c r="J1779" s="52"/>
      <c r="K1779" s="52"/>
      <c r="L1779" s="52"/>
      <c r="M1779"/>
      <c r="N1779"/>
    </row>
    <row r="1780" spans="1:14" ht="12.75" customHeight="1">
      <c r="A1780"/>
      <c r="B1780"/>
      <c r="C1780"/>
      <c r="D1780"/>
      <c r="E1780"/>
      <c r="F1780"/>
      <c r="G1780"/>
      <c r="H1780"/>
      <c r="I1780"/>
      <c r="J1780" s="52"/>
      <c r="K1780" s="52"/>
      <c r="L1780" s="52"/>
      <c r="M1780"/>
      <c r="N1780"/>
    </row>
    <row r="1781" spans="1:14" ht="12.75" customHeight="1">
      <c r="A1781"/>
      <c r="B1781"/>
      <c r="C1781"/>
      <c r="D1781"/>
      <c r="E1781"/>
      <c r="F1781"/>
      <c r="G1781"/>
      <c r="H1781"/>
      <c r="I1781"/>
      <c r="J1781" s="52"/>
      <c r="K1781" s="52"/>
      <c r="L1781" s="52"/>
      <c r="M1781"/>
      <c r="N1781"/>
    </row>
    <row r="1782" spans="1:14" ht="12.75" customHeight="1">
      <c r="A1782"/>
      <c r="B1782"/>
      <c r="C1782"/>
      <c r="D1782"/>
      <c r="E1782"/>
      <c r="F1782"/>
      <c r="G1782"/>
      <c r="H1782"/>
      <c r="I1782"/>
      <c r="J1782" s="52"/>
      <c r="K1782" s="52"/>
      <c r="L1782" s="52"/>
      <c r="M1782"/>
      <c r="N1782"/>
    </row>
    <row r="1783" spans="1:14" ht="12.75" customHeight="1">
      <c r="A1783"/>
      <c r="B1783"/>
      <c r="C1783"/>
      <c r="D1783"/>
      <c r="E1783"/>
      <c r="F1783"/>
      <c r="G1783"/>
      <c r="H1783"/>
      <c r="I1783"/>
      <c r="J1783" s="52"/>
      <c r="K1783" s="52"/>
      <c r="L1783" s="52"/>
      <c r="M1783"/>
      <c r="N1783"/>
    </row>
    <row r="1784" spans="1:14" ht="12.75" customHeight="1">
      <c r="A1784"/>
      <c r="B1784"/>
      <c r="C1784"/>
      <c r="D1784"/>
      <c r="E1784"/>
      <c r="F1784"/>
      <c r="G1784"/>
      <c r="H1784"/>
      <c r="I1784"/>
      <c r="J1784" s="52"/>
      <c r="K1784" s="52"/>
      <c r="L1784" s="52"/>
      <c r="M1784"/>
      <c r="N1784"/>
    </row>
    <row r="1785" spans="1:14" ht="12.75" customHeight="1">
      <c r="A1785"/>
      <c r="B1785"/>
      <c r="C1785"/>
      <c r="D1785"/>
      <c r="E1785"/>
      <c r="F1785"/>
      <c r="G1785"/>
      <c r="H1785"/>
      <c r="I1785"/>
      <c r="J1785" s="52"/>
      <c r="K1785" s="52"/>
      <c r="L1785" s="52"/>
      <c r="M1785"/>
      <c r="N1785"/>
    </row>
    <row r="1786" spans="1:14" ht="12.75" customHeight="1">
      <c r="A1786"/>
      <c r="B1786"/>
      <c r="C1786"/>
      <c r="D1786"/>
      <c r="E1786"/>
      <c r="F1786"/>
      <c r="G1786"/>
      <c r="H1786"/>
      <c r="I1786"/>
      <c r="J1786" s="52"/>
      <c r="K1786" s="52"/>
      <c r="L1786" s="52"/>
      <c r="M1786"/>
      <c r="N1786"/>
    </row>
    <row r="1787" spans="1:14" ht="12.75" customHeight="1">
      <c r="A1787"/>
      <c r="B1787"/>
      <c r="C1787"/>
      <c r="D1787"/>
      <c r="E1787"/>
      <c r="F1787"/>
      <c r="G1787"/>
      <c r="H1787"/>
      <c r="I1787"/>
      <c r="J1787" s="52"/>
      <c r="K1787" s="52"/>
      <c r="L1787" s="52"/>
      <c r="M1787"/>
      <c r="N1787"/>
    </row>
    <row r="1788" spans="1:14" ht="12.75" customHeight="1">
      <c r="A1788"/>
      <c r="B1788"/>
      <c r="C1788"/>
      <c r="D1788"/>
      <c r="E1788"/>
      <c r="F1788"/>
      <c r="G1788"/>
      <c r="H1788"/>
      <c r="I1788"/>
      <c r="J1788" s="52"/>
      <c r="K1788" s="52"/>
      <c r="L1788" s="52"/>
      <c r="M1788"/>
      <c r="N1788"/>
    </row>
    <row r="1789" spans="1:14" ht="12.75" customHeight="1">
      <c r="A1789"/>
      <c r="B1789"/>
      <c r="C1789"/>
      <c r="D1789"/>
      <c r="E1789"/>
      <c r="F1789"/>
      <c r="G1789"/>
      <c r="H1789"/>
      <c r="I1789"/>
      <c r="J1789" s="52"/>
      <c r="K1789" s="52"/>
      <c r="L1789" s="52"/>
      <c r="M1789"/>
      <c r="N1789"/>
    </row>
    <row r="1790" spans="1:14" ht="12.75" customHeight="1">
      <c r="A1790"/>
      <c r="B1790"/>
      <c r="C1790"/>
      <c r="D1790"/>
      <c r="E1790"/>
      <c r="F1790"/>
      <c r="G1790"/>
      <c r="H1790"/>
      <c r="I1790"/>
      <c r="J1790" s="52"/>
      <c r="K1790" s="52"/>
      <c r="L1790" s="52"/>
      <c r="M1790"/>
      <c r="N1790"/>
    </row>
    <row r="1791" spans="1:14" ht="12.75" customHeight="1">
      <c r="A1791"/>
      <c r="B1791"/>
      <c r="C1791"/>
      <c r="D1791"/>
      <c r="E1791"/>
      <c r="F1791"/>
      <c r="G1791"/>
      <c r="H1791"/>
      <c r="I1791"/>
      <c r="J1791" s="52"/>
      <c r="K1791" s="52"/>
      <c r="L1791" s="52"/>
      <c r="M1791"/>
      <c r="N1791"/>
    </row>
    <row r="1792" spans="1:14" ht="12.75" customHeight="1">
      <c r="A1792"/>
      <c r="B1792"/>
      <c r="C1792"/>
      <c r="D1792"/>
      <c r="E1792"/>
      <c r="F1792"/>
      <c r="G1792"/>
      <c r="H1792"/>
      <c r="I1792"/>
      <c r="J1792" s="52"/>
      <c r="K1792" s="52"/>
      <c r="L1792" s="52"/>
      <c r="M1792"/>
      <c r="N1792"/>
    </row>
    <row r="1793" spans="1:14" ht="12.75" customHeight="1">
      <c r="A1793"/>
      <c r="B1793"/>
      <c r="C1793"/>
      <c r="D1793"/>
      <c r="E1793"/>
      <c r="F1793"/>
      <c r="G1793"/>
      <c r="H1793"/>
      <c r="I1793"/>
      <c r="J1793" s="52"/>
      <c r="K1793" s="52"/>
      <c r="L1793" s="52"/>
      <c r="M1793"/>
      <c r="N1793"/>
    </row>
    <row r="1794" spans="1:14" ht="12.75" customHeight="1">
      <c r="A1794"/>
      <c r="B1794"/>
      <c r="C1794"/>
      <c r="D1794"/>
      <c r="E1794"/>
      <c r="F1794"/>
      <c r="G1794"/>
      <c r="H1794"/>
      <c r="I1794"/>
      <c r="J1794" s="52"/>
      <c r="K1794" s="52"/>
      <c r="L1794" s="52"/>
      <c r="M1794"/>
      <c r="N1794"/>
    </row>
    <row r="1795" spans="1:14" ht="12.75" customHeight="1">
      <c r="A1795"/>
      <c r="B1795"/>
      <c r="C1795"/>
      <c r="D1795"/>
      <c r="E1795"/>
      <c r="F1795"/>
      <c r="G1795"/>
      <c r="H1795"/>
      <c r="I1795"/>
      <c r="J1795" s="52"/>
      <c r="K1795" s="52"/>
      <c r="L1795" s="52"/>
      <c r="M1795"/>
      <c r="N1795"/>
    </row>
    <row r="1796" spans="1:14" ht="12.75" customHeight="1">
      <c r="A1796"/>
      <c r="B1796"/>
      <c r="C1796"/>
      <c r="D1796"/>
      <c r="E1796"/>
      <c r="F1796"/>
      <c r="G1796"/>
      <c r="H1796"/>
      <c r="I1796"/>
      <c r="J1796" s="52"/>
      <c r="K1796" s="52"/>
      <c r="L1796" s="52"/>
      <c r="M1796"/>
      <c r="N1796"/>
    </row>
    <row r="1797" spans="1:14" ht="12.75" customHeight="1">
      <c r="A1797"/>
      <c r="B1797"/>
      <c r="C1797"/>
      <c r="D1797"/>
      <c r="E1797"/>
      <c r="F1797"/>
      <c r="G1797"/>
      <c r="H1797"/>
      <c r="I1797"/>
      <c r="J1797" s="52"/>
      <c r="K1797" s="52"/>
      <c r="L1797" s="52"/>
      <c r="M1797"/>
      <c r="N1797"/>
    </row>
    <row r="1798" spans="1:14" ht="12.75" customHeight="1">
      <c r="A1798"/>
      <c r="B1798"/>
      <c r="C1798"/>
      <c r="D1798"/>
      <c r="E1798"/>
      <c r="F1798"/>
      <c r="G1798"/>
      <c r="H1798"/>
      <c r="I1798"/>
      <c r="J1798" s="52"/>
      <c r="K1798" s="52"/>
      <c r="L1798" s="52"/>
      <c r="M1798"/>
      <c r="N1798"/>
    </row>
    <row r="1799" spans="1:14" ht="12.75" customHeight="1">
      <c r="A1799"/>
      <c r="B1799"/>
      <c r="C1799"/>
      <c r="D1799"/>
      <c r="E1799"/>
      <c r="F1799"/>
      <c r="G1799"/>
      <c r="H1799"/>
      <c r="I1799"/>
      <c r="J1799" s="52"/>
      <c r="K1799" s="52"/>
      <c r="L1799" s="52"/>
      <c r="M1799"/>
      <c r="N1799"/>
    </row>
    <row r="1800" spans="1:14" ht="12.75" customHeight="1">
      <c r="A1800"/>
      <c r="B1800"/>
      <c r="C1800"/>
      <c r="D1800"/>
      <c r="E1800"/>
      <c r="F1800"/>
      <c r="G1800"/>
      <c r="H1800"/>
      <c r="I1800"/>
      <c r="J1800" s="52"/>
      <c r="K1800" s="52"/>
      <c r="L1800" s="52"/>
      <c r="M1800"/>
      <c r="N1800"/>
    </row>
    <row r="1801" spans="1:14" ht="12.75" customHeight="1">
      <c r="A1801"/>
      <c r="B1801"/>
      <c r="C1801"/>
      <c r="D1801"/>
      <c r="E1801"/>
      <c r="F1801"/>
      <c r="G1801"/>
      <c r="H1801"/>
      <c r="I1801"/>
      <c r="J1801" s="52"/>
      <c r="K1801" s="52"/>
      <c r="L1801" s="52"/>
      <c r="M1801"/>
      <c r="N1801"/>
    </row>
    <row r="1802" spans="1:14" ht="12.75" customHeight="1">
      <c r="A1802"/>
      <c r="B1802"/>
      <c r="C1802"/>
      <c r="D1802"/>
      <c r="E1802"/>
      <c r="F1802"/>
      <c r="G1802"/>
      <c r="H1802"/>
      <c r="I1802"/>
      <c r="J1802" s="52"/>
      <c r="K1802" s="52"/>
      <c r="L1802" s="52"/>
      <c r="M1802"/>
      <c r="N1802"/>
    </row>
    <row r="1803" spans="1:14" ht="12.75" customHeight="1">
      <c r="A1803"/>
      <c r="B1803"/>
      <c r="C1803"/>
      <c r="D1803"/>
      <c r="E1803"/>
      <c r="F1803"/>
      <c r="G1803"/>
      <c r="H1803"/>
      <c r="I1803"/>
      <c r="J1803" s="52"/>
      <c r="K1803" s="52"/>
      <c r="L1803" s="52"/>
      <c r="M1803"/>
      <c r="N1803"/>
    </row>
    <row r="1804" spans="1:14" ht="12.75" customHeight="1">
      <c r="A1804"/>
      <c r="B1804"/>
      <c r="C1804"/>
      <c r="D1804"/>
      <c r="E1804"/>
      <c r="F1804"/>
      <c r="G1804"/>
      <c r="H1804"/>
      <c r="I1804"/>
      <c r="J1804" s="52"/>
      <c r="K1804" s="52"/>
      <c r="L1804" s="52"/>
      <c r="M1804"/>
      <c r="N1804"/>
    </row>
    <row r="1805" spans="1:14" ht="12.75" customHeight="1">
      <c r="A1805"/>
      <c r="B1805"/>
      <c r="C1805"/>
      <c r="D1805"/>
      <c r="E1805"/>
      <c r="F1805"/>
      <c r="G1805"/>
      <c r="H1805"/>
      <c r="I1805"/>
      <c r="J1805" s="52"/>
      <c r="K1805" s="52"/>
      <c r="L1805" s="52"/>
      <c r="M1805"/>
      <c r="N1805"/>
    </row>
    <row r="1806" spans="1:14" ht="12.75" customHeight="1">
      <c r="A1806"/>
      <c r="B1806"/>
      <c r="C1806"/>
      <c r="D1806"/>
      <c r="E1806"/>
      <c r="F1806"/>
      <c r="G1806"/>
      <c r="H1806"/>
      <c r="I1806"/>
      <c r="J1806" s="52"/>
      <c r="K1806" s="52"/>
      <c r="L1806" s="52"/>
      <c r="M1806"/>
      <c r="N1806"/>
    </row>
    <row r="1807" spans="1:14" ht="12.75" customHeight="1">
      <c r="A1807"/>
      <c r="B1807"/>
      <c r="C1807"/>
      <c r="D1807"/>
      <c r="E1807"/>
      <c r="F1807"/>
      <c r="G1807"/>
      <c r="H1807"/>
      <c r="I1807"/>
      <c r="J1807" s="52"/>
      <c r="K1807" s="52"/>
      <c r="L1807" s="52"/>
      <c r="M1807"/>
      <c r="N1807"/>
    </row>
    <row r="1808" spans="1:14" ht="12.75" customHeight="1">
      <c r="A1808"/>
      <c r="B1808"/>
      <c r="C1808"/>
      <c r="D1808"/>
      <c r="E1808"/>
      <c r="F1808"/>
      <c r="G1808"/>
      <c r="H1808"/>
      <c r="I1808"/>
      <c r="J1808" s="52"/>
      <c r="K1808" s="52"/>
      <c r="L1808" s="52"/>
      <c r="M1808"/>
      <c r="N1808"/>
    </row>
    <row r="1809" spans="1:14" ht="12.75" customHeight="1">
      <c r="A1809"/>
      <c r="B1809"/>
      <c r="C1809"/>
      <c r="D1809"/>
      <c r="E1809"/>
      <c r="F1809"/>
      <c r="G1809"/>
      <c r="H1809"/>
      <c r="I1809"/>
      <c r="J1809" s="52"/>
      <c r="K1809" s="52"/>
      <c r="L1809" s="52"/>
      <c r="M1809"/>
      <c r="N1809"/>
    </row>
    <row r="1810" spans="1:14" ht="12.75" customHeight="1">
      <c r="A1810"/>
      <c r="B1810"/>
      <c r="C1810"/>
      <c r="D1810"/>
      <c r="E1810"/>
      <c r="F1810"/>
      <c r="G1810"/>
      <c r="H1810"/>
      <c r="I1810"/>
      <c r="J1810" s="52"/>
      <c r="K1810" s="52"/>
      <c r="L1810" s="52"/>
      <c r="M1810"/>
      <c r="N1810"/>
    </row>
    <row r="1811" spans="1:14" ht="12.75" customHeight="1">
      <c r="A1811"/>
      <c r="B1811"/>
      <c r="C1811"/>
      <c r="D1811"/>
      <c r="E1811"/>
      <c r="F1811"/>
      <c r="G1811"/>
      <c r="H1811"/>
      <c r="I1811"/>
      <c r="J1811" s="52"/>
      <c r="K1811" s="52"/>
      <c r="L1811" s="52"/>
      <c r="M1811"/>
      <c r="N1811"/>
    </row>
    <row r="1812" spans="1:14" ht="12.75" customHeight="1">
      <c r="A1812"/>
      <c r="B1812"/>
      <c r="C1812"/>
      <c r="D1812"/>
      <c r="E1812"/>
      <c r="F1812"/>
      <c r="G1812"/>
      <c r="H1812"/>
      <c r="I1812"/>
      <c r="J1812" s="52"/>
      <c r="K1812" s="52"/>
      <c r="L1812" s="52"/>
      <c r="M1812"/>
      <c r="N1812"/>
    </row>
    <row r="1813" spans="1:14" ht="12.75" customHeight="1">
      <c r="A1813"/>
      <c r="B1813"/>
      <c r="C1813"/>
      <c r="D1813"/>
      <c r="E1813"/>
      <c r="F1813"/>
      <c r="G1813"/>
      <c r="H1813"/>
      <c r="I1813"/>
      <c r="J1813" s="52"/>
      <c r="K1813" s="52"/>
      <c r="L1813" s="52"/>
      <c r="M1813"/>
      <c r="N1813"/>
    </row>
    <row r="1814" spans="1:14" ht="12.75" customHeight="1">
      <c r="A1814"/>
      <c r="B1814"/>
      <c r="C1814"/>
      <c r="D1814"/>
      <c r="E1814"/>
      <c r="F1814"/>
      <c r="G1814"/>
      <c r="H1814"/>
      <c r="I1814"/>
      <c r="J1814" s="52"/>
      <c r="K1814" s="52"/>
      <c r="L1814" s="52"/>
      <c r="M1814"/>
      <c r="N1814"/>
    </row>
    <row r="1815" spans="1:14" ht="12.75" customHeight="1">
      <c r="A1815"/>
      <c r="B1815"/>
      <c r="C1815"/>
      <c r="D1815"/>
      <c r="E1815"/>
      <c r="F1815"/>
      <c r="G1815"/>
      <c r="H1815"/>
      <c r="I1815"/>
      <c r="J1815" s="52"/>
      <c r="K1815" s="52"/>
      <c r="L1815" s="52"/>
      <c r="M1815"/>
      <c r="N1815"/>
    </row>
    <row r="1816" spans="1:14" ht="12.75" customHeight="1">
      <c r="A1816"/>
      <c r="B1816"/>
      <c r="C1816"/>
      <c r="D1816"/>
      <c r="E1816"/>
      <c r="F1816"/>
      <c r="G1816"/>
      <c r="H1816"/>
      <c r="I1816"/>
      <c r="J1816" s="52"/>
      <c r="K1816" s="52"/>
      <c r="L1816" s="52"/>
      <c r="M1816"/>
      <c r="N1816"/>
    </row>
    <row r="1817" spans="1:14" ht="12.75" customHeight="1">
      <c r="A1817"/>
      <c r="B1817"/>
      <c r="C1817"/>
      <c r="D1817"/>
      <c r="E1817"/>
      <c r="F1817"/>
      <c r="G1817"/>
      <c r="H1817"/>
      <c r="I1817"/>
      <c r="J1817" s="52"/>
      <c r="K1817" s="52"/>
      <c r="L1817" s="52"/>
      <c r="M1817"/>
      <c r="N1817"/>
    </row>
    <row r="1818" spans="1:14" ht="12.75" customHeight="1">
      <c r="A1818"/>
      <c r="B1818"/>
      <c r="C1818"/>
      <c r="D1818"/>
      <c r="E1818"/>
      <c r="F1818"/>
      <c r="G1818"/>
      <c r="H1818"/>
      <c r="I1818"/>
      <c r="J1818" s="52"/>
      <c r="K1818" s="52"/>
      <c r="L1818" s="52"/>
      <c r="M1818"/>
      <c r="N1818"/>
    </row>
    <row r="1819" spans="1:14" ht="12.75" customHeight="1">
      <c r="A1819"/>
      <c r="B1819"/>
      <c r="C1819"/>
      <c r="D1819"/>
      <c r="E1819"/>
      <c r="F1819"/>
      <c r="G1819"/>
      <c r="H1819"/>
      <c r="I1819"/>
      <c r="J1819" s="52"/>
      <c r="K1819" s="52"/>
      <c r="L1819" s="52"/>
      <c r="M1819"/>
      <c r="N1819"/>
    </row>
    <row r="1820" spans="1:14" ht="12.75" customHeight="1">
      <c r="A1820"/>
      <c r="B1820"/>
      <c r="C1820"/>
      <c r="D1820"/>
      <c r="E1820"/>
      <c r="F1820"/>
      <c r="G1820"/>
      <c r="H1820"/>
      <c r="I1820"/>
      <c r="J1820" s="52"/>
      <c r="K1820" s="52"/>
      <c r="L1820" s="52"/>
      <c r="M1820"/>
      <c r="N1820"/>
    </row>
    <row r="1821" spans="1:14" ht="12.75" customHeight="1">
      <c r="A1821"/>
      <c r="B1821"/>
      <c r="C1821"/>
      <c r="D1821"/>
      <c r="E1821"/>
      <c r="F1821"/>
      <c r="G1821"/>
      <c r="H1821"/>
      <c r="I1821"/>
      <c r="J1821" s="52"/>
      <c r="K1821" s="52"/>
      <c r="L1821" s="52"/>
      <c r="M1821"/>
      <c r="N1821"/>
    </row>
    <row r="1822" spans="1:14" ht="12.75" customHeight="1">
      <c r="A1822"/>
      <c r="B1822"/>
      <c r="C1822"/>
      <c r="D1822"/>
      <c r="E1822"/>
      <c r="F1822"/>
      <c r="G1822"/>
      <c r="H1822"/>
      <c r="I1822"/>
      <c r="J1822" s="52"/>
      <c r="K1822" s="52"/>
      <c r="L1822" s="52"/>
      <c r="M1822"/>
      <c r="N1822"/>
    </row>
    <row r="1823" spans="1:14" ht="12.75" customHeight="1">
      <c r="A1823"/>
      <c r="B1823"/>
      <c r="C1823"/>
      <c r="D1823"/>
      <c r="E1823"/>
      <c r="F1823"/>
      <c r="G1823"/>
      <c r="H1823"/>
      <c r="I1823"/>
      <c r="J1823" s="52"/>
      <c r="K1823" s="52"/>
      <c r="L1823" s="52"/>
      <c r="M1823"/>
      <c r="N1823"/>
    </row>
    <row r="1824" spans="1:14" ht="12.75" customHeight="1">
      <c r="A1824"/>
      <c r="B1824"/>
      <c r="C1824"/>
      <c r="D1824"/>
      <c r="E1824"/>
      <c r="F1824"/>
      <c r="G1824"/>
      <c r="H1824"/>
      <c r="I1824"/>
      <c r="J1824" s="52"/>
      <c r="K1824" s="52"/>
      <c r="L1824" s="52"/>
      <c r="M1824"/>
      <c r="N1824"/>
    </row>
    <row r="1825" spans="1:14" ht="12.75" customHeight="1">
      <c r="A1825"/>
      <c r="B1825"/>
      <c r="C1825"/>
      <c r="D1825"/>
      <c r="E1825"/>
      <c r="F1825"/>
      <c r="G1825"/>
      <c r="H1825"/>
      <c r="I1825"/>
      <c r="J1825" s="52"/>
      <c r="K1825" s="52"/>
      <c r="L1825" s="52"/>
      <c r="M1825"/>
      <c r="N1825"/>
    </row>
    <row r="1826" spans="1:14" ht="12.75" customHeight="1">
      <c r="A1826"/>
      <c r="B1826"/>
      <c r="C1826"/>
      <c r="D1826"/>
      <c r="E1826"/>
      <c r="F1826"/>
      <c r="G1826"/>
      <c r="H1826"/>
      <c r="I1826"/>
      <c r="J1826" s="52"/>
      <c r="K1826" s="52"/>
      <c r="L1826" s="52"/>
      <c r="M1826"/>
      <c r="N1826"/>
    </row>
    <row r="1827" spans="1:14" ht="12.75" customHeight="1">
      <c r="A1827"/>
      <c r="B1827"/>
      <c r="C1827"/>
      <c r="D1827"/>
      <c r="E1827"/>
      <c r="F1827"/>
      <c r="G1827"/>
      <c r="H1827"/>
      <c r="I1827"/>
      <c r="J1827" s="52"/>
      <c r="K1827" s="52"/>
      <c r="L1827" s="52"/>
      <c r="M1827"/>
      <c r="N1827"/>
    </row>
    <row r="1828" spans="1:14" ht="12.75" customHeight="1">
      <c r="A1828"/>
      <c r="B1828"/>
      <c r="C1828"/>
      <c r="D1828"/>
      <c r="E1828"/>
      <c r="F1828"/>
      <c r="G1828"/>
      <c r="H1828"/>
      <c r="I1828"/>
      <c r="J1828" s="52"/>
      <c r="K1828" s="52"/>
      <c r="L1828" s="52"/>
      <c r="M1828"/>
      <c r="N1828"/>
    </row>
    <row r="1829" spans="1:14" ht="12.75" customHeight="1">
      <c r="A1829"/>
      <c r="B1829"/>
      <c r="C1829"/>
      <c r="D1829"/>
      <c r="E1829"/>
      <c r="F1829"/>
      <c r="G1829"/>
      <c r="H1829"/>
      <c r="I1829"/>
      <c r="J1829" s="52"/>
      <c r="K1829" s="52"/>
      <c r="L1829" s="52"/>
      <c r="M1829"/>
      <c r="N1829"/>
    </row>
    <row r="1830" spans="1:14" ht="12.75" customHeight="1">
      <c r="A1830"/>
      <c r="B1830"/>
      <c r="C1830"/>
      <c r="D1830"/>
      <c r="E1830"/>
      <c r="F1830"/>
      <c r="G1830"/>
      <c r="H1830"/>
      <c r="I1830"/>
      <c r="J1830" s="52"/>
      <c r="K1830" s="52"/>
      <c r="L1830" s="52"/>
      <c r="M1830"/>
      <c r="N1830"/>
    </row>
    <row r="1831" spans="1:14" ht="12.75" customHeight="1">
      <c r="A1831"/>
      <c r="B1831"/>
      <c r="C1831"/>
      <c r="D1831"/>
      <c r="E1831"/>
      <c r="F1831"/>
      <c r="G1831"/>
      <c r="H1831"/>
      <c r="I1831"/>
      <c r="J1831" s="52"/>
      <c r="K1831" s="52"/>
      <c r="L1831" s="52"/>
      <c r="M1831"/>
      <c r="N1831"/>
    </row>
    <row r="1832" spans="1:14" ht="12.75" customHeight="1">
      <c r="A1832"/>
      <c r="B1832"/>
      <c r="C1832"/>
      <c r="D1832"/>
      <c r="E1832"/>
      <c r="F1832"/>
      <c r="G1832"/>
      <c r="H1832"/>
      <c r="I1832"/>
      <c r="J1832" s="52"/>
      <c r="K1832" s="52"/>
      <c r="L1832" s="52"/>
      <c r="M1832"/>
      <c r="N1832"/>
    </row>
    <row r="1833" spans="1:14" ht="12.75" customHeight="1">
      <c r="A1833"/>
      <c r="B1833"/>
      <c r="C1833"/>
      <c r="D1833"/>
      <c r="E1833"/>
      <c r="F1833"/>
      <c r="G1833"/>
      <c r="H1833"/>
      <c r="I1833"/>
      <c r="J1833" s="52"/>
      <c r="K1833" s="52"/>
      <c r="L1833" s="52"/>
      <c r="M1833"/>
      <c r="N1833"/>
    </row>
    <row r="1834" spans="1:14" ht="12.75" customHeight="1">
      <c r="A1834"/>
      <c r="B1834"/>
      <c r="C1834"/>
      <c r="D1834"/>
      <c r="E1834"/>
      <c r="F1834"/>
      <c r="G1834"/>
      <c r="H1834"/>
      <c r="I1834"/>
      <c r="J1834" s="52"/>
      <c r="K1834" s="52"/>
      <c r="L1834" s="52"/>
      <c r="M1834"/>
      <c r="N1834"/>
    </row>
    <row r="1835" spans="1:14" ht="12.75" customHeight="1">
      <c r="A1835"/>
      <c r="B1835"/>
      <c r="C1835"/>
      <c r="D1835"/>
      <c r="E1835"/>
      <c r="F1835"/>
      <c r="G1835"/>
      <c r="H1835"/>
      <c r="I1835"/>
      <c r="J1835" s="52"/>
      <c r="K1835" s="52"/>
      <c r="L1835" s="52"/>
      <c r="M1835"/>
      <c r="N1835"/>
    </row>
    <row r="1836" spans="1:14" ht="12.75" customHeight="1">
      <c r="A1836"/>
      <c r="B1836"/>
      <c r="C1836"/>
      <c r="D1836"/>
      <c r="E1836"/>
      <c r="F1836"/>
      <c r="G1836"/>
      <c r="H1836"/>
      <c r="I1836"/>
      <c r="J1836" s="52"/>
      <c r="K1836" s="52"/>
      <c r="L1836" s="52"/>
      <c r="M1836"/>
      <c r="N1836"/>
    </row>
    <row r="1837" spans="1:14" ht="12.75" customHeight="1">
      <c r="A1837"/>
      <c r="B1837"/>
      <c r="C1837"/>
      <c r="D1837"/>
      <c r="E1837"/>
      <c r="F1837"/>
      <c r="G1837"/>
      <c r="H1837"/>
      <c r="I1837"/>
      <c r="J1837" s="52"/>
      <c r="K1837" s="52"/>
      <c r="L1837" s="52"/>
      <c r="M1837"/>
      <c r="N1837"/>
    </row>
    <row r="1838" spans="1:14" ht="12.75" customHeight="1">
      <c r="A1838"/>
      <c r="B1838"/>
      <c r="C1838"/>
      <c r="D1838"/>
      <c r="E1838"/>
      <c r="F1838"/>
      <c r="G1838"/>
      <c r="H1838"/>
      <c r="I1838"/>
      <c r="J1838" s="52"/>
      <c r="K1838" s="52"/>
      <c r="L1838" s="52"/>
      <c r="M1838"/>
      <c r="N1838"/>
    </row>
    <row r="1839" spans="1:14" ht="12.75" customHeight="1">
      <c r="A1839"/>
      <c r="B1839"/>
      <c r="C1839"/>
      <c r="D1839"/>
      <c r="E1839"/>
      <c r="F1839"/>
      <c r="G1839"/>
      <c r="H1839"/>
      <c r="I1839"/>
      <c r="J1839" s="52"/>
      <c r="K1839" s="52"/>
      <c r="L1839" s="52"/>
      <c r="M1839"/>
      <c r="N1839"/>
    </row>
    <row r="1840" spans="1:14" ht="12.75" customHeight="1">
      <c r="A1840"/>
      <c r="B1840"/>
      <c r="C1840"/>
      <c r="D1840"/>
      <c r="E1840"/>
      <c r="F1840"/>
      <c r="G1840"/>
      <c r="H1840"/>
      <c r="I1840"/>
      <c r="J1840" s="52"/>
      <c r="K1840" s="52"/>
      <c r="L1840" s="52"/>
      <c r="M1840"/>
      <c r="N1840"/>
    </row>
    <row r="1841" spans="1:14" ht="12.75" customHeight="1">
      <c r="A1841"/>
      <c r="B1841"/>
      <c r="C1841"/>
      <c r="D1841"/>
      <c r="E1841"/>
      <c r="F1841"/>
      <c r="G1841"/>
      <c r="H1841"/>
      <c r="I1841"/>
      <c r="J1841" s="52"/>
      <c r="K1841" s="52"/>
      <c r="L1841" s="52"/>
      <c r="M1841"/>
      <c r="N1841"/>
    </row>
    <row r="1842" spans="1:14" ht="12.75" customHeight="1">
      <c r="A1842"/>
      <c r="B1842"/>
      <c r="C1842"/>
      <c r="D1842"/>
      <c r="E1842"/>
      <c r="F1842"/>
      <c r="G1842"/>
      <c r="H1842"/>
      <c r="I1842"/>
      <c r="J1842" s="52"/>
      <c r="K1842" s="52"/>
      <c r="L1842" s="52"/>
      <c r="M1842"/>
      <c r="N1842"/>
    </row>
    <row r="1843" spans="1:14" ht="12.75" customHeight="1">
      <c r="A1843"/>
      <c r="B1843"/>
      <c r="C1843"/>
      <c r="D1843"/>
      <c r="E1843"/>
      <c r="F1843"/>
      <c r="G1843"/>
      <c r="H1843"/>
      <c r="I1843"/>
      <c r="J1843" s="52"/>
      <c r="K1843" s="52"/>
      <c r="L1843" s="52"/>
      <c r="M1843"/>
      <c r="N1843"/>
    </row>
    <row r="1844" spans="1:14" ht="12.75" customHeight="1">
      <c r="A1844"/>
      <c r="B1844"/>
      <c r="C1844"/>
      <c r="D1844"/>
      <c r="E1844"/>
      <c r="F1844"/>
      <c r="G1844"/>
      <c r="H1844"/>
      <c r="I1844"/>
      <c r="J1844" s="52"/>
      <c r="K1844" s="52"/>
      <c r="L1844" s="52"/>
      <c r="M1844"/>
      <c r="N1844"/>
    </row>
    <row r="1845" spans="1:14" ht="12.75" customHeight="1">
      <c r="A1845"/>
      <c r="B1845"/>
      <c r="C1845"/>
      <c r="D1845"/>
      <c r="E1845"/>
      <c r="F1845"/>
      <c r="G1845"/>
      <c r="H1845"/>
      <c r="I1845"/>
      <c r="J1845" s="52"/>
      <c r="K1845" s="52"/>
      <c r="L1845" s="52"/>
      <c r="M1845"/>
      <c r="N1845"/>
    </row>
    <row r="1846" spans="1:14" ht="12.75" customHeight="1">
      <c r="A1846"/>
      <c r="B1846"/>
      <c r="C1846"/>
      <c r="D1846"/>
      <c r="E1846"/>
      <c r="F1846"/>
      <c r="G1846"/>
      <c r="H1846"/>
      <c r="I1846"/>
      <c r="J1846" s="52"/>
      <c r="K1846" s="52"/>
      <c r="L1846" s="52"/>
      <c r="M1846"/>
      <c r="N1846"/>
    </row>
    <row r="1847" spans="1:14" ht="12.75" customHeight="1">
      <c r="A1847"/>
      <c r="B1847"/>
      <c r="C1847"/>
      <c r="D1847"/>
      <c r="E1847"/>
      <c r="F1847"/>
      <c r="G1847"/>
      <c r="H1847"/>
      <c r="I1847"/>
      <c r="J1847" s="52"/>
      <c r="K1847" s="52"/>
      <c r="L1847" s="52"/>
      <c r="M1847"/>
      <c r="N1847"/>
    </row>
    <row r="1848" spans="1:14" ht="12.75" customHeight="1">
      <c r="A1848"/>
      <c r="B1848"/>
      <c r="C1848"/>
      <c r="D1848"/>
      <c r="E1848"/>
      <c r="F1848"/>
      <c r="G1848"/>
      <c r="H1848"/>
      <c r="I1848"/>
      <c r="J1848" s="52"/>
      <c r="K1848" s="52"/>
      <c r="L1848" s="52"/>
      <c r="M1848"/>
      <c r="N1848"/>
    </row>
    <row r="1849" spans="1:14" ht="12.75" customHeight="1">
      <c r="A1849"/>
      <c r="B1849"/>
      <c r="C1849"/>
      <c r="D1849"/>
      <c r="E1849"/>
      <c r="F1849"/>
      <c r="G1849"/>
      <c r="H1849"/>
      <c r="I1849"/>
      <c r="J1849" s="52"/>
      <c r="K1849" s="52"/>
      <c r="L1849" s="52"/>
      <c r="M1849"/>
      <c r="N1849"/>
    </row>
    <row r="1850" spans="1:14" ht="12.75" customHeight="1">
      <c r="A1850"/>
      <c r="B1850"/>
      <c r="C1850"/>
      <c r="D1850"/>
      <c r="E1850"/>
      <c r="F1850"/>
      <c r="G1850"/>
      <c r="H1850"/>
      <c r="I1850"/>
      <c r="J1850" s="52"/>
      <c r="K1850" s="52"/>
      <c r="L1850" s="52"/>
      <c r="M1850"/>
      <c r="N1850"/>
    </row>
    <row r="1851" spans="1:14" ht="12.75" customHeight="1">
      <c r="A1851"/>
      <c r="B1851"/>
      <c r="C1851"/>
      <c r="D1851"/>
      <c r="E1851"/>
      <c r="F1851"/>
      <c r="G1851"/>
      <c r="H1851"/>
      <c r="I1851"/>
      <c r="J1851" s="52"/>
      <c r="K1851" s="52"/>
      <c r="L1851" s="52"/>
      <c r="M1851"/>
      <c r="N1851"/>
    </row>
    <row r="1852" spans="1:14" ht="12.75" customHeight="1">
      <c r="A1852"/>
      <c r="B1852"/>
      <c r="C1852"/>
      <c r="D1852"/>
      <c r="E1852"/>
      <c r="F1852"/>
      <c r="G1852"/>
      <c r="H1852"/>
      <c r="I1852"/>
      <c r="J1852" s="52"/>
      <c r="K1852" s="52"/>
      <c r="L1852" s="52"/>
      <c r="M1852"/>
      <c r="N1852"/>
    </row>
    <row r="1853" spans="1:14" ht="12.75" customHeight="1">
      <c r="A1853"/>
      <c r="B1853"/>
      <c r="C1853"/>
      <c r="D1853"/>
      <c r="E1853"/>
      <c r="F1853"/>
      <c r="G1853"/>
      <c r="H1853"/>
      <c r="I1853"/>
      <c r="J1853" s="52"/>
      <c r="K1853" s="52"/>
      <c r="L1853" s="52"/>
      <c r="M1853"/>
      <c r="N1853"/>
    </row>
    <row r="1854" spans="1:14" ht="12.75" customHeight="1">
      <c r="A1854"/>
      <c r="B1854"/>
      <c r="C1854"/>
      <c r="D1854"/>
      <c r="E1854"/>
      <c r="F1854"/>
      <c r="G1854"/>
      <c r="H1854"/>
      <c r="I1854"/>
      <c r="J1854" s="52"/>
      <c r="K1854" s="52"/>
      <c r="L1854" s="52"/>
      <c r="M1854"/>
      <c r="N1854"/>
    </row>
    <row r="1855" spans="1:14" ht="12.75" customHeight="1">
      <c r="A1855"/>
      <c r="B1855"/>
      <c r="C1855"/>
      <c r="D1855"/>
      <c r="E1855"/>
      <c r="F1855"/>
      <c r="G1855"/>
      <c r="H1855"/>
      <c r="I1855"/>
      <c r="J1855" s="52"/>
      <c r="K1855" s="52"/>
      <c r="L1855" s="52"/>
      <c r="M1855"/>
      <c r="N1855"/>
    </row>
    <row r="1856" spans="1:14" ht="12.75" customHeight="1">
      <c r="A1856"/>
      <c r="B1856"/>
      <c r="C1856"/>
      <c r="D1856"/>
      <c r="E1856"/>
      <c r="F1856"/>
      <c r="G1856"/>
      <c r="H1856"/>
      <c r="I1856"/>
      <c r="J1856" s="52"/>
      <c r="K1856" s="52"/>
      <c r="L1856" s="52"/>
      <c r="M1856"/>
      <c r="N1856"/>
    </row>
    <row r="1857" spans="1:14" ht="12.75" customHeight="1">
      <c r="A1857"/>
      <c r="B1857"/>
      <c r="C1857"/>
      <c r="D1857"/>
      <c r="E1857"/>
      <c r="F1857"/>
      <c r="G1857"/>
      <c r="H1857"/>
      <c r="I1857"/>
      <c r="J1857" s="52"/>
      <c r="K1857" s="52"/>
      <c r="L1857" s="52"/>
      <c r="M1857"/>
      <c r="N1857"/>
    </row>
    <row r="1858" spans="1:14" ht="12.75" customHeight="1">
      <c r="A1858"/>
      <c r="B1858"/>
      <c r="C1858"/>
      <c r="D1858"/>
      <c r="E1858"/>
      <c r="F1858"/>
      <c r="G1858"/>
      <c r="H1858"/>
      <c r="I1858"/>
      <c r="J1858" s="52"/>
      <c r="K1858" s="52"/>
      <c r="L1858" s="52"/>
      <c r="M1858"/>
      <c r="N1858"/>
    </row>
    <row r="1859" spans="1:14" ht="12.75" customHeight="1">
      <c r="A1859"/>
      <c r="B1859"/>
      <c r="C1859"/>
      <c r="D1859"/>
      <c r="E1859"/>
      <c r="F1859"/>
      <c r="G1859"/>
      <c r="H1859"/>
      <c r="I1859"/>
      <c r="J1859" s="52"/>
      <c r="K1859" s="52"/>
      <c r="L1859" s="52"/>
      <c r="M1859"/>
      <c r="N1859"/>
    </row>
    <row r="1860" spans="1:14" ht="12.75" customHeight="1">
      <c r="A1860"/>
      <c r="B1860"/>
      <c r="C1860"/>
      <c r="D1860"/>
      <c r="E1860"/>
      <c r="F1860"/>
      <c r="G1860"/>
      <c r="H1860"/>
      <c r="I1860"/>
      <c r="J1860" s="52"/>
      <c r="K1860" s="52"/>
      <c r="L1860" s="52"/>
      <c r="M1860"/>
      <c r="N1860"/>
    </row>
    <row r="1861" spans="1:14" ht="12.75" customHeight="1">
      <c r="A1861"/>
      <c r="B1861"/>
      <c r="C1861"/>
      <c r="D1861"/>
      <c r="E1861"/>
      <c r="F1861"/>
      <c r="G1861"/>
      <c r="H1861"/>
      <c r="I1861"/>
      <c r="J1861" s="52"/>
      <c r="K1861" s="52"/>
      <c r="L1861" s="52"/>
      <c r="M1861"/>
      <c r="N1861"/>
    </row>
    <row r="1862" spans="1:14" ht="12.75" customHeight="1">
      <c r="A1862"/>
      <c r="B1862"/>
      <c r="C1862"/>
      <c r="D1862"/>
      <c r="E1862"/>
      <c r="F1862"/>
      <c r="G1862"/>
      <c r="H1862"/>
      <c r="I1862"/>
      <c r="J1862" s="52"/>
      <c r="K1862" s="52"/>
      <c r="L1862" s="52"/>
      <c r="M1862"/>
      <c r="N1862"/>
    </row>
    <row r="1863" spans="1:14" ht="12.75" customHeight="1">
      <c r="A1863"/>
      <c r="B1863"/>
      <c r="C1863"/>
      <c r="D1863"/>
      <c r="E1863"/>
      <c r="F1863"/>
      <c r="G1863"/>
      <c r="H1863"/>
      <c r="I1863"/>
      <c r="J1863" s="52"/>
      <c r="K1863" s="52"/>
      <c r="L1863" s="52"/>
      <c r="M1863"/>
      <c r="N1863"/>
    </row>
    <row r="1864" spans="1:14" ht="12.75" customHeight="1">
      <c r="A1864"/>
      <c r="B1864"/>
      <c r="C1864"/>
      <c r="D1864"/>
      <c r="E1864"/>
      <c r="F1864"/>
      <c r="G1864"/>
      <c r="H1864"/>
      <c r="I1864"/>
      <c r="J1864" s="52"/>
      <c r="K1864" s="52"/>
      <c r="L1864" s="52"/>
      <c r="M1864"/>
      <c r="N1864"/>
    </row>
    <row r="1865" spans="1:14" ht="12.75" customHeight="1">
      <c r="A1865"/>
      <c r="B1865"/>
      <c r="C1865"/>
      <c r="D1865"/>
      <c r="E1865"/>
      <c r="F1865"/>
      <c r="G1865"/>
      <c r="H1865"/>
      <c r="I1865"/>
      <c r="J1865" s="52"/>
      <c r="K1865" s="52"/>
      <c r="L1865" s="52"/>
      <c r="M1865"/>
      <c r="N1865"/>
    </row>
    <row r="1866" spans="1:14" ht="12.75" customHeight="1">
      <c r="A1866"/>
      <c r="B1866"/>
      <c r="C1866"/>
      <c r="D1866"/>
      <c r="E1866"/>
      <c r="F1866"/>
      <c r="G1866"/>
      <c r="H1866"/>
      <c r="I1866"/>
      <c r="J1866" s="52"/>
      <c r="K1866" s="52"/>
      <c r="L1866" s="52"/>
      <c r="M1866"/>
      <c r="N1866"/>
    </row>
    <row r="1867" spans="1:14" ht="12.75" customHeight="1">
      <c r="A1867"/>
      <c r="B1867"/>
      <c r="C1867"/>
      <c r="D1867"/>
      <c r="E1867"/>
      <c r="F1867"/>
      <c r="G1867"/>
      <c r="H1867"/>
      <c r="I1867"/>
      <c r="J1867" s="52"/>
      <c r="K1867" s="52"/>
      <c r="L1867" s="52"/>
      <c r="M1867"/>
      <c r="N1867"/>
    </row>
    <row r="1868" spans="1:14" ht="12.75" customHeight="1">
      <c r="A1868"/>
      <c r="B1868"/>
      <c r="C1868"/>
      <c r="D1868"/>
      <c r="E1868"/>
      <c r="F1868"/>
      <c r="G1868"/>
      <c r="H1868"/>
      <c r="I1868"/>
      <c r="J1868" s="52"/>
      <c r="K1868" s="52"/>
      <c r="L1868" s="52"/>
      <c r="M1868"/>
      <c r="N1868"/>
    </row>
    <row r="1869" spans="1:14" ht="12.75" customHeight="1">
      <c r="A1869"/>
      <c r="B1869"/>
      <c r="C1869"/>
      <c r="D1869"/>
      <c r="E1869"/>
      <c r="F1869"/>
      <c r="G1869"/>
      <c r="H1869"/>
      <c r="I1869"/>
      <c r="J1869" s="52"/>
      <c r="K1869" s="52"/>
      <c r="L1869" s="52"/>
      <c r="M1869"/>
      <c r="N1869"/>
    </row>
    <row r="1870" spans="1:14" ht="12.75" customHeight="1">
      <c r="A1870"/>
      <c r="B1870"/>
      <c r="C1870"/>
      <c r="D1870"/>
      <c r="E1870"/>
      <c r="F1870"/>
      <c r="G1870"/>
      <c r="H1870"/>
      <c r="I1870"/>
      <c r="J1870" s="52"/>
      <c r="K1870" s="52"/>
      <c r="L1870" s="52"/>
      <c r="M1870"/>
      <c r="N1870"/>
    </row>
    <row r="1871" spans="1:14" ht="12.75" customHeight="1">
      <c r="A1871"/>
      <c r="B1871"/>
      <c r="C1871"/>
      <c r="D1871"/>
      <c r="E1871"/>
      <c r="F1871"/>
      <c r="G1871"/>
      <c r="H1871"/>
      <c r="I1871"/>
      <c r="J1871" s="52"/>
      <c r="K1871" s="52"/>
      <c r="L1871" s="52"/>
      <c r="M1871"/>
      <c r="N1871"/>
    </row>
    <row r="1872" spans="1:14" ht="12.75" customHeight="1">
      <c r="A1872"/>
      <c r="B1872"/>
      <c r="C1872"/>
      <c r="D1872"/>
      <c r="E1872"/>
      <c r="F1872"/>
      <c r="G1872"/>
      <c r="H1872"/>
      <c r="I1872"/>
      <c r="J1872" s="52"/>
      <c r="K1872" s="52"/>
      <c r="L1872" s="52"/>
      <c r="M1872"/>
      <c r="N1872"/>
    </row>
    <row r="1873" spans="1:14" ht="12.75" customHeight="1">
      <c r="A1873"/>
      <c r="B1873"/>
      <c r="C1873"/>
      <c r="D1873"/>
      <c r="E1873"/>
      <c r="F1873"/>
      <c r="G1873"/>
      <c r="H1873"/>
      <c r="I1873"/>
      <c r="J1873" s="52"/>
      <c r="K1873" s="52"/>
      <c r="L1873" s="52"/>
      <c r="M1873"/>
      <c r="N1873"/>
    </row>
    <row r="1874" spans="1:14" ht="12.75" customHeight="1">
      <c r="A1874"/>
      <c r="B1874"/>
      <c r="C1874"/>
      <c r="D1874"/>
      <c r="E1874"/>
      <c r="F1874"/>
      <c r="G1874"/>
      <c r="H1874"/>
      <c r="I1874"/>
      <c r="J1874" s="52"/>
      <c r="K1874" s="52"/>
      <c r="L1874" s="52"/>
      <c r="M1874"/>
      <c r="N1874"/>
    </row>
    <row r="1875" spans="1:14" ht="12.75" customHeight="1">
      <c r="A1875"/>
      <c r="B1875"/>
      <c r="C1875"/>
      <c r="D1875"/>
      <c r="E1875"/>
      <c r="F1875"/>
      <c r="G1875"/>
      <c r="H1875"/>
      <c r="I1875"/>
      <c r="J1875" s="52"/>
      <c r="K1875" s="52"/>
      <c r="L1875" s="52"/>
      <c r="M1875"/>
      <c r="N1875"/>
    </row>
    <row r="1876" spans="1:14" ht="12.75" customHeight="1">
      <c r="A1876"/>
      <c r="B1876"/>
      <c r="C1876"/>
      <c r="D1876"/>
      <c r="E1876"/>
      <c r="F1876"/>
      <c r="G1876"/>
      <c r="H1876"/>
      <c r="I1876"/>
      <c r="J1876" s="52"/>
      <c r="K1876" s="52"/>
      <c r="L1876" s="52"/>
      <c r="M1876"/>
      <c r="N1876"/>
    </row>
    <row r="1877" spans="1:14" ht="12.75" customHeight="1">
      <c r="A1877"/>
      <c r="B1877"/>
      <c r="C1877"/>
      <c r="D1877"/>
      <c r="E1877"/>
      <c r="F1877"/>
      <c r="G1877"/>
      <c r="H1877"/>
      <c r="I1877"/>
      <c r="J1877" s="52"/>
      <c r="K1877" s="52"/>
      <c r="L1877" s="52"/>
      <c r="M1877"/>
      <c r="N1877"/>
    </row>
    <row r="1878" spans="1:14" ht="12.75" customHeight="1">
      <c r="A1878"/>
      <c r="B1878"/>
      <c r="C1878"/>
      <c r="D1878"/>
      <c r="E1878"/>
      <c r="F1878"/>
      <c r="G1878"/>
      <c r="H1878"/>
      <c r="I1878"/>
      <c r="J1878" s="52"/>
      <c r="K1878" s="52"/>
      <c r="L1878" s="52"/>
      <c r="M1878"/>
      <c r="N1878"/>
    </row>
    <row r="1879" spans="1:14" ht="12.75" customHeight="1">
      <c r="A1879"/>
      <c r="B1879"/>
      <c r="C1879"/>
      <c r="D1879"/>
      <c r="E1879"/>
      <c r="F1879"/>
      <c r="G1879"/>
      <c r="H1879"/>
      <c r="I1879"/>
      <c r="J1879" s="52"/>
      <c r="K1879" s="52"/>
      <c r="L1879" s="52"/>
      <c r="M1879"/>
      <c r="N1879"/>
    </row>
    <row r="1880" spans="1:14" ht="12.75" customHeight="1">
      <c r="A1880"/>
      <c r="B1880"/>
      <c r="C1880"/>
      <c r="D1880"/>
      <c r="E1880"/>
      <c r="F1880"/>
      <c r="G1880"/>
      <c r="H1880"/>
      <c r="I1880"/>
      <c r="J1880" s="52"/>
      <c r="K1880" s="52"/>
      <c r="L1880" s="52"/>
      <c r="M1880"/>
      <c r="N1880"/>
    </row>
    <row r="1881" spans="1:14" ht="12.75" customHeight="1">
      <c r="A1881"/>
      <c r="B1881"/>
      <c r="C1881"/>
      <c r="D1881"/>
      <c r="E1881"/>
      <c r="F1881"/>
      <c r="G1881"/>
      <c r="H1881"/>
      <c r="I1881"/>
      <c r="J1881" s="52"/>
      <c r="K1881" s="52"/>
      <c r="L1881" s="52"/>
      <c r="M1881"/>
      <c r="N1881"/>
    </row>
    <row r="1882" spans="1:14" ht="12.75" customHeight="1">
      <c r="A1882"/>
      <c r="B1882"/>
      <c r="C1882"/>
      <c r="D1882"/>
      <c r="E1882"/>
      <c r="F1882"/>
      <c r="G1882"/>
      <c r="H1882"/>
      <c r="I1882"/>
      <c r="J1882" s="52"/>
      <c r="K1882" s="52"/>
      <c r="L1882" s="52"/>
      <c r="M1882"/>
      <c r="N1882"/>
    </row>
    <row r="1883" spans="1:14" ht="12.75" customHeight="1">
      <c r="A1883"/>
      <c r="B1883"/>
      <c r="C1883"/>
      <c r="D1883"/>
      <c r="E1883"/>
      <c r="F1883"/>
      <c r="G1883"/>
      <c r="H1883"/>
      <c r="I1883"/>
      <c r="J1883" s="52"/>
      <c r="K1883" s="52"/>
      <c r="L1883" s="52"/>
      <c r="M1883"/>
      <c r="N1883"/>
    </row>
    <row r="1884" spans="1:14" ht="12.75" customHeight="1">
      <c r="A1884"/>
      <c r="B1884"/>
      <c r="C1884"/>
      <c r="D1884"/>
      <c r="E1884"/>
      <c r="F1884"/>
      <c r="G1884"/>
      <c r="H1884"/>
      <c r="I1884"/>
      <c r="J1884" s="52"/>
      <c r="K1884" s="52"/>
      <c r="L1884" s="52"/>
      <c r="M1884"/>
      <c r="N1884"/>
    </row>
    <row r="1885" spans="1:14" ht="12.75" customHeight="1">
      <c r="A1885"/>
      <c r="B1885"/>
      <c r="C1885"/>
      <c r="D1885"/>
      <c r="E1885"/>
      <c r="F1885"/>
      <c r="G1885"/>
      <c r="H1885"/>
      <c r="I1885"/>
      <c r="J1885" s="52"/>
      <c r="K1885" s="52"/>
      <c r="L1885" s="52"/>
      <c r="M1885"/>
      <c r="N1885"/>
    </row>
    <row r="1886" spans="1:14" ht="12.75" customHeight="1">
      <c r="A1886"/>
      <c r="B1886"/>
      <c r="C1886"/>
      <c r="D1886"/>
      <c r="E1886"/>
      <c r="F1886"/>
      <c r="G1886"/>
      <c r="H1886"/>
      <c r="I1886"/>
      <c r="J1886" s="52"/>
      <c r="K1886" s="52"/>
      <c r="L1886" s="52"/>
      <c r="M1886"/>
      <c r="N1886"/>
    </row>
    <row r="1887" spans="1:14" ht="12.75" customHeight="1">
      <c r="A1887"/>
      <c r="B1887"/>
      <c r="C1887"/>
      <c r="D1887"/>
      <c r="E1887"/>
      <c r="F1887"/>
      <c r="G1887"/>
      <c r="H1887"/>
      <c r="I1887"/>
      <c r="J1887" s="52"/>
      <c r="K1887" s="52"/>
      <c r="L1887" s="52"/>
      <c r="M1887"/>
      <c r="N1887"/>
    </row>
    <row r="1888" spans="1:14" ht="12.75" customHeight="1">
      <c r="A1888"/>
      <c r="B1888"/>
      <c r="C1888"/>
      <c r="D1888"/>
      <c r="E1888"/>
      <c r="F1888"/>
      <c r="G1888"/>
      <c r="H1888"/>
      <c r="I1888"/>
      <c r="J1888" s="52"/>
      <c r="K1888" s="52"/>
      <c r="L1888" s="52"/>
      <c r="M1888"/>
      <c r="N1888"/>
    </row>
    <row r="1889" spans="1:14" ht="12.75" customHeight="1">
      <c r="A1889"/>
      <c r="B1889"/>
      <c r="C1889"/>
      <c r="D1889"/>
      <c r="E1889"/>
      <c r="F1889"/>
      <c r="G1889"/>
      <c r="H1889"/>
      <c r="I1889"/>
      <c r="J1889" s="52"/>
      <c r="K1889" s="52"/>
      <c r="L1889" s="52"/>
      <c r="M1889"/>
      <c r="N1889"/>
    </row>
    <row r="1890" spans="1:14" ht="12.75" customHeight="1">
      <c r="A1890"/>
      <c r="B1890"/>
      <c r="C1890"/>
      <c r="D1890"/>
      <c r="E1890"/>
      <c r="F1890"/>
      <c r="G1890"/>
      <c r="H1890"/>
      <c r="I1890"/>
      <c r="J1890" s="52"/>
      <c r="K1890" s="52"/>
      <c r="L1890" s="52"/>
      <c r="M1890"/>
      <c r="N1890"/>
    </row>
    <row r="1891" spans="1:14" ht="12.75" customHeight="1">
      <c r="A1891"/>
      <c r="B1891"/>
      <c r="C1891"/>
      <c r="D1891"/>
      <c r="E1891"/>
      <c r="F1891"/>
      <c r="G1891"/>
      <c r="H1891"/>
      <c r="I1891"/>
      <c r="J1891" s="52"/>
      <c r="K1891" s="52"/>
      <c r="L1891" s="52"/>
      <c r="M1891"/>
      <c r="N1891"/>
    </row>
    <row r="1892" spans="1:14" ht="12.75" customHeight="1">
      <c r="A1892"/>
      <c r="B1892"/>
      <c r="C1892"/>
      <c r="D1892"/>
      <c r="E1892"/>
      <c r="F1892"/>
      <c r="G1892"/>
      <c r="H1892"/>
      <c r="I1892"/>
      <c r="J1892" s="52"/>
      <c r="K1892" s="52"/>
      <c r="L1892" s="52"/>
      <c r="M1892"/>
      <c r="N1892"/>
    </row>
    <row r="1893" spans="1:14" ht="12.75" customHeight="1">
      <c r="A1893"/>
      <c r="B1893"/>
      <c r="C1893"/>
      <c r="D1893"/>
      <c r="E1893"/>
      <c r="F1893"/>
      <c r="G1893"/>
      <c r="H1893"/>
      <c r="I1893"/>
      <c r="J1893" s="52"/>
      <c r="K1893" s="52"/>
      <c r="L1893" s="52"/>
      <c r="M1893"/>
      <c r="N1893"/>
    </row>
    <row r="1894" spans="1:14" ht="12.75" customHeight="1">
      <c r="A1894"/>
      <c r="B1894"/>
      <c r="C1894"/>
      <c r="D1894"/>
      <c r="E1894"/>
      <c r="F1894"/>
      <c r="G1894"/>
      <c r="H1894"/>
      <c r="I1894"/>
      <c r="J1894" s="52"/>
      <c r="K1894" s="52"/>
      <c r="L1894" s="52"/>
      <c r="M1894"/>
      <c r="N1894"/>
    </row>
    <row r="1895" spans="1:14" ht="12.75" customHeight="1">
      <c r="A1895"/>
      <c r="B1895"/>
      <c r="C1895"/>
      <c r="D1895"/>
      <c r="E1895"/>
      <c r="F1895"/>
      <c r="G1895"/>
      <c r="H1895"/>
      <c r="I1895"/>
      <c r="J1895" s="52"/>
      <c r="K1895" s="52"/>
      <c r="L1895" s="52"/>
      <c r="M1895"/>
      <c r="N1895"/>
    </row>
    <row r="1896" spans="1:14" ht="12.75" customHeight="1">
      <c r="A1896"/>
      <c r="B1896"/>
      <c r="C1896"/>
      <c r="D1896"/>
      <c r="E1896"/>
      <c r="F1896"/>
      <c r="G1896"/>
      <c r="H1896"/>
      <c r="I1896"/>
      <c r="J1896" s="52"/>
      <c r="K1896" s="52"/>
      <c r="L1896" s="52"/>
      <c r="M1896"/>
      <c r="N1896"/>
    </row>
    <row r="1897" spans="1:14" ht="12.75" customHeight="1">
      <c r="A1897"/>
      <c r="B1897"/>
      <c r="C1897"/>
      <c r="D1897"/>
      <c r="E1897"/>
      <c r="F1897"/>
      <c r="G1897"/>
      <c r="H1897"/>
      <c r="I1897"/>
      <c r="J1897" s="52"/>
      <c r="K1897" s="52"/>
      <c r="L1897" s="52"/>
      <c r="M1897"/>
      <c r="N1897"/>
    </row>
    <row r="1898" spans="1:14" ht="12.75" customHeight="1">
      <c r="A1898"/>
      <c r="B1898"/>
      <c r="C1898"/>
      <c r="D1898"/>
      <c r="E1898"/>
      <c r="F1898"/>
      <c r="G1898"/>
      <c r="H1898"/>
      <c r="I1898"/>
      <c r="J1898" s="52"/>
      <c r="K1898" s="52"/>
      <c r="L1898" s="52"/>
      <c r="M1898"/>
      <c r="N1898"/>
    </row>
    <row r="1899" spans="1:14" ht="12.75" customHeight="1">
      <c r="A1899"/>
      <c r="B1899"/>
      <c r="C1899"/>
      <c r="D1899"/>
      <c r="E1899"/>
      <c r="F1899"/>
      <c r="G1899"/>
      <c r="H1899"/>
      <c r="I1899"/>
      <c r="J1899" s="52"/>
      <c r="K1899" s="52"/>
      <c r="L1899" s="52"/>
      <c r="M1899"/>
      <c r="N1899"/>
    </row>
    <row r="1900" spans="1:14" ht="12.75" customHeight="1">
      <c r="A1900"/>
      <c r="B1900"/>
      <c r="C1900"/>
      <c r="D1900"/>
      <c r="E1900"/>
      <c r="F1900"/>
      <c r="G1900"/>
      <c r="H1900"/>
      <c r="I1900"/>
      <c r="J1900" s="52"/>
      <c r="K1900" s="52"/>
      <c r="L1900" s="52"/>
      <c r="M1900"/>
      <c r="N1900"/>
    </row>
    <row r="1901" spans="1:14" ht="12.75" customHeight="1">
      <c r="A1901"/>
      <c r="B1901"/>
      <c r="C1901"/>
      <c r="D1901"/>
      <c r="E1901"/>
      <c r="F1901"/>
      <c r="G1901"/>
      <c r="H1901"/>
      <c r="I1901"/>
      <c r="J1901" s="52"/>
      <c r="K1901" s="52"/>
      <c r="L1901" s="52"/>
      <c r="M1901"/>
      <c r="N1901"/>
    </row>
    <row r="1902" spans="1:14" ht="12.75" customHeight="1">
      <c r="A1902"/>
      <c r="B1902"/>
      <c r="C1902"/>
      <c r="D1902"/>
      <c r="E1902"/>
      <c r="F1902"/>
      <c r="G1902"/>
      <c r="H1902"/>
      <c r="I1902"/>
      <c r="J1902" s="52"/>
      <c r="K1902" s="52"/>
      <c r="L1902" s="52"/>
      <c r="M1902"/>
      <c r="N1902"/>
    </row>
    <row r="1903" spans="1:14" ht="12.75" customHeight="1">
      <c r="A1903"/>
      <c r="B1903"/>
      <c r="C1903"/>
      <c r="D1903"/>
      <c r="E1903"/>
      <c r="F1903"/>
      <c r="G1903"/>
      <c r="H1903"/>
      <c r="I1903"/>
      <c r="J1903" s="52"/>
      <c r="K1903" s="52"/>
      <c r="L1903" s="52"/>
      <c r="M1903"/>
      <c r="N1903"/>
    </row>
    <row r="1904" spans="1:14" ht="12.75" customHeight="1">
      <c r="A1904"/>
      <c r="B1904"/>
      <c r="C1904"/>
      <c r="D1904"/>
      <c r="E1904"/>
      <c r="F1904"/>
      <c r="G1904"/>
      <c r="H1904"/>
      <c r="I1904"/>
      <c r="J1904" s="52"/>
      <c r="K1904" s="52"/>
      <c r="L1904" s="52"/>
      <c r="M1904"/>
      <c r="N1904"/>
    </row>
    <row r="1905" spans="1:14" ht="12.75" customHeight="1">
      <c r="A1905"/>
      <c r="B1905"/>
      <c r="C1905"/>
      <c r="D1905"/>
      <c r="E1905"/>
      <c r="F1905"/>
      <c r="G1905"/>
      <c r="H1905"/>
      <c r="I1905"/>
      <c r="J1905" s="52"/>
      <c r="K1905" s="52"/>
      <c r="L1905" s="52"/>
      <c r="M1905"/>
      <c r="N1905"/>
    </row>
    <row r="1906" spans="1:14" ht="12.75" customHeight="1">
      <c r="A1906"/>
      <c r="B1906"/>
      <c r="C1906"/>
      <c r="D1906"/>
      <c r="E1906"/>
      <c r="F1906"/>
      <c r="G1906"/>
      <c r="H1906"/>
      <c r="I1906"/>
      <c r="J1906" s="52"/>
      <c r="K1906" s="52"/>
      <c r="L1906" s="52"/>
      <c r="M1906"/>
      <c r="N1906"/>
    </row>
    <row r="1907" spans="1:14" ht="12.75" customHeight="1">
      <c r="A1907"/>
      <c r="B1907"/>
      <c r="C1907"/>
      <c r="D1907"/>
      <c r="E1907"/>
      <c r="F1907"/>
      <c r="G1907"/>
      <c r="H1907"/>
      <c r="I1907"/>
      <c r="J1907" s="52"/>
      <c r="K1907" s="52"/>
      <c r="L1907" s="52"/>
      <c r="M1907"/>
      <c r="N1907"/>
    </row>
    <row r="1908" spans="1:14" ht="12.75" customHeight="1">
      <c r="A1908"/>
      <c r="B1908"/>
      <c r="C1908"/>
      <c r="D1908"/>
      <c r="E1908"/>
      <c r="F1908"/>
      <c r="G1908"/>
      <c r="H1908"/>
      <c r="I1908"/>
      <c r="J1908" s="52"/>
      <c r="K1908" s="52"/>
      <c r="L1908" s="52"/>
      <c r="M1908"/>
      <c r="N1908"/>
    </row>
    <row r="1909" spans="1:14" ht="12.75" customHeight="1">
      <c r="A1909"/>
      <c r="B1909"/>
      <c r="C1909"/>
      <c r="D1909"/>
      <c r="E1909"/>
      <c r="F1909"/>
      <c r="G1909"/>
      <c r="H1909"/>
      <c r="I1909"/>
      <c r="J1909" s="52"/>
      <c r="K1909" s="52"/>
      <c r="L1909" s="52"/>
      <c r="M1909"/>
      <c r="N1909"/>
    </row>
    <row r="1910" spans="1:14" ht="12.75" customHeight="1">
      <c r="A1910"/>
      <c r="B1910"/>
      <c r="C1910"/>
      <c r="D1910"/>
      <c r="E1910"/>
      <c r="F1910"/>
      <c r="G1910"/>
      <c r="H1910"/>
      <c r="I1910"/>
      <c r="J1910" s="52"/>
      <c r="K1910" s="52"/>
      <c r="L1910" s="52"/>
      <c r="M1910"/>
      <c r="N1910"/>
    </row>
    <row r="1911" spans="1:14" ht="12.75" customHeight="1">
      <c r="A1911"/>
      <c r="B1911"/>
      <c r="C1911"/>
      <c r="D1911"/>
      <c r="E1911"/>
      <c r="F1911"/>
      <c r="G1911"/>
      <c r="H1911"/>
      <c r="I1911"/>
      <c r="J1911" s="52"/>
      <c r="K1911" s="52"/>
      <c r="L1911" s="52"/>
      <c r="M1911"/>
      <c r="N1911"/>
    </row>
    <row r="1912" spans="1:14" ht="12.75" customHeight="1">
      <c r="A1912"/>
      <c r="B1912"/>
      <c r="C1912"/>
      <c r="D1912"/>
      <c r="E1912"/>
      <c r="F1912"/>
      <c r="G1912"/>
      <c r="H1912"/>
      <c r="I1912"/>
      <c r="J1912" s="52"/>
      <c r="K1912" s="52"/>
      <c r="L1912" s="52"/>
      <c r="M1912"/>
      <c r="N1912"/>
    </row>
    <row r="1913" spans="1:14" ht="12.75" customHeight="1">
      <c r="A1913"/>
      <c r="B1913"/>
      <c r="C1913"/>
      <c r="D1913"/>
      <c r="E1913"/>
      <c r="F1913"/>
      <c r="G1913"/>
      <c r="H1913"/>
      <c r="I1913"/>
      <c r="J1913" s="52"/>
      <c r="K1913" s="52"/>
      <c r="L1913" s="52"/>
      <c r="M1913"/>
      <c r="N1913"/>
    </row>
    <row r="1914" spans="1:14" ht="12.75" customHeight="1">
      <c r="A1914"/>
      <c r="B1914"/>
      <c r="C1914"/>
      <c r="D1914"/>
      <c r="E1914"/>
      <c r="F1914"/>
      <c r="G1914"/>
      <c r="H1914"/>
      <c r="I1914"/>
      <c r="J1914" s="52"/>
      <c r="K1914" s="52"/>
      <c r="L1914" s="52"/>
      <c r="M1914"/>
      <c r="N1914"/>
    </row>
    <row r="1915" spans="1:14" ht="12.75" customHeight="1">
      <c r="A1915"/>
      <c r="B1915"/>
      <c r="C1915"/>
      <c r="D1915"/>
      <c r="E1915"/>
      <c r="F1915"/>
      <c r="G1915"/>
      <c r="H1915"/>
      <c r="I1915"/>
      <c r="J1915" s="52"/>
      <c r="K1915" s="52"/>
      <c r="L1915" s="52"/>
      <c r="M1915"/>
      <c r="N1915"/>
    </row>
    <row r="1916" spans="1:14" ht="12.75" customHeight="1">
      <c r="A1916"/>
      <c r="B1916"/>
      <c r="C1916"/>
      <c r="D1916"/>
      <c r="E1916"/>
      <c r="F1916"/>
      <c r="G1916"/>
      <c r="H1916"/>
      <c r="I1916"/>
      <c r="J1916" s="52"/>
      <c r="K1916" s="52"/>
      <c r="L1916" s="52"/>
      <c r="M1916"/>
      <c r="N1916"/>
    </row>
    <row r="1917" spans="1:14" ht="12.75" customHeight="1">
      <c r="A1917"/>
      <c r="B1917"/>
      <c r="C1917"/>
      <c r="D1917"/>
      <c r="E1917"/>
      <c r="F1917"/>
      <c r="G1917"/>
      <c r="H1917"/>
      <c r="I1917"/>
      <c r="J1917" s="52"/>
      <c r="K1917" s="52"/>
      <c r="L1917" s="52"/>
      <c r="M1917"/>
      <c r="N1917"/>
    </row>
    <row r="1918" spans="1:14" ht="12.75" customHeight="1">
      <c r="A1918"/>
      <c r="B1918"/>
      <c r="C1918"/>
      <c r="D1918"/>
      <c r="E1918"/>
      <c r="F1918"/>
      <c r="G1918"/>
      <c r="H1918"/>
      <c r="I1918"/>
      <c r="J1918" s="52"/>
      <c r="K1918" s="52"/>
      <c r="L1918" s="52"/>
      <c r="M1918"/>
      <c r="N1918"/>
    </row>
    <row r="1919" spans="1:14" ht="12.75" customHeight="1">
      <c r="A1919"/>
      <c r="B1919"/>
      <c r="C1919"/>
      <c r="D1919"/>
      <c r="E1919"/>
      <c r="F1919"/>
      <c r="G1919"/>
      <c r="H1919"/>
      <c r="I1919"/>
      <c r="J1919" s="52"/>
      <c r="K1919" s="52"/>
      <c r="L1919" s="52"/>
      <c r="M1919"/>
      <c r="N1919"/>
    </row>
    <row r="1920" spans="1:14" ht="12.75" customHeight="1">
      <c r="A1920"/>
      <c r="B1920"/>
      <c r="C1920"/>
      <c r="D1920"/>
      <c r="E1920"/>
      <c r="F1920"/>
      <c r="G1920"/>
      <c r="H1920"/>
      <c r="I1920"/>
      <c r="J1920" s="52"/>
      <c r="K1920" s="52"/>
      <c r="L1920" s="52"/>
      <c r="M1920"/>
      <c r="N1920"/>
    </row>
    <row r="1921" spans="1:14" ht="12.75" customHeight="1">
      <c r="A1921"/>
      <c r="B1921"/>
      <c r="C1921"/>
      <c r="D1921"/>
      <c r="E1921"/>
      <c r="F1921"/>
      <c r="G1921"/>
      <c r="H1921"/>
      <c r="I1921"/>
      <c r="J1921" s="52"/>
      <c r="K1921" s="52"/>
      <c r="L1921" s="52"/>
      <c r="M1921"/>
      <c r="N1921"/>
    </row>
    <row r="1922" spans="1:14" ht="12.75" customHeight="1">
      <c r="A1922"/>
      <c r="B1922"/>
      <c r="C1922"/>
      <c r="D1922"/>
      <c r="E1922"/>
      <c r="F1922"/>
      <c r="G1922"/>
      <c r="H1922"/>
      <c r="I1922"/>
      <c r="J1922" s="52"/>
      <c r="K1922" s="52"/>
      <c r="L1922" s="52"/>
      <c r="M1922"/>
      <c r="N1922"/>
    </row>
    <row r="1923" spans="1:14" ht="12.75" customHeight="1">
      <c r="A1923"/>
      <c r="B1923"/>
      <c r="C1923"/>
      <c r="D1923"/>
      <c r="E1923"/>
      <c r="F1923"/>
      <c r="G1923"/>
      <c r="H1923"/>
      <c r="I1923"/>
      <c r="J1923" s="52"/>
      <c r="K1923" s="52"/>
      <c r="L1923" s="52"/>
      <c r="M1923"/>
      <c r="N1923"/>
    </row>
    <row r="1924" spans="1:14" ht="12.75" customHeight="1">
      <c r="A1924"/>
      <c r="B1924"/>
      <c r="C1924"/>
      <c r="D1924"/>
      <c r="E1924"/>
      <c r="F1924"/>
      <c r="G1924"/>
      <c r="H1924"/>
      <c r="I1924"/>
      <c r="J1924" s="52"/>
      <c r="K1924" s="52"/>
      <c r="L1924" s="52"/>
      <c r="M1924"/>
      <c r="N1924"/>
    </row>
    <row r="1925" spans="1:14" ht="12.75" customHeight="1">
      <c r="A1925"/>
      <c r="B1925"/>
      <c r="C1925"/>
      <c r="D1925"/>
      <c r="E1925"/>
      <c r="F1925"/>
      <c r="G1925"/>
      <c r="H1925"/>
      <c r="I1925"/>
      <c r="J1925" s="52"/>
      <c r="K1925" s="52"/>
      <c r="L1925" s="52"/>
      <c r="M1925"/>
      <c r="N1925"/>
    </row>
    <row r="1926" spans="1:14" ht="12.75" customHeight="1">
      <c r="A1926"/>
      <c r="B1926"/>
      <c r="C1926"/>
      <c r="D1926"/>
      <c r="E1926"/>
      <c r="F1926"/>
      <c r="G1926"/>
      <c r="H1926"/>
      <c r="I1926"/>
      <c r="J1926" s="52"/>
      <c r="K1926" s="52"/>
      <c r="L1926" s="52"/>
      <c r="M1926"/>
      <c r="N1926"/>
    </row>
    <row r="1927" spans="1:14" ht="12.75" customHeight="1">
      <c r="A1927"/>
      <c r="B1927"/>
      <c r="C1927"/>
      <c r="D1927"/>
      <c r="E1927"/>
      <c r="F1927"/>
      <c r="G1927"/>
      <c r="H1927"/>
      <c r="I1927"/>
      <c r="J1927" s="52"/>
      <c r="K1927" s="52"/>
      <c r="L1927" s="52"/>
      <c r="M1927"/>
      <c r="N1927"/>
    </row>
    <row r="1928" spans="1:14" ht="12.75" customHeight="1">
      <c r="A1928"/>
      <c r="B1928"/>
      <c r="C1928"/>
      <c r="D1928"/>
      <c r="E1928"/>
      <c r="F1928"/>
      <c r="G1928"/>
      <c r="H1928"/>
      <c r="I1928"/>
      <c r="J1928" s="52"/>
      <c r="K1928" s="52"/>
      <c r="L1928" s="52"/>
      <c r="M1928"/>
      <c r="N1928"/>
    </row>
    <row r="1929" spans="1:14" ht="12.75" customHeight="1">
      <c r="A1929"/>
      <c r="B1929"/>
      <c r="C1929"/>
      <c r="D1929"/>
      <c r="E1929"/>
      <c r="F1929"/>
      <c r="G1929"/>
      <c r="H1929"/>
      <c r="I1929"/>
      <c r="J1929" s="52"/>
      <c r="K1929" s="52"/>
      <c r="L1929" s="52"/>
      <c r="M1929"/>
      <c r="N1929"/>
    </row>
    <row r="1930" spans="1:14" ht="12.75" customHeight="1">
      <c r="A1930"/>
      <c r="B1930"/>
      <c r="C1930"/>
      <c r="D1930"/>
      <c r="E1930"/>
      <c r="F1930"/>
      <c r="G1930"/>
      <c r="H1930"/>
      <c r="I1930"/>
      <c r="J1930" s="52"/>
      <c r="K1930" s="52"/>
      <c r="L1930" s="52"/>
      <c r="M1930"/>
      <c r="N1930"/>
    </row>
    <row r="1931" spans="1:14" ht="12.75" customHeight="1">
      <c r="A1931"/>
      <c r="B1931"/>
      <c r="C1931"/>
      <c r="D1931"/>
      <c r="E1931"/>
      <c r="F1931"/>
      <c r="G1931"/>
      <c r="H1931"/>
      <c r="I1931"/>
      <c r="J1931" s="52"/>
      <c r="K1931" s="52"/>
      <c r="L1931" s="52"/>
      <c r="M1931"/>
      <c r="N1931"/>
    </row>
    <row r="1932" spans="1:14" ht="12.75" customHeight="1">
      <c r="A1932"/>
      <c r="B1932"/>
      <c r="C1932"/>
      <c r="D1932"/>
      <c r="E1932"/>
      <c r="F1932"/>
      <c r="G1932"/>
      <c r="H1932"/>
      <c r="I1932"/>
      <c r="J1932" s="52"/>
      <c r="K1932" s="52"/>
      <c r="L1932" s="52"/>
      <c r="M1932"/>
      <c r="N1932"/>
    </row>
    <row r="1933" spans="1:14" ht="12.75" customHeight="1">
      <c r="A1933"/>
      <c r="B1933"/>
      <c r="C1933"/>
      <c r="D1933"/>
      <c r="E1933"/>
      <c r="F1933"/>
      <c r="G1933"/>
      <c r="H1933"/>
      <c r="I1933"/>
      <c r="J1933" s="52"/>
      <c r="K1933" s="52"/>
      <c r="L1933" s="52"/>
      <c r="M1933"/>
      <c r="N1933"/>
    </row>
    <row r="1934" spans="1:14" ht="12.75" customHeight="1">
      <c r="A1934"/>
      <c r="B1934"/>
      <c r="C1934"/>
      <c r="D1934"/>
      <c r="E1934"/>
      <c r="F1934"/>
      <c r="G1934"/>
      <c r="H1934"/>
      <c r="I1934"/>
      <c r="J1934" s="52"/>
      <c r="K1934" s="52"/>
      <c r="L1934" s="52"/>
      <c r="M1934"/>
      <c r="N1934"/>
    </row>
    <row r="1935" spans="1:14" ht="12.75" customHeight="1">
      <c r="A1935"/>
      <c r="B1935"/>
      <c r="C1935"/>
      <c r="D1935"/>
      <c r="E1935"/>
      <c r="F1935"/>
      <c r="G1935"/>
      <c r="H1935"/>
      <c r="I1935"/>
      <c r="J1935" s="52"/>
      <c r="K1935" s="52"/>
      <c r="L1935" s="52"/>
      <c r="M1935"/>
      <c r="N1935"/>
    </row>
    <row r="1936" spans="1:14" ht="12.75" customHeight="1">
      <c r="A1936"/>
      <c r="B1936"/>
      <c r="C1936"/>
      <c r="D1936"/>
      <c r="E1936"/>
      <c r="F1936"/>
      <c r="G1936"/>
      <c r="H1936"/>
      <c r="I1936"/>
      <c r="J1936" s="52"/>
      <c r="K1936" s="52"/>
      <c r="L1936" s="52"/>
      <c r="M1936"/>
      <c r="N1936"/>
    </row>
    <row r="1937" spans="1:14" ht="12.75" customHeight="1">
      <c r="A1937"/>
      <c r="B1937"/>
      <c r="C1937"/>
      <c r="D1937"/>
      <c r="E1937"/>
      <c r="F1937"/>
      <c r="G1937"/>
      <c r="H1937"/>
      <c r="I1937"/>
      <c r="J1937" s="52"/>
      <c r="K1937" s="52"/>
      <c r="L1937" s="52"/>
      <c r="M1937"/>
      <c r="N1937"/>
    </row>
    <row r="1938" spans="1:14" ht="12.75" customHeight="1">
      <c r="A1938"/>
      <c r="B1938"/>
      <c r="C1938"/>
      <c r="D1938"/>
      <c r="E1938"/>
      <c r="F1938"/>
      <c r="G1938"/>
      <c r="H1938"/>
      <c r="I1938"/>
      <c r="J1938" s="52"/>
      <c r="K1938" s="52"/>
      <c r="L1938" s="52"/>
      <c r="M1938"/>
      <c r="N1938"/>
    </row>
    <row r="1939" spans="1:14" ht="12.75" customHeight="1">
      <c r="A1939"/>
      <c r="B1939"/>
      <c r="C1939"/>
      <c r="D1939"/>
      <c r="E1939"/>
      <c r="F1939"/>
      <c r="G1939"/>
      <c r="H1939"/>
      <c r="I1939"/>
      <c r="J1939" s="52"/>
      <c r="K1939" s="52"/>
      <c r="L1939" s="52"/>
      <c r="M1939"/>
      <c r="N1939"/>
    </row>
    <row r="1940" spans="1:14" ht="12.75" customHeight="1">
      <c r="A1940"/>
      <c r="B1940"/>
      <c r="C1940"/>
      <c r="D1940"/>
      <c r="E1940"/>
      <c r="F1940"/>
      <c r="G1940"/>
      <c r="H1940"/>
      <c r="I1940"/>
      <c r="J1940" s="52"/>
      <c r="K1940" s="52"/>
      <c r="L1940" s="52"/>
      <c r="M1940"/>
      <c r="N1940"/>
    </row>
    <row r="1941" spans="1:14" ht="12.75" customHeight="1">
      <c r="A1941"/>
      <c r="B1941"/>
      <c r="C1941"/>
      <c r="D1941"/>
      <c r="E1941"/>
      <c r="F1941"/>
      <c r="G1941"/>
      <c r="H1941"/>
      <c r="I1941"/>
      <c r="J1941" s="52"/>
      <c r="K1941" s="52"/>
      <c r="L1941" s="52"/>
      <c r="M1941"/>
      <c r="N1941"/>
    </row>
    <row r="1942" spans="1:14" ht="12.75" customHeight="1">
      <c r="A1942"/>
      <c r="B1942"/>
      <c r="C1942"/>
      <c r="D1942"/>
      <c r="E1942"/>
      <c r="F1942"/>
      <c r="G1942"/>
      <c r="H1942"/>
      <c r="I1942"/>
      <c r="J1942" s="52"/>
      <c r="K1942" s="52"/>
      <c r="L1942" s="52"/>
      <c r="M1942"/>
      <c r="N1942"/>
    </row>
    <row r="1943" spans="1:14" ht="12.75" customHeight="1">
      <c r="A1943"/>
      <c r="B1943"/>
      <c r="C1943"/>
      <c r="D1943"/>
      <c r="E1943"/>
      <c r="F1943"/>
      <c r="G1943"/>
      <c r="H1943"/>
      <c r="I1943"/>
      <c r="J1943" s="52"/>
      <c r="K1943" s="52"/>
      <c r="L1943" s="52"/>
      <c r="M1943"/>
      <c r="N1943"/>
    </row>
    <row r="1944" spans="1:14" ht="12.75" customHeight="1">
      <c r="A1944"/>
      <c r="B1944"/>
      <c r="C1944"/>
      <c r="D1944"/>
      <c r="E1944"/>
      <c r="F1944"/>
      <c r="G1944"/>
      <c r="H1944"/>
      <c r="I1944"/>
      <c r="J1944" s="52"/>
      <c r="K1944" s="52"/>
      <c r="L1944" s="52"/>
      <c r="M1944"/>
      <c r="N1944"/>
    </row>
    <row r="1945" spans="1:14" ht="12.75" customHeight="1">
      <c r="A1945"/>
      <c r="B1945"/>
      <c r="C1945"/>
      <c r="D1945"/>
      <c r="E1945"/>
      <c r="F1945"/>
      <c r="G1945"/>
      <c r="H1945"/>
      <c r="I1945"/>
      <c r="J1945" s="52"/>
      <c r="K1945" s="52"/>
      <c r="L1945" s="52"/>
      <c r="M1945"/>
      <c r="N1945"/>
    </row>
    <row r="1946" spans="1:14" ht="12.75" customHeight="1">
      <c r="A1946"/>
      <c r="B1946"/>
      <c r="C1946"/>
      <c r="D1946"/>
      <c r="E1946"/>
      <c r="F1946"/>
      <c r="G1946"/>
      <c r="H1946"/>
      <c r="I1946"/>
      <c r="J1946" s="52"/>
      <c r="K1946" s="52"/>
      <c r="L1946" s="52"/>
      <c r="M1946"/>
      <c r="N1946"/>
    </row>
    <row r="1947" spans="1:14" ht="12.75" customHeight="1">
      <c r="A1947"/>
      <c r="B1947"/>
      <c r="C1947"/>
      <c r="D1947"/>
      <c r="E1947"/>
      <c r="F1947"/>
      <c r="G1947"/>
      <c r="H1947"/>
      <c r="I1947"/>
      <c r="J1947" s="52"/>
      <c r="K1947" s="52"/>
      <c r="L1947" s="52"/>
      <c r="M1947"/>
      <c r="N1947"/>
    </row>
    <row r="1948" spans="1:14" ht="12.75" customHeight="1">
      <c r="A1948"/>
      <c r="B1948"/>
      <c r="C1948"/>
      <c r="D1948"/>
      <c r="E1948"/>
      <c r="F1948"/>
      <c r="G1948"/>
      <c r="H1948"/>
      <c r="I1948"/>
      <c r="J1948" s="52"/>
      <c r="K1948" s="52"/>
      <c r="L1948" s="52"/>
      <c r="M1948"/>
      <c r="N1948"/>
    </row>
    <row r="1949" spans="1:14" ht="12.75" customHeight="1">
      <c r="A1949"/>
      <c r="B1949"/>
      <c r="C1949"/>
      <c r="D1949"/>
      <c r="E1949"/>
      <c r="F1949"/>
      <c r="G1949"/>
      <c r="H1949"/>
      <c r="I1949"/>
      <c r="J1949" s="52"/>
      <c r="K1949" s="52"/>
      <c r="L1949" s="52"/>
      <c r="M1949"/>
      <c r="N1949"/>
    </row>
    <row r="1950" spans="1:14" ht="12.75" customHeight="1">
      <c r="A1950"/>
      <c r="B1950"/>
      <c r="C1950"/>
      <c r="D1950"/>
      <c r="E1950"/>
      <c r="F1950"/>
      <c r="G1950"/>
      <c r="H1950"/>
      <c r="I1950"/>
      <c r="J1950" s="52"/>
      <c r="K1950" s="52"/>
      <c r="L1950" s="52"/>
      <c r="M1950"/>
      <c r="N1950"/>
    </row>
    <row r="1951" spans="1:14" ht="12.75" customHeight="1">
      <c r="A1951"/>
      <c r="B1951"/>
      <c r="C1951"/>
      <c r="D1951"/>
      <c r="E1951"/>
      <c r="F1951"/>
      <c r="G1951"/>
      <c r="H1951"/>
      <c r="I1951"/>
      <c r="J1951" s="52"/>
      <c r="K1951" s="52"/>
      <c r="L1951" s="52"/>
      <c r="M1951"/>
      <c r="N1951"/>
    </row>
    <row r="1952" spans="1:14" ht="12.75" customHeight="1">
      <c r="A1952"/>
      <c r="B1952"/>
      <c r="C1952"/>
      <c r="D1952"/>
      <c r="E1952"/>
      <c r="F1952"/>
      <c r="G1952"/>
      <c r="H1952"/>
      <c r="I1952"/>
      <c r="J1952" s="52"/>
      <c r="K1952" s="52"/>
      <c r="L1952" s="52"/>
      <c r="M1952"/>
      <c r="N1952"/>
    </row>
    <row r="1953" spans="1:14" ht="12.75" customHeight="1">
      <c r="A1953"/>
      <c r="B1953"/>
      <c r="C1953"/>
      <c r="D1953"/>
      <c r="E1953"/>
      <c r="F1953"/>
      <c r="G1953"/>
      <c r="H1953"/>
      <c r="I1953"/>
      <c r="J1953" s="52"/>
      <c r="K1953" s="52"/>
      <c r="L1953" s="52"/>
      <c r="M1953"/>
      <c r="N1953"/>
    </row>
    <row r="1954" spans="1:14" ht="12.75" customHeight="1">
      <c r="A1954"/>
      <c r="B1954"/>
      <c r="C1954"/>
      <c r="D1954"/>
      <c r="E1954"/>
      <c r="F1954"/>
      <c r="G1954"/>
      <c r="H1954"/>
      <c r="I1954"/>
      <c r="J1954" s="52"/>
      <c r="K1954" s="52"/>
      <c r="L1954" s="52"/>
      <c r="M1954"/>
      <c r="N1954"/>
    </row>
    <row r="1955" spans="1:14" ht="12.75" customHeight="1">
      <c r="A1955"/>
      <c r="B1955"/>
      <c r="C1955"/>
      <c r="D1955"/>
      <c r="E1955"/>
      <c r="F1955"/>
      <c r="G1955"/>
      <c r="H1955"/>
      <c r="I1955"/>
      <c r="J1955" s="52"/>
      <c r="K1955" s="52"/>
      <c r="L1955" s="52"/>
      <c r="M1955"/>
      <c r="N1955"/>
    </row>
    <row r="1956" spans="1:14" ht="12.75" customHeight="1">
      <c r="A1956"/>
      <c r="B1956"/>
      <c r="C1956"/>
      <c r="D1956"/>
      <c r="E1956"/>
      <c r="F1956"/>
      <c r="G1956"/>
      <c r="H1956"/>
      <c r="I1956"/>
      <c r="J1956" s="52"/>
      <c r="K1956" s="52"/>
      <c r="L1956" s="52"/>
      <c r="M1956"/>
      <c r="N1956"/>
    </row>
    <row r="1957" spans="1:14" ht="12.75" customHeight="1">
      <c r="A1957"/>
      <c r="B1957"/>
      <c r="C1957"/>
      <c r="D1957"/>
      <c r="E1957"/>
      <c r="F1957"/>
      <c r="G1957"/>
      <c r="H1957"/>
      <c r="I1957"/>
      <c r="J1957" s="52"/>
      <c r="K1957" s="52"/>
      <c r="L1957" s="52"/>
      <c r="M1957"/>
      <c r="N1957"/>
    </row>
    <row r="1958" spans="1:14" ht="12.75" customHeight="1">
      <c r="A1958"/>
      <c r="B1958"/>
      <c r="C1958"/>
      <c r="D1958"/>
      <c r="E1958"/>
      <c r="F1958"/>
      <c r="G1958"/>
      <c r="H1958"/>
      <c r="I1958"/>
      <c r="J1958" s="52"/>
      <c r="K1958" s="52"/>
      <c r="L1958" s="52"/>
      <c r="M1958"/>
      <c r="N1958"/>
    </row>
    <row r="1959" spans="1:14" ht="12.75" customHeight="1">
      <c r="A1959"/>
      <c r="B1959"/>
      <c r="C1959"/>
      <c r="D1959"/>
      <c r="E1959"/>
      <c r="F1959"/>
      <c r="G1959"/>
      <c r="H1959"/>
      <c r="I1959"/>
      <c r="J1959" s="52"/>
      <c r="K1959" s="52"/>
      <c r="L1959" s="52"/>
      <c r="M1959"/>
      <c r="N1959"/>
    </row>
    <row r="1960" spans="1:14" ht="12.75" customHeight="1">
      <c r="A1960"/>
      <c r="B1960"/>
      <c r="C1960"/>
      <c r="D1960"/>
      <c r="E1960"/>
      <c r="F1960"/>
      <c r="G1960"/>
      <c r="H1960"/>
      <c r="I1960"/>
      <c r="J1960" s="52"/>
      <c r="K1960" s="52"/>
      <c r="L1960" s="52"/>
      <c r="M1960"/>
      <c r="N1960"/>
    </row>
    <row r="1961" spans="1:14" ht="12.75" customHeight="1">
      <c r="A1961"/>
      <c r="B1961"/>
      <c r="C1961"/>
      <c r="D1961"/>
      <c r="E1961"/>
      <c r="F1961"/>
      <c r="G1961"/>
      <c r="H1961"/>
      <c r="I1961"/>
      <c r="J1961" s="52"/>
      <c r="K1961" s="52"/>
      <c r="L1961" s="52"/>
      <c r="M1961"/>
      <c r="N1961"/>
    </row>
    <row r="1962" spans="1:14" ht="12.75" customHeight="1">
      <c r="A1962"/>
      <c r="B1962"/>
      <c r="C1962"/>
      <c r="D1962"/>
      <c r="E1962"/>
      <c r="F1962"/>
      <c r="G1962"/>
      <c r="H1962"/>
      <c r="I1962"/>
      <c r="J1962" s="52"/>
      <c r="K1962" s="52"/>
      <c r="L1962" s="52"/>
      <c r="M1962"/>
      <c r="N1962"/>
    </row>
    <row r="1963" spans="1:14" ht="12.75" customHeight="1">
      <c r="A1963"/>
      <c r="B1963"/>
      <c r="C1963"/>
      <c r="D1963"/>
      <c r="E1963"/>
      <c r="F1963"/>
      <c r="G1963"/>
      <c r="H1963"/>
      <c r="I1963"/>
      <c r="J1963" s="52"/>
      <c r="K1963" s="52"/>
      <c r="L1963" s="52"/>
      <c r="M1963"/>
      <c r="N1963"/>
    </row>
    <row r="1964" spans="1:14" ht="12.75" customHeight="1">
      <c r="A1964"/>
      <c r="B1964"/>
      <c r="C1964"/>
      <c r="D1964"/>
      <c r="E1964"/>
      <c r="F1964"/>
      <c r="G1964"/>
      <c r="H1964"/>
      <c r="I1964"/>
      <c r="J1964" s="52"/>
      <c r="K1964" s="52"/>
      <c r="L1964" s="52"/>
      <c r="M1964"/>
      <c r="N1964"/>
    </row>
    <row r="1965" spans="1:14" ht="12.75" customHeight="1">
      <c r="A1965"/>
      <c r="B1965"/>
      <c r="C1965"/>
      <c r="D1965"/>
      <c r="E1965"/>
      <c r="F1965"/>
      <c r="G1965"/>
      <c r="H1965"/>
      <c r="I1965"/>
      <c r="J1965" s="52"/>
      <c r="K1965" s="52"/>
      <c r="L1965" s="52"/>
      <c r="M1965"/>
      <c r="N1965"/>
    </row>
    <row r="1966" spans="1:14" ht="12.75" customHeight="1">
      <c r="A1966"/>
      <c r="B1966"/>
      <c r="C1966"/>
      <c r="D1966"/>
      <c r="E1966"/>
      <c r="F1966"/>
      <c r="G1966"/>
      <c r="H1966"/>
      <c r="I1966"/>
      <c r="J1966" s="52"/>
      <c r="K1966" s="52"/>
      <c r="L1966" s="52"/>
      <c r="M1966"/>
      <c r="N1966"/>
    </row>
    <row r="1967" spans="1:14" ht="12.75" customHeight="1">
      <c r="A1967"/>
      <c r="B1967"/>
      <c r="C1967"/>
      <c r="D1967"/>
      <c r="E1967"/>
      <c r="F1967"/>
      <c r="G1967"/>
      <c r="H1967"/>
      <c r="I1967"/>
      <c r="J1967" s="52"/>
      <c r="K1967" s="52"/>
      <c r="L1967" s="52"/>
      <c r="M1967"/>
      <c r="N1967"/>
    </row>
    <row r="1968" spans="1:14" ht="12.75" customHeight="1">
      <c r="A1968"/>
      <c r="B1968"/>
      <c r="C1968"/>
      <c r="D1968"/>
      <c r="E1968"/>
      <c r="F1968"/>
      <c r="G1968"/>
      <c r="H1968"/>
      <c r="I1968"/>
      <c r="J1968" s="52"/>
      <c r="K1968" s="52"/>
      <c r="L1968" s="52"/>
      <c r="M1968"/>
      <c r="N1968"/>
    </row>
    <row r="1969" spans="1:14" ht="12.75" customHeight="1">
      <c r="A1969"/>
      <c r="B1969"/>
      <c r="C1969"/>
      <c r="D1969"/>
      <c r="E1969"/>
      <c r="F1969"/>
      <c r="G1969"/>
      <c r="H1969"/>
      <c r="I1969"/>
      <c r="J1969" s="52"/>
      <c r="K1969" s="52"/>
      <c r="L1969" s="52"/>
      <c r="M1969"/>
      <c r="N1969"/>
    </row>
    <row r="1970" spans="1:14" ht="12.75" customHeight="1">
      <c r="A1970"/>
      <c r="B1970"/>
      <c r="C1970"/>
      <c r="D1970"/>
      <c r="E1970"/>
      <c r="F1970"/>
      <c r="G1970"/>
      <c r="H1970"/>
      <c r="I1970"/>
      <c r="J1970" s="52"/>
      <c r="K1970" s="52"/>
      <c r="L1970" s="52"/>
      <c r="M1970"/>
      <c r="N1970"/>
    </row>
    <row r="1971" spans="1:14" ht="12.75" customHeight="1">
      <c r="A1971"/>
      <c r="B1971"/>
      <c r="C1971"/>
      <c r="D1971"/>
      <c r="E1971"/>
      <c r="F1971"/>
      <c r="G1971"/>
      <c r="H1971"/>
      <c r="I1971"/>
      <c r="J1971" s="52"/>
      <c r="K1971" s="52"/>
      <c r="L1971" s="52"/>
      <c r="M1971"/>
      <c r="N1971"/>
    </row>
    <row r="1972" spans="1:14" ht="12.75" customHeight="1">
      <c r="A1972"/>
      <c r="B1972"/>
      <c r="C1972"/>
      <c r="D1972"/>
      <c r="E1972"/>
      <c r="F1972"/>
      <c r="G1972"/>
      <c r="H1972"/>
      <c r="I1972"/>
      <c r="J1972" s="52"/>
      <c r="K1972" s="52"/>
      <c r="L1972" s="52"/>
      <c r="M1972"/>
      <c r="N1972"/>
    </row>
    <row r="1973" spans="1:14" ht="12.75" customHeight="1">
      <c r="A1973"/>
      <c r="B1973"/>
      <c r="C1973"/>
      <c r="D1973"/>
      <c r="E1973"/>
      <c r="F1973"/>
      <c r="G1973"/>
      <c r="H1973"/>
      <c r="I1973"/>
      <c r="J1973" s="52"/>
      <c r="K1973" s="52"/>
      <c r="L1973" s="52"/>
      <c r="M1973"/>
      <c r="N1973"/>
    </row>
    <row r="1974" spans="1:14" ht="12.75" customHeight="1">
      <c r="A1974"/>
      <c r="B1974"/>
      <c r="C1974"/>
      <c r="D1974"/>
      <c r="E1974"/>
      <c r="F1974"/>
      <c r="G1974"/>
      <c r="H1974"/>
      <c r="I1974"/>
      <c r="J1974" s="52"/>
      <c r="K1974" s="52"/>
      <c r="L1974" s="52"/>
      <c r="M1974"/>
      <c r="N1974"/>
    </row>
    <row r="1975" spans="1:14" ht="12.75" customHeight="1">
      <c r="A1975"/>
      <c r="B1975"/>
      <c r="C1975"/>
      <c r="D1975"/>
      <c r="E1975"/>
      <c r="F1975"/>
      <c r="G1975"/>
      <c r="H1975"/>
      <c r="I1975"/>
      <c r="J1975" s="52"/>
      <c r="K1975" s="52"/>
      <c r="L1975" s="52"/>
      <c r="M1975"/>
      <c r="N1975"/>
    </row>
    <row r="1976" spans="1:14" ht="12.75" customHeight="1">
      <c r="A1976"/>
      <c r="B1976"/>
      <c r="C1976"/>
      <c r="D1976"/>
      <c r="E1976"/>
      <c r="F1976"/>
      <c r="G1976"/>
      <c r="H1976"/>
      <c r="I1976"/>
      <c r="J1976" s="52"/>
      <c r="K1976" s="52"/>
      <c r="L1976" s="52"/>
      <c r="M1976"/>
      <c r="N1976"/>
    </row>
    <row r="1977" spans="1:14" ht="12.75" customHeight="1">
      <c r="A1977"/>
      <c r="B1977"/>
      <c r="C1977"/>
      <c r="D1977"/>
      <c r="E1977"/>
      <c r="F1977"/>
      <c r="G1977"/>
      <c r="H1977"/>
      <c r="I1977"/>
      <c r="J1977" s="52"/>
      <c r="K1977" s="52"/>
      <c r="L1977" s="52"/>
      <c r="M1977"/>
      <c r="N1977"/>
    </row>
    <row r="1978" spans="1:14" ht="12.75" customHeight="1">
      <c r="A1978"/>
      <c r="B1978"/>
      <c r="C1978"/>
      <c r="D1978"/>
      <c r="E1978"/>
      <c r="F1978"/>
      <c r="G1978"/>
      <c r="H1978"/>
      <c r="I1978"/>
      <c r="J1978" s="52"/>
      <c r="K1978" s="52"/>
      <c r="L1978" s="52"/>
      <c r="M1978"/>
      <c r="N1978"/>
    </row>
    <row r="1979" spans="1:14" ht="12.75" customHeight="1">
      <c r="A1979"/>
      <c r="B1979"/>
      <c r="C1979"/>
      <c r="D1979"/>
      <c r="E1979"/>
      <c r="F1979"/>
      <c r="G1979"/>
      <c r="H1979"/>
      <c r="I1979"/>
      <c r="J1979" s="52"/>
      <c r="K1979" s="52"/>
      <c r="L1979" s="52"/>
      <c r="M1979"/>
      <c r="N1979"/>
    </row>
    <row r="1980" spans="1:14" ht="12.75" customHeight="1">
      <c r="A1980"/>
      <c r="B1980"/>
      <c r="C1980"/>
      <c r="D1980"/>
      <c r="E1980"/>
      <c r="F1980"/>
      <c r="G1980"/>
      <c r="H1980"/>
      <c r="I1980"/>
      <c r="J1980" s="52"/>
      <c r="K1980" s="52"/>
      <c r="L1980" s="52"/>
      <c r="M1980"/>
      <c r="N1980"/>
    </row>
    <row r="1981" spans="1:14" ht="12.75" customHeight="1">
      <c r="A1981"/>
      <c r="B1981"/>
      <c r="C1981"/>
      <c r="D1981"/>
      <c r="E1981"/>
      <c r="F1981"/>
      <c r="G1981"/>
      <c r="H1981"/>
      <c r="I1981"/>
      <c r="J1981" s="52"/>
      <c r="K1981" s="52"/>
      <c r="L1981" s="52"/>
      <c r="M1981"/>
      <c r="N1981"/>
    </row>
    <row r="1982" spans="1:14" ht="12.75" customHeight="1">
      <c r="A1982"/>
      <c r="B1982"/>
      <c r="C1982"/>
      <c r="D1982"/>
      <c r="E1982"/>
      <c r="F1982"/>
      <c r="G1982"/>
      <c r="H1982"/>
      <c r="I1982"/>
      <c r="J1982" s="52"/>
      <c r="K1982" s="52"/>
      <c r="L1982" s="52"/>
      <c r="M1982"/>
      <c r="N1982"/>
    </row>
    <row r="1983" spans="1:14" ht="12.75" customHeight="1">
      <c r="A1983"/>
      <c r="B1983"/>
      <c r="C1983"/>
      <c r="D1983"/>
      <c r="E1983"/>
      <c r="F1983"/>
      <c r="G1983"/>
      <c r="H1983"/>
      <c r="I1983"/>
      <c r="J1983" s="52"/>
      <c r="K1983" s="52"/>
      <c r="L1983" s="52"/>
      <c r="M1983"/>
      <c r="N1983"/>
    </row>
    <row r="1984" spans="1:14" ht="12.75" customHeight="1">
      <c r="A1984"/>
      <c r="B1984"/>
      <c r="C1984"/>
      <c r="D1984"/>
      <c r="E1984"/>
      <c r="F1984"/>
      <c r="G1984"/>
      <c r="H1984"/>
      <c r="I1984"/>
      <c r="J1984" s="52"/>
      <c r="K1984" s="52"/>
      <c r="L1984" s="52"/>
      <c r="M1984"/>
      <c r="N1984"/>
    </row>
    <row r="1985" spans="1:14" ht="12.75" customHeight="1">
      <c r="A1985"/>
      <c r="B1985"/>
      <c r="C1985"/>
      <c r="D1985"/>
      <c r="E1985"/>
      <c r="F1985"/>
      <c r="G1985"/>
      <c r="H1985"/>
      <c r="I1985"/>
      <c r="J1985" s="52"/>
      <c r="K1985" s="52"/>
      <c r="L1985" s="52"/>
      <c r="M1985"/>
      <c r="N1985"/>
    </row>
    <row r="1986" spans="1:14" ht="12.75" customHeight="1">
      <c r="A1986"/>
      <c r="B1986"/>
      <c r="C1986"/>
      <c r="D1986"/>
      <c r="E1986"/>
      <c r="F1986"/>
      <c r="G1986"/>
      <c r="H1986"/>
      <c r="I1986"/>
      <c r="J1986" s="52"/>
      <c r="K1986" s="52"/>
      <c r="L1986" s="52"/>
      <c r="M1986"/>
      <c r="N1986"/>
    </row>
    <row r="1987" spans="1:14" ht="12.75" customHeight="1">
      <c r="A1987"/>
      <c r="B1987"/>
      <c r="C1987"/>
      <c r="D1987"/>
      <c r="E1987"/>
      <c r="F1987"/>
      <c r="G1987"/>
      <c r="H1987"/>
      <c r="I1987"/>
      <c r="J1987" s="52"/>
      <c r="K1987" s="52"/>
      <c r="L1987" s="52"/>
      <c r="M1987"/>
      <c r="N1987"/>
    </row>
    <row r="1988" spans="1:14" ht="12.75" customHeight="1">
      <c r="A1988"/>
      <c r="B1988"/>
      <c r="C1988"/>
      <c r="D1988"/>
      <c r="E1988"/>
      <c r="F1988"/>
      <c r="G1988"/>
      <c r="H1988"/>
      <c r="I1988"/>
      <c r="J1988" s="52"/>
      <c r="K1988" s="52"/>
      <c r="L1988" s="52"/>
      <c r="M1988"/>
      <c r="N1988"/>
    </row>
    <row r="1989" spans="1:14" ht="12.75" customHeight="1">
      <c r="A1989"/>
      <c r="B1989"/>
      <c r="C1989"/>
      <c r="D1989"/>
      <c r="E1989"/>
      <c r="F1989"/>
      <c r="G1989"/>
      <c r="H1989"/>
      <c r="I1989"/>
      <c r="J1989" s="52"/>
      <c r="K1989" s="52"/>
      <c r="L1989" s="52"/>
      <c r="M1989"/>
      <c r="N1989"/>
    </row>
    <row r="1990" spans="1:14" ht="12.75" customHeight="1">
      <c r="A1990"/>
      <c r="B1990"/>
      <c r="C1990"/>
      <c r="D1990"/>
      <c r="E1990"/>
      <c r="F1990"/>
      <c r="G1990"/>
      <c r="H1990"/>
      <c r="I1990"/>
      <c r="J1990" s="52"/>
      <c r="K1990" s="52"/>
      <c r="L1990" s="52"/>
      <c r="M1990"/>
      <c r="N1990"/>
    </row>
    <row r="1991" spans="1:14" ht="12.75" customHeight="1">
      <c r="A1991"/>
      <c r="B1991"/>
      <c r="C1991"/>
      <c r="D1991"/>
      <c r="E1991"/>
      <c r="F1991"/>
      <c r="G1991"/>
      <c r="H1991"/>
      <c r="I1991"/>
      <c r="J1991" s="52"/>
      <c r="K1991" s="52"/>
      <c r="L1991" s="52"/>
      <c r="M1991"/>
      <c r="N1991"/>
    </row>
    <row r="1992" spans="1:14" ht="12.75" customHeight="1">
      <c r="A1992"/>
      <c r="B1992"/>
      <c r="C1992"/>
      <c r="D1992"/>
      <c r="E1992"/>
      <c r="F1992"/>
      <c r="G1992"/>
      <c r="H1992"/>
      <c r="I1992"/>
      <c r="J1992" s="52"/>
      <c r="K1992" s="52"/>
      <c r="L1992" s="52"/>
      <c r="M1992"/>
      <c r="N1992"/>
    </row>
    <row r="1993" spans="1:14" ht="12.75" customHeight="1">
      <c r="A1993"/>
      <c r="B1993"/>
      <c r="C1993"/>
      <c r="D1993"/>
      <c r="E1993"/>
      <c r="F1993"/>
      <c r="G1993"/>
      <c r="H1993"/>
      <c r="I1993"/>
      <c r="J1993" s="52"/>
      <c r="K1993" s="52"/>
      <c r="L1993" s="52"/>
      <c r="M1993"/>
      <c r="N1993"/>
    </row>
    <row r="1994" spans="1:14" ht="12.75" customHeight="1">
      <c r="A1994"/>
      <c r="B1994"/>
      <c r="C1994"/>
      <c r="D1994"/>
      <c r="E1994"/>
      <c r="F1994"/>
      <c r="G1994"/>
      <c r="H1994"/>
      <c r="I1994"/>
      <c r="J1994" s="52"/>
      <c r="K1994" s="52"/>
      <c r="L1994" s="52"/>
      <c r="M1994"/>
      <c r="N1994"/>
    </row>
    <row r="1995" spans="1:14" ht="12.75" customHeight="1">
      <c r="A1995"/>
      <c r="B1995"/>
      <c r="C1995"/>
      <c r="D1995"/>
      <c r="E1995"/>
      <c r="F1995"/>
      <c r="G1995"/>
      <c r="H1995"/>
      <c r="I1995"/>
      <c r="J1995" s="52"/>
      <c r="K1995" s="52"/>
      <c r="L1995" s="52"/>
      <c r="M1995"/>
      <c r="N1995"/>
    </row>
    <row r="1996" spans="1:14" ht="12.75" customHeight="1">
      <c r="A1996"/>
      <c r="B1996"/>
      <c r="C1996"/>
      <c r="D1996"/>
      <c r="E1996"/>
      <c r="F1996"/>
      <c r="G1996"/>
      <c r="H1996"/>
      <c r="I1996"/>
      <c r="J1996" s="52"/>
      <c r="K1996" s="52"/>
      <c r="L1996" s="52"/>
      <c r="M1996"/>
      <c r="N1996"/>
    </row>
    <row r="1997" spans="1:14" ht="12.75" customHeight="1">
      <c r="A1997"/>
      <c r="B1997"/>
      <c r="C1997"/>
      <c r="D1997"/>
      <c r="E1997"/>
      <c r="F1997"/>
      <c r="G1997"/>
      <c r="H1997"/>
      <c r="I1997"/>
      <c r="J1997" s="52"/>
      <c r="K1997" s="52"/>
      <c r="L1997" s="52"/>
      <c r="M1997"/>
      <c r="N1997"/>
    </row>
    <row r="1998" spans="1:14" ht="12.75" customHeight="1">
      <c r="A1998"/>
      <c r="B1998"/>
      <c r="C1998"/>
      <c r="D1998"/>
      <c r="E1998"/>
      <c r="F1998"/>
      <c r="G1998"/>
      <c r="H1998"/>
      <c r="I1998"/>
      <c r="J1998" s="52"/>
      <c r="K1998" s="52"/>
      <c r="L1998" s="52"/>
      <c r="M1998"/>
      <c r="N1998"/>
    </row>
    <row r="1999" spans="1:14" ht="12.75" customHeight="1">
      <c r="A1999"/>
      <c r="B1999"/>
      <c r="C1999"/>
      <c r="D1999"/>
      <c r="E1999"/>
      <c r="F1999"/>
      <c r="G1999"/>
      <c r="H1999"/>
      <c r="I1999"/>
      <c r="J1999" s="52"/>
      <c r="K1999" s="52"/>
      <c r="L1999" s="52"/>
      <c r="M1999"/>
      <c r="N1999"/>
    </row>
    <row r="2000" spans="1:14" ht="12.75" customHeight="1">
      <c r="A2000"/>
      <c r="B2000"/>
      <c r="C2000"/>
      <c r="D2000"/>
      <c r="E2000"/>
      <c r="F2000"/>
      <c r="G2000"/>
      <c r="H2000"/>
      <c r="I2000"/>
      <c r="J2000" s="52"/>
      <c r="K2000" s="52"/>
      <c r="L2000" s="52"/>
      <c r="M2000"/>
      <c r="N2000"/>
    </row>
    <row r="2001" spans="1:14" ht="12.75" customHeight="1">
      <c r="A2001"/>
      <c r="B2001"/>
      <c r="C2001"/>
      <c r="D2001"/>
      <c r="E2001"/>
      <c r="F2001"/>
      <c r="G2001"/>
      <c r="H2001"/>
      <c r="I2001"/>
      <c r="J2001" s="52"/>
      <c r="K2001" s="52"/>
      <c r="L2001" s="52"/>
      <c r="M2001"/>
      <c r="N2001"/>
    </row>
    <row r="2002" spans="1:14" ht="12.75" customHeight="1">
      <c r="A2002"/>
      <c r="B2002"/>
      <c r="C2002"/>
      <c r="D2002"/>
      <c r="E2002"/>
      <c r="F2002"/>
      <c r="G2002"/>
      <c r="H2002"/>
      <c r="I2002"/>
      <c r="J2002" s="52"/>
      <c r="K2002" s="52"/>
      <c r="L2002" s="52"/>
      <c r="M2002"/>
      <c r="N2002"/>
    </row>
    <row r="2003" spans="1:14" ht="12.75" customHeight="1">
      <c r="A2003"/>
      <c r="B2003"/>
      <c r="C2003"/>
      <c r="D2003"/>
      <c r="E2003"/>
      <c r="F2003"/>
      <c r="G2003"/>
      <c r="H2003"/>
      <c r="I2003"/>
      <c r="J2003" s="52"/>
      <c r="K2003" s="52"/>
      <c r="L2003" s="52"/>
      <c r="M2003"/>
      <c r="N2003"/>
    </row>
    <row r="2004" spans="1:14" ht="12.75" customHeight="1">
      <c r="A2004"/>
      <c r="B2004"/>
      <c r="C2004"/>
      <c r="D2004"/>
      <c r="E2004"/>
      <c r="F2004"/>
      <c r="G2004"/>
      <c r="H2004"/>
      <c r="I2004"/>
      <c r="J2004" s="52"/>
      <c r="K2004" s="52"/>
      <c r="L2004" s="52"/>
      <c r="M2004"/>
      <c r="N2004"/>
    </row>
    <row r="2005" spans="1:14" ht="12.75" customHeight="1">
      <c r="A2005"/>
      <c r="B2005"/>
      <c r="C2005"/>
      <c r="D2005"/>
      <c r="E2005"/>
      <c r="F2005"/>
      <c r="G2005"/>
      <c r="H2005"/>
      <c r="I2005"/>
      <c r="J2005" s="52"/>
      <c r="K2005" s="52"/>
      <c r="L2005" s="52"/>
      <c r="M2005"/>
      <c r="N2005"/>
    </row>
    <row r="2006" spans="1:14" ht="12.75" customHeight="1">
      <c r="A2006"/>
      <c r="B2006"/>
      <c r="C2006"/>
      <c r="D2006"/>
      <c r="E2006"/>
      <c r="F2006"/>
      <c r="G2006"/>
      <c r="H2006"/>
      <c r="I2006"/>
      <c r="J2006" s="52"/>
      <c r="K2006" s="52"/>
      <c r="L2006" s="52"/>
      <c r="M2006"/>
      <c r="N2006"/>
    </row>
    <row r="2007" spans="1:14" ht="12.75" customHeight="1">
      <c r="A2007"/>
      <c r="B2007"/>
      <c r="C2007"/>
      <c r="D2007"/>
      <c r="E2007"/>
      <c r="F2007"/>
      <c r="G2007"/>
      <c r="H2007"/>
      <c r="I2007"/>
      <c r="J2007" s="52"/>
      <c r="K2007" s="52"/>
      <c r="L2007" s="52"/>
      <c r="M2007"/>
      <c r="N2007"/>
    </row>
    <row r="2008" spans="1:14" ht="12.75" customHeight="1">
      <c r="A2008"/>
      <c r="B2008"/>
      <c r="C2008"/>
      <c r="D2008"/>
      <c r="E2008"/>
      <c r="F2008"/>
      <c r="G2008"/>
      <c r="H2008"/>
      <c r="I2008"/>
      <c r="J2008" s="52"/>
      <c r="K2008" s="52"/>
      <c r="L2008" s="52"/>
      <c r="M2008"/>
      <c r="N2008"/>
    </row>
    <row r="2009" spans="1:14" ht="12.75" customHeight="1">
      <c r="A2009"/>
      <c r="B2009"/>
      <c r="C2009"/>
      <c r="D2009"/>
      <c r="E2009"/>
      <c r="F2009"/>
      <c r="G2009"/>
      <c r="H2009"/>
      <c r="I2009"/>
      <c r="J2009" s="52"/>
      <c r="K2009" s="52"/>
      <c r="L2009" s="52"/>
      <c r="M2009"/>
      <c r="N2009"/>
    </row>
    <row r="2010" spans="1:14" ht="12.75" customHeight="1">
      <c r="A2010"/>
      <c r="B2010"/>
      <c r="C2010"/>
      <c r="D2010"/>
      <c r="E2010"/>
      <c r="F2010"/>
      <c r="G2010"/>
      <c r="H2010"/>
      <c r="I2010"/>
      <c r="J2010" s="52"/>
      <c r="K2010" s="52"/>
      <c r="L2010" s="52"/>
      <c r="M2010"/>
      <c r="N2010"/>
    </row>
    <row r="2011" spans="1:14" ht="12.75" customHeight="1">
      <c r="A2011"/>
      <c r="B2011"/>
      <c r="C2011"/>
      <c r="D2011"/>
      <c r="E2011"/>
      <c r="F2011"/>
      <c r="G2011"/>
      <c r="H2011"/>
      <c r="I2011"/>
      <c r="J2011" s="52"/>
      <c r="K2011" s="52"/>
      <c r="L2011" s="52"/>
      <c r="M2011"/>
      <c r="N2011"/>
    </row>
    <row r="2012" spans="1:14" ht="12.75" customHeight="1">
      <c r="A2012"/>
      <c r="B2012"/>
      <c r="C2012"/>
      <c r="D2012"/>
      <c r="E2012"/>
      <c r="F2012"/>
      <c r="G2012"/>
      <c r="H2012"/>
      <c r="I2012"/>
      <c r="J2012" s="52"/>
      <c r="K2012" s="52"/>
      <c r="L2012" s="52"/>
      <c r="M2012"/>
      <c r="N2012"/>
    </row>
    <row r="2013" spans="1:14" ht="12.75" customHeight="1">
      <c r="A2013"/>
      <c r="B2013"/>
      <c r="C2013"/>
      <c r="D2013"/>
      <c r="E2013"/>
      <c r="F2013"/>
      <c r="G2013"/>
      <c r="H2013"/>
      <c r="I2013"/>
      <c r="J2013" s="52"/>
      <c r="K2013" s="52"/>
      <c r="L2013" s="52"/>
      <c r="M2013"/>
      <c r="N2013"/>
    </row>
    <row r="2014" spans="1:14" ht="12.75" customHeight="1">
      <c r="A2014"/>
      <c r="B2014"/>
      <c r="C2014"/>
      <c r="D2014"/>
      <c r="E2014"/>
      <c r="F2014"/>
      <c r="G2014"/>
      <c r="H2014"/>
      <c r="I2014"/>
      <c r="J2014" s="52"/>
      <c r="K2014" s="52"/>
      <c r="L2014" s="52"/>
      <c r="M2014"/>
      <c r="N2014"/>
    </row>
    <row r="2015" spans="1:14" ht="12.75" customHeight="1">
      <c r="A2015"/>
      <c r="B2015"/>
      <c r="C2015"/>
      <c r="D2015"/>
      <c r="E2015"/>
      <c r="F2015"/>
      <c r="G2015"/>
      <c r="H2015"/>
      <c r="I2015"/>
      <c r="J2015" s="52"/>
      <c r="K2015" s="52"/>
      <c r="L2015" s="52"/>
      <c r="M2015"/>
      <c r="N2015"/>
    </row>
    <row r="2016" spans="1:14" ht="12.75" customHeight="1">
      <c r="A2016"/>
      <c r="B2016"/>
      <c r="C2016"/>
      <c r="D2016"/>
      <c r="E2016"/>
      <c r="F2016"/>
      <c r="G2016"/>
      <c r="H2016"/>
      <c r="I2016"/>
      <c r="J2016" s="52"/>
      <c r="K2016" s="52"/>
      <c r="L2016" s="52"/>
      <c r="M2016"/>
      <c r="N2016"/>
    </row>
    <row r="2017" spans="1:14" ht="12.75" customHeight="1">
      <c r="A2017"/>
      <c r="B2017"/>
      <c r="C2017"/>
      <c r="D2017"/>
      <c r="E2017"/>
      <c r="F2017"/>
      <c r="G2017"/>
      <c r="H2017"/>
      <c r="I2017"/>
      <c r="J2017" s="52"/>
      <c r="K2017" s="52"/>
      <c r="L2017" s="52"/>
      <c r="M2017"/>
      <c r="N2017"/>
    </row>
    <row r="2018" spans="1:14" ht="12.75" customHeight="1">
      <c r="A2018"/>
      <c r="B2018"/>
      <c r="C2018"/>
      <c r="D2018"/>
      <c r="E2018"/>
      <c r="F2018"/>
      <c r="G2018"/>
      <c r="H2018"/>
      <c r="I2018"/>
      <c r="J2018" s="52"/>
      <c r="K2018" s="52"/>
      <c r="L2018" s="52"/>
      <c r="M2018"/>
      <c r="N2018"/>
    </row>
    <row r="2019" spans="1:14" ht="12.75" customHeight="1">
      <c r="A2019"/>
      <c r="B2019"/>
      <c r="C2019"/>
      <c r="D2019"/>
      <c r="E2019"/>
      <c r="F2019"/>
      <c r="G2019"/>
      <c r="H2019"/>
      <c r="I2019"/>
      <c r="J2019" s="52"/>
      <c r="K2019" s="52"/>
      <c r="L2019" s="52"/>
      <c r="M2019"/>
      <c r="N2019"/>
    </row>
    <row r="2020" spans="1:14" ht="12.75" customHeight="1">
      <c r="A2020"/>
      <c r="B2020"/>
      <c r="C2020"/>
      <c r="D2020"/>
      <c r="E2020"/>
      <c r="F2020"/>
      <c r="G2020"/>
      <c r="H2020"/>
      <c r="I2020"/>
      <c r="J2020" s="52"/>
      <c r="K2020" s="52"/>
      <c r="L2020" s="52"/>
      <c r="M2020"/>
      <c r="N2020"/>
    </row>
    <row r="2021" spans="1:14" ht="12.75" customHeight="1">
      <c r="A2021"/>
      <c r="B2021"/>
      <c r="C2021"/>
      <c r="D2021"/>
      <c r="E2021"/>
      <c r="F2021"/>
      <c r="G2021"/>
      <c r="H2021"/>
      <c r="I2021"/>
      <c r="J2021" s="52"/>
      <c r="K2021" s="52"/>
      <c r="L2021" s="52"/>
      <c r="M2021"/>
      <c r="N2021"/>
    </row>
    <row r="2022" spans="1:14" ht="12.75" customHeight="1">
      <c r="A2022"/>
      <c r="B2022"/>
      <c r="C2022"/>
      <c r="D2022"/>
      <c r="E2022"/>
      <c r="F2022"/>
      <c r="G2022"/>
      <c r="H2022"/>
      <c r="I2022"/>
      <c r="J2022" s="52"/>
      <c r="K2022" s="52"/>
      <c r="L2022" s="52"/>
      <c r="M2022"/>
      <c r="N2022"/>
    </row>
    <row r="2023" spans="1:14" ht="12.75" customHeight="1">
      <c r="A2023"/>
      <c r="B2023"/>
      <c r="C2023"/>
      <c r="D2023"/>
      <c r="E2023"/>
      <c r="F2023"/>
      <c r="G2023"/>
      <c r="H2023"/>
      <c r="I2023"/>
      <c r="J2023" s="52"/>
      <c r="K2023" s="52"/>
      <c r="L2023" s="52"/>
      <c r="M2023"/>
      <c r="N2023"/>
    </row>
    <row r="2024" spans="1:14" ht="12.75" customHeight="1">
      <c r="A2024"/>
      <c r="B2024"/>
      <c r="C2024"/>
      <c r="D2024"/>
      <c r="E2024"/>
      <c r="F2024"/>
      <c r="G2024"/>
      <c r="H2024"/>
      <c r="I2024"/>
      <c r="J2024" s="52"/>
      <c r="K2024" s="52"/>
      <c r="L2024" s="52"/>
      <c r="M2024"/>
      <c r="N2024"/>
    </row>
    <row r="2025" spans="1:14" ht="12.75" customHeight="1">
      <c r="A2025"/>
      <c r="B2025"/>
      <c r="C2025"/>
      <c r="D2025"/>
      <c r="E2025"/>
      <c r="F2025"/>
      <c r="G2025"/>
      <c r="H2025"/>
      <c r="I2025"/>
      <c r="J2025" s="52"/>
      <c r="K2025" s="52"/>
      <c r="L2025" s="52"/>
      <c r="M2025"/>
      <c r="N2025"/>
    </row>
    <row r="2026" spans="1:14" ht="12.75" customHeight="1">
      <c r="A2026"/>
      <c r="B2026"/>
      <c r="C2026"/>
      <c r="D2026"/>
      <c r="E2026"/>
      <c r="F2026"/>
      <c r="G2026"/>
      <c r="H2026"/>
      <c r="I2026"/>
      <c r="J2026" s="52"/>
      <c r="K2026" s="52"/>
      <c r="L2026" s="52"/>
      <c r="M2026"/>
      <c r="N2026"/>
    </row>
    <row r="2027" spans="1:14" ht="12.75" customHeight="1">
      <c r="A2027"/>
      <c r="B2027"/>
      <c r="C2027"/>
      <c r="D2027"/>
      <c r="E2027"/>
      <c r="F2027"/>
      <c r="G2027"/>
      <c r="H2027"/>
      <c r="I2027"/>
      <c r="J2027" s="52"/>
      <c r="K2027" s="52"/>
      <c r="L2027" s="52"/>
      <c r="M2027"/>
      <c r="N2027"/>
    </row>
    <row r="2028" spans="1:14" ht="12.75" customHeight="1">
      <c r="A2028"/>
      <c r="B2028"/>
      <c r="C2028"/>
      <c r="D2028"/>
      <c r="E2028"/>
      <c r="F2028"/>
      <c r="G2028"/>
      <c r="H2028"/>
      <c r="I2028"/>
      <c r="J2028" s="52"/>
      <c r="K2028" s="52"/>
      <c r="L2028" s="52"/>
      <c r="M2028"/>
      <c r="N2028"/>
    </row>
    <row r="2029" spans="1:14" ht="12.75" customHeight="1">
      <c r="A2029"/>
      <c r="B2029"/>
      <c r="C2029"/>
      <c r="D2029"/>
      <c r="E2029"/>
      <c r="F2029"/>
      <c r="G2029"/>
      <c r="H2029"/>
      <c r="I2029"/>
      <c r="J2029" s="52"/>
      <c r="K2029" s="52"/>
      <c r="L2029" s="52"/>
      <c r="M2029"/>
      <c r="N2029"/>
    </row>
    <row r="2030" spans="1:14" ht="12.75" customHeight="1">
      <c r="A2030"/>
      <c r="B2030"/>
      <c r="C2030"/>
      <c r="D2030"/>
      <c r="E2030"/>
      <c r="F2030"/>
      <c r="G2030"/>
      <c r="H2030"/>
      <c r="I2030"/>
      <c r="J2030" s="52"/>
      <c r="K2030" s="52"/>
      <c r="L2030" s="52"/>
      <c r="M2030"/>
      <c r="N2030"/>
    </row>
    <row r="2031" spans="1:14" ht="12.75" customHeight="1">
      <c r="A2031"/>
      <c r="B2031"/>
      <c r="C2031"/>
      <c r="D2031"/>
      <c r="E2031"/>
      <c r="F2031"/>
      <c r="G2031"/>
      <c r="H2031"/>
      <c r="I2031"/>
      <c r="J2031" s="52"/>
      <c r="K2031" s="52"/>
      <c r="L2031" s="52"/>
      <c r="M2031"/>
      <c r="N2031"/>
    </row>
    <row r="2032" spans="1:14" ht="12.75" customHeight="1">
      <c r="A2032"/>
      <c r="B2032"/>
      <c r="C2032"/>
      <c r="D2032"/>
      <c r="E2032"/>
      <c r="F2032"/>
      <c r="G2032"/>
      <c r="H2032"/>
      <c r="I2032"/>
      <c r="J2032" s="52"/>
      <c r="K2032" s="52"/>
      <c r="L2032" s="52"/>
      <c r="M2032"/>
      <c r="N2032"/>
    </row>
    <row r="2033" spans="1:14" ht="12.75" customHeight="1">
      <c r="A2033"/>
      <c r="B2033"/>
      <c r="C2033"/>
      <c r="D2033"/>
      <c r="E2033"/>
      <c r="F2033"/>
      <c r="G2033"/>
      <c r="H2033"/>
      <c r="I2033"/>
      <c r="J2033" s="52"/>
      <c r="K2033" s="52"/>
      <c r="L2033" s="52"/>
      <c r="M2033"/>
      <c r="N2033"/>
    </row>
    <row r="2034" spans="1:14" ht="12.75" customHeight="1">
      <c r="A2034"/>
      <c r="B2034"/>
      <c r="C2034"/>
      <c r="D2034"/>
      <c r="E2034"/>
      <c r="F2034"/>
      <c r="G2034"/>
      <c r="H2034"/>
      <c r="I2034"/>
      <c r="J2034" s="52"/>
      <c r="K2034" s="52"/>
      <c r="L2034" s="52"/>
      <c r="M2034"/>
      <c r="N2034"/>
    </row>
    <row r="2035" spans="1:14" ht="12.75" customHeight="1">
      <c r="A2035"/>
      <c r="B2035"/>
      <c r="C2035"/>
      <c r="D2035"/>
      <c r="E2035"/>
      <c r="F2035"/>
      <c r="G2035"/>
      <c r="H2035"/>
      <c r="I2035"/>
      <c r="J2035" s="52"/>
      <c r="K2035" s="52"/>
      <c r="L2035" s="52"/>
      <c r="M2035"/>
      <c r="N2035"/>
    </row>
    <row r="2036" spans="1:14" ht="12.75" customHeight="1">
      <c r="A2036"/>
      <c r="B2036"/>
      <c r="C2036"/>
      <c r="D2036"/>
      <c r="E2036"/>
      <c r="F2036"/>
      <c r="G2036"/>
      <c r="H2036"/>
      <c r="I2036"/>
      <c r="J2036" s="52"/>
      <c r="K2036" s="52"/>
      <c r="L2036" s="52"/>
      <c r="M2036"/>
      <c r="N2036"/>
    </row>
    <row r="2037" spans="1:14" ht="12.75" customHeight="1">
      <c r="A2037"/>
      <c r="B2037"/>
      <c r="C2037"/>
      <c r="D2037"/>
      <c r="E2037"/>
      <c r="F2037"/>
      <c r="G2037"/>
      <c r="H2037"/>
      <c r="I2037"/>
      <c r="J2037" s="52"/>
      <c r="K2037" s="52"/>
      <c r="L2037" s="52"/>
      <c r="M2037"/>
      <c r="N2037"/>
    </row>
    <row r="2038" spans="1:14" ht="12.75" customHeight="1">
      <c r="A2038"/>
      <c r="B2038"/>
      <c r="C2038"/>
      <c r="D2038"/>
      <c r="E2038"/>
      <c r="F2038"/>
      <c r="G2038"/>
      <c r="H2038"/>
      <c r="I2038"/>
      <c r="J2038" s="52"/>
      <c r="K2038" s="52"/>
      <c r="L2038" s="52"/>
      <c r="M2038"/>
      <c r="N2038"/>
    </row>
    <row r="2039" spans="1:14" ht="12.75" customHeight="1">
      <c r="A2039"/>
      <c r="B2039"/>
      <c r="C2039"/>
      <c r="D2039"/>
      <c r="E2039"/>
      <c r="F2039"/>
      <c r="G2039"/>
      <c r="H2039"/>
      <c r="I2039"/>
      <c r="J2039" s="52"/>
      <c r="K2039" s="52"/>
      <c r="L2039" s="52"/>
      <c r="M2039"/>
      <c r="N2039"/>
    </row>
    <row r="2040" spans="1:14" ht="12.75" customHeight="1">
      <c r="A2040"/>
      <c r="B2040"/>
      <c r="C2040"/>
      <c r="D2040"/>
      <c r="E2040"/>
      <c r="F2040"/>
      <c r="G2040"/>
      <c r="H2040"/>
      <c r="I2040"/>
      <c r="J2040" s="52"/>
      <c r="K2040" s="52"/>
      <c r="L2040" s="52"/>
      <c r="M2040"/>
      <c r="N2040"/>
    </row>
    <row r="2041" spans="1:14" ht="12.75" customHeight="1">
      <c r="A2041"/>
      <c r="B2041"/>
      <c r="C2041"/>
      <c r="D2041"/>
      <c r="E2041"/>
      <c r="F2041"/>
      <c r="G2041"/>
      <c r="H2041"/>
      <c r="I2041"/>
      <c r="J2041" s="52"/>
      <c r="K2041" s="52"/>
      <c r="L2041" s="52"/>
      <c r="M2041"/>
      <c r="N2041"/>
    </row>
    <row r="2042" spans="1:14" ht="12.75" customHeight="1">
      <c r="A2042"/>
      <c r="B2042"/>
      <c r="C2042"/>
      <c r="D2042"/>
      <c r="E2042"/>
      <c r="F2042"/>
      <c r="G2042"/>
      <c r="H2042"/>
      <c r="I2042"/>
      <c r="J2042" s="52"/>
      <c r="K2042" s="52"/>
      <c r="L2042" s="52"/>
      <c r="M2042"/>
      <c r="N2042"/>
    </row>
    <row r="2043" spans="1:14" ht="12.75" customHeight="1">
      <c r="A2043"/>
      <c r="B2043"/>
      <c r="C2043"/>
      <c r="D2043"/>
      <c r="E2043"/>
      <c r="F2043"/>
      <c r="G2043"/>
      <c r="H2043"/>
      <c r="I2043"/>
      <c r="J2043" s="52"/>
      <c r="K2043" s="52"/>
      <c r="L2043" s="52"/>
      <c r="M2043"/>
      <c r="N2043"/>
    </row>
    <row r="2044" spans="1:14" ht="12.75" customHeight="1">
      <c r="A2044"/>
      <c r="B2044"/>
      <c r="C2044"/>
      <c r="D2044"/>
      <c r="E2044"/>
      <c r="F2044"/>
      <c r="G2044"/>
      <c r="H2044"/>
      <c r="I2044"/>
      <c r="J2044" s="52"/>
      <c r="K2044" s="52"/>
      <c r="L2044" s="52"/>
      <c r="M2044"/>
      <c r="N2044"/>
    </row>
    <row r="2045" spans="1:14" ht="12.75" customHeight="1">
      <c r="A2045"/>
      <c r="B2045"/>
      <c r="C2045"/>
      <c r="D2045"/>
      <c r="E2045"/>
      <c r="F2045"/>
      <c r="G2045"/>
      <c r="H2045"/>
      <c r="I2045"/>
      <c r="J2045" s="52"/>
      <c r="K2045" s="52"/>
      <c r="L2045" s="52"/>
      <c r="M2045"/>
      <c r="N2045"/>
    </row>
    <row r="2046" spans="1:14" ht="12.75" customHeight="1">
      <c r="A2046"/>
      <c r="B2046"/>
      <c r="C2046"/>
      <c r="D2046"/>
      <c r="E2046"/>
      <c r="F2046"/>
      <c r="G2046"/>
      <c r="H2046"/>
      <c r="I2046"/>
      <c r="J2046" s="52"/>
      <c r="K2046" s="52"/>
      <c r="L2046" s="52"/>
      <c r="M2046"/>
      <c r="N2046"/>
    </row>
    <row r="2047" spans="1:14" ht="12.75" customHeight="1">
      <c r="A2047"/>
      <c r="B2047"/>
      <c r="C2047"/>
      <c r="D2047"/>
      <c r="E2047"/>
      <c r="F2047"/>
      <c r="G2047"/>
      <c r="H2047"/>
      <c r="I2047"/>
      <c r="J2047" s="52"/>
      <c r="K2047" s="52"/>
      <c r="L2047" s="52"/>
      <c r="M2047"/>
      <c r="N2047"/>
    </row>
    <row r="2048" spans="1:14" ht="12.75" customHeight="1">
      <c r="A2048"/>
      <c r="B2048"/>
      <c r="C2048"/>
      <c r="D2048"/>
      <c r="E2048"/>
      <c r="F2048"/>
      <c r="G2048"/>
      <c r="H2048"/>
      <c r="I2048"/>
      <c r="J2048" s="52"/>
      <c r="K2048" s="52"/>
      <c r="L2048" s="52"/>
      <c r="M2048"/>
      <c r="N2048"/>
    </row>
    <row r="2049" spans="1:14" ht="12.75" customHeight="1">
      <c r="A2049"/>
      <c r="B2049"/>
      <c r="C2049"/>
      <c r="D2049"/>
      <c r="E2049"/>
      <c r="F2049"/>
      <c r="G2049"/>
      <c r="H2049"/>
      <c r="I2049"/>
      <c r="J2049" s="52"/>
      <c r="K2049" s="52"/>
      <c r="L2049" s="52"/>
      <c r="M2049"/>
      <c r="N2049"/>
    </row>
    <row r="2050" spans="1:14" ht="12.75" customHeight="1">
      <c r="A2050"/>
      <c r="B2050"/>
      <c r="C2050"/>
      <c r="D2050"/>
      <c r="E2050"/>
      <c r="F2050"/>
      <c r="G2050"/>
      <c r="H2050"/>
      <c r="I2050"/>
      <c r="J2050" s="52"/>
      <c r="K2050" s="52"/>
      <c r="L2050" s="52"/>
      <c r="M2050"/>
      <c r="N2050"/>
    </row>
    <row r="2051" spans="1:14" ht="12.75" customHeight="1">
      <c r="A2051"/>
      <c r="B2051"/>
      <c r="C2051"/>
      <c r="D2051"/>
      <c r="E2051"/>
      <c r="F2051"/>
      <c r="G2051"/>
      <c r="H2051"/>
      <c r="I2051"/>
      <c r="J2051" s="52"/>
      <c r="K2051" s="52"/>
      <c r="L2051" s="52"/>
      <c r="M2051"/>
      <c r="N2051"/>
    </row>
    <row r="2052" spans="1:14" ht="12.75" customHeight="1">
      <c r="A2052"/>
      <c r="B2052"/>
      <c r="C2052"/>
      <c r="D2052"/>
      <c r="E2052"/>
      <c r="F2052"/>
      <c r="G2052"/>
      <c r="H2052"/>
      <c r="I2052"/>
      <c r="J2052" s="52"/>
      <c r="K2052" s="52"/>
      <c r="L2052" s="52"/>
      <c r="M2052"/>
      <c r="N2052"/>
    </row>
    <row r="2053" spans="1:14" ht="12.75" customHeight="1">
      <c r="A2053"/>
      <c r="B2053"/>
      <c r="C2053"/>
      <c r="D2053"/>
      <c r="E2053"/>
      <c r="F2053"/>
      <c r="G2053"/>
      <c r="H2053"/>
      <c r="I2053"/>
      <c r="J2053" s="52"/>
      <c r="K2053" s="52"/>
      <c r="L2053" s="52"/>
      <c r="M2053"/>
      <c r="N2053"/>
    </row>
    <row r="2054" spans="1:14" ht="12.75" customHeight="1">
      <c r="A2054"/>
      <c r="B2054"/>
      <c r="C2054"/>
      <c r="D2054"/>
      <c r="E2054"/>
      <c r="F2054"/>
      <c r="G2054"/>
      <c r="H2054"/>
      <c r="I2054"/>
      <c r="J2054" s="52"/>
      <c r="K2054" s="52"/>
      <c r="L2054" s="52"/>
      <c r="M2054"/>
      <c r="N2054"/>
    </row>
    <row r="2055" spans="1:14" ht="12.75" customHeight="1">
      <c r="A2055"/>
      <c r="B2055"/>
      <c r="C2055"/>
      <c r="D2055"/>
      <c r="E2055"/>
      <c r="F2055"/>
      <c r="G2055"/>
      <c r="H2055"/>
      <c r="I2055"/>
      <c r="J2055" s="52"/>
      <c r="K2055" s="52"/>
      <c r="L2055" s="52"/>
      <c r="M2055"/>
      <c r="N2055"/>
    </row>
    <row r="2056" spans="1:14" ht="12.75" customHeight="1">
      <c r="A2056"/>
      <c r="B2056"/>
      <c r="C2056"/>
      <c r="D2056"/>
      <c r="E2056"/>
      <c r="F2056"/>
      <c r="G2056"/>
      <c r="H2056"/>
      <c r="I2056"/>
      <c r="J2056" s="52"/>
      <c r="K2056" s="52"/>
      <c r="L2056" s="52"/>
      <c r="M2056"/>
      <c r="N2056"/>
    </row>
    <row r="2057" spans="1:14" ht="12.75" customHeight="1">
      <c r="A2057"/>
      <c r="B2057"/>
      <c r="C2057"/>
      <c r="D2057"/>
      <c r="E2057"/>
      <c r="F2057"/>
      <c r="G2057"/>
      <c r="H2057"/>
      <c r="I2057"/>
      <c r="J2057" s="52"/>
      <c r="K2057" s="52"/>
      <c r="L2057" s="52"/>
      <c r="M2057"/>
      <c r="N2057"/>
    </row>
    <row r="2058" spans="1:14" ht="12.75" customHeight="1">
      <c r="A2058"/>
      <c r="B2058"/>
      <c r="C2058"/>
      <c r="D2058"/>
      <c r="E2058"/>
      <c r="F2058"/>
      <c r="G2058"/>
      <c r="H2058"/>
      <c r="I2058"/>
      <c r="J2058" s="52"/>
      <c r="K2058" s="52"/>
      <c r="L2058" s="52"/>
      <c r="M2058"/>
      <c r="N2058"/>
    </row>
    <row r="2059" spans="1:14" ht="12.75" customHeight="1">
      <c r="A2059"/>
      <c r="B2059"/>
      <c r="C2059"/>
      <c r="D2059"/>
      <c r="E2059"/>
      <c r="F2059"/>
      <c r="G2059"/>
      <c r="H2059"/>
      <c r="I2059"/>
      <c r="J2059" s="52"/>
      <c r="K2059" s="52"/>
      <c r="L2059" s="52"/>
      <c r="M2059"/>
      <c r="N2059"/>
    </row>
    <row r="2060" spans="1:14" ht="12.75" customHeight="1">
      <c r="A2060"/>
      <c r="B2060"/>
      <c r="C2060"/>
      <c r="D2060"/>
      <c r="E2060"/>
      <c r="F2060"/>
      <c r="G2060"/>
      <c r="H2060"/>
      <c r="I2060"/>
      <c r="J2060" s="52"/>
      <c r="K2060" s="52"/>
      <c r="L2060" s="52"/>
      <c r="M2060"/>
      <c r="N2060"/>
    </row>
    <row r="2061" spans="1:14" ht="12.75" customHeight="1">
      <c r="A2061"/>
      <c r="B2061"/>
      <c r="C2061"/>
      <c r="D2061"/>
      <c r="E2061"/>
      <c r="F2061"/>
      <c r="G2061"/>
      <c r="H2061"/>
      <c r="I2061"/>
      <c r="J2061" s="52"/>
      <c r="K2061" s="52"/>
      <c r="L2061" s="52"/>
      <c r="M2061"/>
      <c r="N2061"/>
    </row>
    <row r="2062" spans="1:14" ht="12.75" customHeight="1">
      <c r="A2062"/>
      <c r="B2062"/>
      <c r="C2062"/>
      <c r="D2062"/>
      <c r="E2062"/>
      <c r="F2062"/>
      <c r="G2062"/>
      <c r="H2062"/>
      <c r="I2062"/>
      <c r="J2062" s="52"/>
      <c r="K2062" s="52"/>
      <c r="L2062" s="52"/>
      <c r="M2062"/>
      <c r="N2062"/>
    </row>
    <row r="2063" spans="1:14" ht="12.75" customHeight="1">
      <c r="A2063"/>
      <c r="B2063"/>
      <c r="C2063"/>
      <c r="D2063"/>
      <c r="E2063"/>
      <c r="F2063"/>
      <c r="G2063"/>
      <c r="H2063"/>
      <c r="I2063"/>
      <c r="J2063" s="52"/>
      <c r="K2063" s="52"/>
      <c r="L2063" s="52"/>
      <c r="M2063"/>
      <c r="N2063"/>
    </row>
    <row r="2064" spans="1:14" ht="12.75" customHeight="1">
      <c r="A2064"/>
      <c r="B2064"/>
      <c r="C2064"/>
      <c r="D2064"/>
      <c r="E2064"/>
      <c r="F2064"/>
      <c r="G2064"/>
      <c r="H2064"/>
      <c r="I2064"/>
      <c r="J2064" s="52"/>
      <c r="K2064" s="52"/>
      <c r="L2064" s="52"/>
      <c r="M2064"/>
      <c r="N2064"/>
    </row>
    <row r="2065" spans="1:14" ht="12.75" customHeight="1">
      <c r="A2065"/>
      <c r="B2065"/>
      <c r="C2065"/>
      <c r="D2065"/>
      <c r="E2065"/>
      <c r="F2065"/>
      <c r="G2065"/>
      <c r="H2065"/>
      <c r="I2065"/>
      <c r="J2065" s="52"/>
      <c r="K2065" s="52"/>
      <c r="L2065" s="52"/>
      <c r="M2065"/>
      <c r="N2065"/>
    </row>
    <row r="2066" spans="1:14" ht="12.75" customHeight="1">
      <c r="A2066"/>
      <c r="B2066"/>
      <c r="C2066"/>
      <c r="D2066"/>
      <c r="E2066"/>
      <c r="F2066"/>
      <c r="G2066"/>
      <c r="H2066"/>
      <c r="I2066"/>
      <c r="J2066" s="52"/>
      <c r="K2066" s="52"/>
      <c r="L2066" s="52"/>
      <c r="M2066"/>
      <c r="N2066"/>
    </row>
    <row r="2067" spans="1:14" ht="12.75" customHeight="1">
      <c r="A2067"/>
      <c r="B2067"/>
      <c r="C2067"/>
      <c r="D2067"/>
      <c r="E2067"/>
      <c r="F2067"/>
      <c r="G2067"/>
      <c r="H2067"/>
      <c r="I2067"/>
      <c r="J2067" s="52"/>
      <c r="K2067" s="52"/>
      <c r="L2067" s="52"/>
      <c r="M2067"/>
      <c r="N2067"/>
    </row>
    <row r="2068" spans="1:14" ht="12.75" customHeight="1">
      <c r="A2068"/>
      <c r="B2068"/>
      <c r="C2068"/>
      <c r="D2068"/>
      <c r="E2068"/>
      <c r="F2068"/>
      <c r="G2068"/>
      <c r="H2068"/>
      <c r="I2068"/>
      <c r="J2068" s="52"/>
      <c r="K2068" s="52"/>
      <c r="L2068" s="52"/>
      <c r="M2068"/>
      <c r="N2068"/>
    </row>
    <row r="2069" spans="1:14" ht="12.75" customHeight="1">
      <c r="A2069"/>
      <c r="B2069"/>
      <c r="C2069"/>
      <c r="D2069"/>
      <c r="E2069"/>
      <c r="F2069"/>
      <c r="G2069"/>
      <c r="H2069"/>
      <c r="I2069"/>
      <c r="J2069" s="52"/>
      <c r="K2069" s="52"/>
      <c r="L2069" s="52"/>
      <c r="M2069"/>
      <c r="N2069"/>
    </row>
    <row r="2070" spans="1:14" ht="12.75" customHeight="1">
      <c r="A2070"/>
      <c r="B2070"/>
      <c r="C2070"/>
      <c r="D2070"/>
      <c r="E2070"/>
      <c r="F2070"/>
      <c r="G2070"/>
      <c r="H2070"/>
      <c r="I2070"/>
      <c r="J2070" s="52"/>
      <c r="K2070" s="52"/>
      <c r="L2070" s="52"/>
      <c r="M2070"/>
      <c r="N2070"/>
    </row>
    <row r="2071" spans="1:14" ht="12.75" customHeight="1">
      <c r="A2071"/>
      <c r="B2071"/>
      <c r="C2071"/>
      <c r="D2071"/>
      <c r="E2071"/>
      <c r="F2071"/>
      <c r="G2071"/>
      <c r="H2071"/>
      <c r="I2071"/>
      <c r="J2071" s="52"/>
      <c r="K2071" s="52"/>
      <c r="L2071" s="52"/>
      <c r="M2071"/>
      <c r="N2071"/>
    </row>
    <row r="2072" spans="1:14" ht="12.75" customHeight="1">
      <c r="A2072"/>
      <c r="B2072"/>
      <c r="C2072"/>
      <c r="D2072"/>
      <c r="E2072"/>
      <c r="F2072"/>
      <c r="G2072"/>
      <c r="H2072"/>
      <c r="I2072"/>
      <c r="J2072" s="52"/>
      <c r="K2072" s="52"/>
      <c r="L2072" s="52"/>
      <c r="M2072"/>
      <c r="N2072"/>
    </row>
    <row r="2073" spans="1:14" ht="12.75" customHeight="1">
      <c r="A2073"/>
      <c r="B2073"/>
      <c r="C2073"/>
      <c r="D2073"/>
      <c r="E2073"/>
      <c r="F2073"/>
      <c r="G2073"/>
      <c r="H2073"/>
      <c r="I2073"/>
      <c r="J2073" s="52"/>
      <c r="K2073" s="52"/>
      <c r="L2073" s="52"/>
      <c r="M2073"/>
      <c r="N2073"/>
    </row>
    <row r="2074" spans="1:14" ht="12.75" customHeight="1">
      <c r="A2074"/>
      <c r="B2074"/>
      <c r="C2074"/>
      <c r="D2074"/>
      <c r="E2074"/>
      <c r="F2074"/>
      <c r="G2074"/>
      <c r="H2074"/>
      <c r="I2074"/>
      <c r="J2074" s="52"/>
      <c r="K2074" s="52"/>
      <c r="L2074" s="52"/>
      <c r="M2074"/>
      <c r="N2074"/>
    </row>
    <row r="2075" spans="1:14" ht="12.75" customHeight="1">
      <c r="A2075"/>
      <c r="B2075"/>
      <c r="C2075"/>
      <c r="D2075"/>
      <c r="E2075"/>
      <c r="F2075"/>
      <c r="G2075"/>
      <c r="H2075"/>
      <c r="I2075"/>
      <c r="J2075" s="52"/>
      <c r="K2075" s="52"/>
      <c r="L2075" s="52"/>
      <c r="M2075"/>
      <c r="N2075"/>
    </row>
    <row r="2076" spans="1:14" ht="12.75" customHeight="1">
      <c r="A2076"/>
      <c r="B2076"/>
      <c r="C2076"/>
      <c r="D2076"/>
      <c r="E2076"/>
      <c r="F2076"/>
      <c r="G2076"/>
      <c r="H2076"/>
      <c r="I2076"/>
      <c r="J2076" s="52"/>
      <c r="K2076" s="52"/>
      <c r="L2076" s="52"/>
      <c r="M2076"/>
      <c r="N2076"/>
    </row>
    <row r="2077" spans="1:14" ht="12.75" customHeight="1">
      <c r="A2077"/>
      <c r="B2077"/>
      <c r="C2077"/>
      <c r="D2077"/>
      <c r="E2077"/>
      <c r="F2077"/>
      <c r="G2077"/>
      <c r="H2077"/>
      <c r="I2077"/>
      <c r="J2077" s="52"/>
      <c r="K2077" s="52"/>
      <c r="L2077" s="52"/>
      <c r="M2077"/>
      <c r="N2077"/>
    </row>
    <row r="2078" spans="1:14" ht="12.75" customHeight="1">
      <c r="A2078"/>
      <c r="B2078"/>
      <c r="C2078"/>
      <c r="D2078"/>
      <c r="E2078"/>
      <c r="F2078"/>
      <c r="G2078"/>
      <c r="H2078"/>
      <c r="I2078"/>
      <c r="J2078" s="52"/>
      <c r="K2078" s="52"/>
      <c r="L2078" s="52"/>
      <c r="M2078"/>
      <c r="N2078"/>
    </row>
    <row r="2079" spans="1:14" ht="12.75" customHeight="1">
      <c r="A2079"/>
      <c r="B2079"/>
      <c r="C2079"/>
      <c r="D2079"/>
      <c r="E2079"/>
      <c r="F2079"/>
      <c r="G2079"/>
      <c r="H2079"/>
      <c r="I2079"/>
      <c r="J2079" s="52"/>
      <c r="K2079" s="52"/>
      <c r="L2079" s="52"/>
      <c r="M2079"/>
      <c r="N2079"/>
    </row>
    <row r="2080" spans="1:14" ht="12.75" customHeight="1">
      <c r="A2080"/>
      <c r="B2080"/>
      <c r="C2080"/>
      <c r="D2080"/>
      <c r="E2080"/>
      <c r="F2080"/>
      <c r="G2080"/>
      <c r="H2080"/>
      <c r="I2080"/>
      <c r="J2080" s="52"/>
      <c r="K2080" s="52"/>
      <c r="L2080" s="52"/>
      <c r="M2080"/>
      <c r="N2080"/>
    </row>
    <row r="2081" spans="1:14" ht="12.75" customHeight="1">
      <c r="A2081"/>
      <c r="B2081"/>
      <c r="C2081"/>
      <c r="D2081"/>
      <c r="E2081"/>
      <c r="F2081"/>
      <c r="G2081"/>
      <c r="H2081"/>
      <c r="I2081"/>
      <c r="J2081" s="52"/>
      <c r="K2081" s="52"/>
      <c r="L2081" s="52"/>
      <c r="M2081"/>
      <c r="N2081"/>
    </row>
    <row r="2082" spans="1:14" ht="12.75" customHeight="1">
      <c r="A2082"/>
      <c r="B2082"/>
      <c r="C2082"/>
      <c r="D2082"/>
      <c r="E2082"/>
      <c r="F2082"/>
      <c r="G2082"/>
      <c r="H2082"/>
      <c r="I2082"/>
      <c r="J2082" s="52"/>
      <c r="K2082" s="52"/>
      <c r="L2082" s="52"/>
      <c r="M2082"/>
      <c r="N2082"/>
    </row>
    <row r="2083" spans="1:14" ht="12.75" customHeight="1">
      <c r="A2083"/>
      <c r="B2083"/>
      <c r="C2083"/>
      <c r="D2083"/>
      <c r="E2083"/>
      <c r="F2083"/>
      <c r="G2083"/>
      <c r="H2083"/>
      <c r="I2083"/>
      <c r="J2083" s="52"/>
      <c r="K2083" s="52"/>
      <c r="L2083" s="52"/>
      <c r="M2083"/>
      <c r="N2083"/>
    </row>
    <row r="2084" spans="1:14" ht="12.75" customHeight="1">
      <c r="A2084"/>
      <c r="B2084"/>
      <c r="C2084"/>
      <c r="D2084"/>
      <c r="E2084"/>
      <c r="F2084"/>
      <c r="G2084"/>
      <c r="H2084"/>
      <c r="I2084"/>
      <c r="J2084" s="52"/>
      <c r="K2084" s="52"/>
      <c r="L2084" s="52"/>
      <c r="M2084"/>
      <c r="N2084"/>
    </row>
    <row r="2085" spans="1:14" ht="12.75" customHeight="1">
      <c r="A2085"/>
      <c r="B2085"/>
      <c r="C2085"/>
      <c r="D2085"/>
      <c r="E2085"/>
      <c r="F2085"/>
      <c r="G2085"/>
      <c r="H2085"/>
      <c r="I2085"/>
      <c r="J2085" s="52"/>
      <c r="K2085" s="52"/>
      <c r="L2085" s="52"/>
      <c r="M2085"/>
      <c r="N2085"/>
    </row>
    <row r="2086" spans="1:14" ht="12.75" customHeight="1">
      <c r="A2086"/>
      <c r="B2086"/>
      <c r="C2086"/>
      <c r="D2086"/>
      <c r="E2086"/>
      <c r="F2086"/>
      <c r="G2086"/>
      <c r="H2086"/>
      <c r="I2086"/>
      <c r="J2086" s="52"/>
      <c r="K2086" s="52"/>
      <c r="L2086" s="52"/>
      <c r="M2086"/>
      <c r="N2086"/>
    </row>
    <row r="2087" spans="1:14" ht="12.75" customHeight="1">
      <c r="A2087"/>
      <c r="B2087"/>
      <c r="C2087"/>
      <c r="D2087"/>
      <c r="E2087"/>
      <c r="F2087"/>
      <c r="G2087"/>
      <c r="H2087"/>
      <c r="I2087"/>
      <c r="J2087" s="52"/>
      <c r="K2087" s="52"/>
      <c r="L2087" s="52"/>
      <c r="M2087"/>
      <c r="N2087"/>
    </row>
    <row r="2088" spans="1:14" ht="12.75" customHeight="1">
      <c r="A2088"/>
      <c r="B2088"/>
      <c r="C2088"/>
      <c r="D2088"/>
      <c r="E2088"/>
      <c r="F2088"/>
      <c r="G2088"/>
      <c r="H2088"/>
      <c r="I2088"/>
      <c r="J2088" s="52"/>
      <c r="K2088" s="52"/>
      <c r="L2088" s="52"/>
      <c r="M2088"/>
      <c r="N2088"/>
    </row>
    <row r="2089" spans="1:14" ht="12.75" customHeight="1">
      <c r="A2089"/>
      <c r="B2089"/>
      <c r="C2089"/>
      <c r="D2089"/>
      <c r="E2089"/>
      <c r="F2089"/>
      <c r="G2089"/>
      <c r="H2089"/>
      <c r="I2089"/>
      <c r="J2089" s="52"/>
      <c r="K2089" s="52"/>
      <c r="L2089" s="52"/>
      <c r="M2089"/>
      <c r="N2089"/>
    </row>
    <row r="2090" spans="1:14" ht="12.75" customHeight="1">
      <c r="A2090"/>
      <c r="B2090"/>
      <c r="C2090"/>
      <c r="D2090"/>
      <c r="E2090"/>
      <c r="F2090"/>
      <c r="G2090"/>
      <c r="H2090"/>
      <c r="I2090"/>
      <c r="J2090" s="52"/>
      <c r="K2090" s="52"/>
      <c r="L2090" s="52"/>
      <c r="M2090"/>
      <c r="N2090"/>
    </row>
    <row r="2091" spans="1:14" ht="12.75" customHeight="1">
      <c r="A2091"/>
      <c r="B2091"/>
      <c r="C2091"/>
      <c r="D2091"/>
      <c r="E2091"/>
      <c r="F2091"/>
      <c r="G2091"/>
      <c r="H2091"/>
      <c r="I2091"/>
      <c r="J2091" s="52"/>
      <c r="K2091" s="52"/>
      <c r="L2091" s="52"/>
      <c r="M2091"/>
      <c r="N2091"/>
    </row>
    <row r="2092" spans="1:14" ht="12.75" customHeight="1">
      <c r="A2092"/>
      <c r="B2092"/>
      <c r="C2092"/>
      <c r="D2092"/>
      <c r="E2092"/>
      <c r="F2092"/>
      <c r="G2092"/>
      <c r="H2092"/>
      <c r="I2092"/>
      <c r="J2092" s="52"/>
      <c r="K2092" s="52"/>
      <c r="L2092" s="52"/>
      <c r="M2092"/>
      <c r="N2092"/>
    </row>
    <row r="2093" spans="1:14" ht="12.75" customHeight="1">
      <c r="A2093"/>
      <c r="B2093"/>
      <c r="C2093"/>
      <c r="D2093"/>
      <c r="E2093"/>
      <c r="F2093"/>
      <c r="G2093"/>
      <c r="H2093"/>
      <c r="I2093"/>
      <c r="J2093" s="52"/>
      <c r="K2093" s="52"/>
      <c r="L2093" s="52"/>
      <c r="M2093"/>
      <c r="N2093"/>
    </row>
    <row r="2094" spans="1:14" ht="12.75" customHeight="1">
      <c r="A2094"/>
      <c r="B2094"/>
      <c r="C2094"/>
      <c r="D2094"/>
      <c r="E2094"/>
      <c r="F2094"/>
      <c r="G2094"/>
      <c r="H2094"/>
      <c r="I2094"/>
      <c r="J2094" s="52"/>
      <c r="K2094" s="52"/>
      <c r="L2094" s="52"/>
      <c r="M2094"/>
      <c r="N2094"/>
    </row>
    <row r="2095" spans="1:14" ht="12.75" customHeight="1">
      <c r="A2095"/>
      <c r="B2095"/>
      <c r="C2095"/>
      <c r="D2095"/>
      <c r="E2095"/>
      <c r="F2095"/>
      <c r="G2095"/>
      <c r="H2095"/>
      <c r="I2095"/>
      <c r="J2095" s="52"/>
      <c r="K2095" s="52"/>
      <c r="L2095" s="52"/>
      <c r="M2095"/>
      <c r="N2095"/>
    </row>
    <row r="2096" spans="1:14" ht="12.75" customHeight="1">
      <c r="A2096"/>
      <c r="B2096"/>
      <c r="C2096"/>
      <c r="D2096"/>
      <c r="E2096"/>
      <c r="F2096"/>
      <c r="G2096"/>
      <c r="H2096"/>
      <c r="I2096"/>
      <c r="J2096" s="52"/>
      <c r="K2096" s="52"/>
      <c r="L2096" s="52"/>
      <c r="M2096"/>
      <c r="N2096"/>
    </row>
    <row r="2097" spans="1:14" ht="12.75" customHeight="1">
      <c r="A2097"/>
      <c r="B2097"/>
      <c r="C2097"/>
      <c r="D2097"/>
      <c r="E2097"/>
      <c r="F2097"/>
      <c r="G2097"/>
      <c r="H2097"/>
      <c r="I2097"/>
      <c r="J2097" s="52"/>
      <c r="K2097" s="52"/>
      <c r="L2097" s="52"/>
      <c r="M2097"/>
      <c r="N2097"/>
    </row>
    <row r="2098" spans="1:14" ht="12.75" customHeight="1">
      <c r="A2098"/>
      <c r="B2098"/>
      <c r="C2098"/>
      <c r="D2098"/>
      <c r="E2098"/>
      <c r="F2098"/>
      <c r="G2098"/>
      <c r="H2098"/>
      <c r="I2098"/>
      <c r="J2098" s="52"/>
      <c r="K2098" s="52"/>
      <c r="L2098" s="52"/>
      <c r="M2098"/>
      <c r="N2098"/>
    </row>
    <row r="2099" spans="1:14" ht="12.75" customHeight="1">
      <c r="A2099"/>
      <c r="B2099"/>
      <c r="C2099"/>
      <c r="D2099"/>
      <c r="E2099"/>
      <c r="F2099"/>
      <c r="G2099"/>
      <c r="H2099"/>
      <c r="I2099"/>
      <c r="J2099" s="52"/>
      <c r="K2099" s="52"/>
      <c r="L2099" s="52"/>
      <c r="M2099"/>
      <c r="N2099"/>
    </row>
    <row r="2100" spans="1:14" ht="12.75" customHeight="1">
      <c r="A2100"/>
      <c r="B2100"/>
      <c r="C2100"/>
      <c r="D2100"/>
      <c r="E2100"/>
      <c r="F2100"/>
      <c r="G2100"/>
      <c r="H2100"/>
      <c r="I2100"/>
      <c r="J2100" s="52"/>
      <c r="K2100" s="52"/>
      <c r="L2100" s="52"/>
      <c r="M2100"/>
      <c r="N2100"/>
    </row>
    <row r="2101" spans="1:14" ht="12.75" customHeight="1">
      <c r="A2101"/>
      <c r="B2101"/>
      <c r="C2101"/>
      <c r="D2101"/>
      <c r="E2101"/>
      <c r="F2101"/>
      <c r="G2101"/>
      <c r="H2101"/>
      <c r="I2101"/>
      <c r="J2101" s="52"/>
      <c r="K2101" s="52"/>
      <c r="L2101" s="52"/>
      <c r="M2101"/>
      <c r="N2101"/>
    </row>
    <row r="2102" spans="1:14" ht="12.75" customHeight="1">
      <c r="A2102"/>
      <c r="B2102"/>
      <c r="C2102"/>
      <c r="D2102"/>
      <c r="E2102"/>
      <c r="F2102"/>
      <c r="G2102"/>
      <c r="H2102"/>
      <c r="I2102"/>
      <c r="J2102" s="52"/>
      <c r="K2102" s="52"/>
      <c r="L2102" s="52"/>
      <c r="M2102"/>
      <c r="N2102"/>
    </row>
    <row r="2103" spans="1:14" ht="12.75" customHeight="1">
      <c r="A2103"/>
      <c r="B2103"/>
      <c r="C2103"/>
      <c r="D2103"/>
      <c r="E2103"/>
      <c r="F2103"/>
      <c r="G2103"/>
      <c r="H2103"/>
      <c r="I2103"/>
      <c r="J2103" s="52"/>
      <c r="K2103" s="52"/>
      <c r="L2103" s="52"/>
      <c r="M2103"/>
      <c r="N2103"/>
    </row>
    <row r="2104" spans="1:14" ht="12.75" customHeight="1">
      <c r="A2104"/>
      <c r="B2104"/>
      <c r="C2104"/>
      <c r="D2104"/>
      <c r="E2104"/>
      <c r="F2104"/>
      <c r="G2104"/>
      <c r="H2104"/>
      <c r="I2104"/>
      <c r="J2104" s="52"/>
      <c r="K2104" s="52"/>
      <c r="L2104" s="52"/>
      <c r="M2104"/>
      <c r="N2104"/>
    </row>
    <row r="2105" spans="1:14" ht="12.75" customHeight="1">
      <c r="A2105"/>
      <c r="B2105"/>
      <c r="C2105"/>
      <c r="D2105"/>
      <c r="E2105"/>
      <c r="F2105"/>
      <c r="G2105"/>
      <c r="H2105"/>
      <c r="I2105"/>
      <c r="J2105" s="52"/>
      <c r="K2105" s="52"/>
      <c r="L2105" s="52"/>
      <c r="M2105"/>
      <c r="N2105"/>
    </row>
    <row r="2106" spans="1:14" ht="12.75" customHeight="1">
      <c r="A2106"/>
      <c r="B2106"/>
      <c r="C2106"/>
      <c r="D2106"/>
      <c r="E2106"/>
      <c r="F2106"/>
      <c r="G2106"/>
      <c r="H2106"/>
      <c r="I2106"/>
      <c r="J2106" s="52"/>
      <c r="K2106" s="52"/>
      <c r="L2106" s="52"/>
      <c r="M2106"/>
      <c r="N2106"/>
    </row>
    <row r="2107" spans="1:14" ht="12.75" customHeight="1">
      <c r="A2107"/>
      <c r="B2107"/>
      <c r="C2107"/>
      <c r="D2107"/>
      <c r="E2107"/>
      <c r="F2107"/>
      <c r="G2107"/>
      <c r="H2107"/>
      <c r="I2107"/>
      <c r="J2107" s="52"/>
      <c r="K2107" s="52"/>
      <c r="L2107" s="52"/>
      <c r="M2107"/>
      <c r="N2107"/>
    </row>
    <row r="2108" spans="1:14" ht="12.75" customHeight="1">
      <c r="A2108"/>
      <c r="B2108"/>
      <c r="C2108"/>
      <c r="D2108"/>
      <c r="E2108"/>
      <c r="F2108"/>
      <c r="G2108"/>
      <c r="H2108"/>
      <c r="I2108"/>
      <c r="J2108" s="52"/>
      <c r="K2108" s="52"/>
      <c r="L2108" s="52"/>
      <c r="M2108"/>
      <c r="N2108"/>
    </row>
    <row r="2109" spans="1:14" ht="12.75" customHeight="1">
      <c r="A2109"/>
      <c r="B2109"/>
      <c r="C2109"/>
      <c r="D2109"/>
      <c r="E2109"/>
      <c r="F2109"/>
      <c r="G2109"/>
      <c r="H2109"/>
      <c r="I2109"/>
      <c r="J2109" s="52"/>
      <c r="K2109" s="52"/>
      <c r="L2109" s="52"/>
      <c r="M2109"/>
      <c r="N2109"/>
    </row>
    <row r="2110" spans="1:14" ht="12.75" customHeight="1">
      <c r="A2110"/>
      <c r="B2110"/>
      <c r="C2110"/>
      <c r="D2110"/>
      <c r="E2110"/>
      <c r="F2110"/>
      <c r="G2110"/>
      <c r="H2110"/>
      <c r="I2110"/>
      <c r="J2110" s="52"/>
      <c r="K2110" s="52"/>
      <c r="L2110" s="52"/>
      <c r="M2110"/>
      <c r="N2110"/>
    </row>
    <row r="2111" spans="1:14" ht="12.75" customHeight="1">
      <c r="A2111"/>
      <c r="B2111"/>
      <c r="C2111"/>
      <c r="D2111"/>
      <c r="E2111"/>
      <c r="F2111"/>
      <c r="G2111"/>
      <c r="H2111"/>
      <c r="I2111"/>
      <c r="J2111" s="52"/>
      <c r="K2111" s="52"/>
      <c r="L2111" s="52"/>
      <c r="M2111"/>
      <c r="N2111"/>
    </row>
    <row r="2112" spans="1:14" ht="12.75" customHeight="1">
      <c r="A2112"/>
      <c r="B2112"/>
      <c r="C2112"/>
      <c r="D2112"/>
      <c r="E2112"/>
      <c r="F2112"/>
      <c r="G2112"/>
      <c r="H2112"/>
      <c r="I2112"/>
      <c r="J2112" s="52"/>
      <c r="K2112" s="52"/>
      <c r="L2112" s="52"/>
      <c r="M2112"/>
      <c r="N2112"/>
    </row>
    <row r="2113" spans="1:14" ht="12.75" customHeight="1">
      <c r="A2113"/>
      <c r="B2113"/>
      <c r="C2113"/>
      <c r="D2113"/>
      <c r="E2113"/>
      <c r="F2113"/>
      <c r="G2113"/>
      <c r="H2113"/>
      <c r="I2113"/>
      <c r="J2113" s="52"/>
      <c r="K2113" s="52"/>
      <c r="L2113" s="52"/>
      <c r="M2113"/>
      <c r="N2113"/>
    </row>
    <row r="2114" spans="1:14" ht="12.75" customHeight="1">
      <c r="A2114"/>
      <c r="B2114"/>
      <c r="C2114"/>
      <c r="D2114"/>
      <c r="E2114"/>
      <c r="F2114"/>
      <c r="G2114"/>
      <c r="H2114"/>
      <c r="I2114"/>
      <c r="J2114" s="52"/>
      <c r="K2114" s="52"/>
      <c r="L2114" s="52"/>
      <c r="M2114"/>
      <c r="N2114"/>
    </row>
    <row r="2115" spans="1:14" ht="12.75" customHeight="1">
      <c r="A2115"/>
      <c r="B2115"/>
      <c r="C2115"/>
      <c r="D2115"/>
      <c r="E2115"/>
      <c r="F2115"/>
      <c r="G2115"/>
      <c r="H2115"/>
      <c r="I2115"/>
      <c r="J2115" s="52"/>
      <c r="K2115" s="52"/>
      <c r="L2115" s="52"/>
      <c r="M2115"/>
      <c r="N2115"/>
    </row>
    <row r="2116" spans="1:14" ht="12.75" customHeight="1">
      <c r="A2116"/>
      <c r="B2116"/>
      <c r="C2116"/>
      <c r="D2116"/>
      <c r="E2116"/>
      <c r="F2116"/>
      <c r="G2116"/>
      <c r="H2116"/>
      <c r="I2116"/>
      <c r="J2116" s="52"/>
      <c r="K2116" s="52"/>
      <c r="L2116" s="52"/>
      <c r="M2116"/>
      <c r="N2116"/>
    </row>
    <row r="2117" spans="1:14" ht="12.75" customHeight="1">
      <c r="A2117"/>
      <c r="B2117"/>
      <c r="C2117"/>
      <c r="D2117"/>
      <c r="E2117"/>
      <c r="F2117"/>
      <c r="G2117"/>
      <c r="H2117"/>
      <c r="I2117"/>
      <c r="J2117" s="52"/>
      <c r="K2117" s="52"/>
      <c r="L2117" s="52"/>
      <c r="M2117"/>
      <c r="N2117"/>
    </row>
    <row r="2118" spans="1:14" ht="12.75" customHeight="1">
      <c r="A2118"/>
      <c r="B2118"/>
      <c r="C2118"/>
      <c r="D2118"/>
      <c r="E2118"/>
      <c r="F2118"/>
      <c r="G2118"/>
      <c r="H2118"/>
      <c r="I2118"/>
      <c r="J2118" s="52"/>
      <c r="K2118" s="52"/>
      <c r="L2118" s="52"/>
      <c r="M2118"/>
      <c r="N2118"/>
    </row>
    <row r="2119" spans="1:14" ht="12.75" customHeight="1">
      <c r="A2119"/>
      <c r="B2119"/>
      <c r="C2119"/>
      <c r="D2119"/>
      <c r="E2119"/>
      <c r="F2119"/>
      <c r="G2119"/>
      <c r="H2119"/>
      <c r="I2119"/>
      <c r="J2119" s="52"/>
      <c r="K2119" s="52"/>
      <c r="L2119" s="52"/>
      <c r="M2119"/>
      <c r="N2119"/>
    </row>
    <row r="2120" spans="1:14" ht="12.75" customHeight="1">
      <c r="A2120"/>
      <c r="B2120"/>
      <c r="C2120"/>
      <c r="D2120"/>
      <c r="E2120"/>
      <c r="F2120"/>
      <c r="G2120"/>
      <c r="H2120"/>
      <c r="I2120"/>
      <c r="J2120" s="52"/>
      <c r="K2120" s="52"/>
      <c r="L2120" s="52"/>
      <c r="M2120"/>
      <c r="N2120"/>
    </row>
    <row r="2121" spans="1:14" ht="12.75" customHeight="1">
      <c r="A2121"/>
      <c r="B2121"/>
      <c r="C2121"/>
      <c r="D2121"/>
      <c r="E2121"/>
      <c r="F2121"/>
      <c r="G2121"/>
      <c r="H2121"/>
      <c r="I2121"/>
      <c r="J2121" s="52"/>
      <c r="K2121" s="52"/>
      <c r="L2121" s="52"/>
      <c r="M2121"/>
      <c r="N2121"/>
    </row>
    <row r="2122" spans="1:14" ht="12.75" customHeight="1">
      <c r="A2122"/>
      <c r="B2122"/>
      <c r="C2122"/>
      <c r="D2122"/>
      <c r="E2122"/>
      <c r="F2122"/>
      <c r="G2122"/>
      <c r="H2122"/>
      <c r="I2122"/>
      <c r="J2122" s="52"/>
      <c r="K2122" s="52"/>
      <c r="L2122" s="52"/>
      <c r="M2122"/>
      <c r="N2122"/>
    </row>
    <row r="2123" spans="1:14" ht="12.75" customHeight="1">
      <c r="A2123"/>
      <c r="B2123"/>
      <c r="C2123"/>
      <c r="D2123"/>
      <c r="E2123"/>
      <c r="F2123"/>
      <c r="G2123"/>
      <c r="H2123"/>
      <c r="I2123"/>
      <c r="J2123" s="52"/>
      <c r="K2123" s="52"/>
      <c r="L2123" s="52"/>
      <c r="M2123"/>
      <c r="N2123"/>
    </row>
    <row r="2124" spans="1:14" ht="12.75" customHeight="1">
      <c r="A2124"/>
      <c r="B2124"/>
      <c r="C2124"/>
      <c r="D2124"/>
      <c r="E2124"/>
      <c r="F2124"/>
      <c r="G2124"/>
      <c r="H2124"/>
      <c r="I2124"/>
      <c r="J2124" s="52"/>
      <c r="K2124" s="52"/>
      <c r="L2124" s="52"/>
      <c r="M2124"/>
      <c r="N2124"/>
    </row>
    <row r="2125" spans="1:14" ht="12.75" customHeight="1">
      <c r="A2125"/>
      <c r="B2125"/>
      <c r="C2125"/>
      <c r="D2125"/>
      <c r="E2125"/>
      <c r="F2125"/>
      <c r="G2125"/>
      <c r="H2125"/>
      <c r="I2125"/>
      <c r="J2125" s="52"/>
      <c r="K2125" s="52"/>
      <c r="L2125" s="52"/>
      <c r="M2125"/>
      <c r="N2125"/>
    </row>
    <row r="2126" spans="1:14" ht="12.75" customHeight="1">
      <c r="A2126"/>
      <c r="B2126"/>
      <c r="C2126"/>
      <c r="D2126"/>
      <c r="E2126"/>
      <c r="F2126"/>
      <c r="G2126"/>
      <c r="H2126"/>
      <c r="I2126"/>
      <c r="J2126" s="52"/>
      <c r="K2126" s="52"/>
      <c r="L2126" s="52"/>
      <c r="M2126"/>
      <c r="N2126"/>
    </row>
    <row r="2127" spans="1:14" ht="12.75" customHeight="1">
      <c r="A2127"/>
      <c r="B2127"/>
      <c r="C2127"/>
      <c r="D2127"/>
      <c r="E2127"/>
      <c r="F2127"/>
      <c r="G2127"/>
      <c r="H2127"/>
      <c r="I2127"/>
      <c r="J2127" s="52"/>
      <c r="K2127" s="52"/>
      <c r="L2127" s="52"/>
      <c r="M2127"/>
      <c r="N2127"/>
    </row>
    <row r="2128" spans="1:14" ht="12.75" customHeight="1">
      <c r="A2128"/>
      <c r="B2128"/>
      <c r="C2128"/>
      <c r="D2128"/>
      <c r="E2128"/>
      <c r="F2128"/>
      <c r="G2128"/>
      <c r="H2128"/>
      <c r="I2128"/>
      <c r="J2128" s="52"/>
      <c r="K2128" s="52"/>
      <c r="L2128" s="52"/>
      <c r="M2128"/>
      <c r="N2128"/>
    </row>
    <row r="2129" spans="1:14" ht="12.75" customHeight="1">
      <c r="A2129"/>
      <c r="B2129"/>
      <c r="C2129"/>
      <c r="D2129"/>
      <c r="E2129"/>
      <c r="F2129"/>
      <c r="G2129"/>
      <c r="H2129"/>
      <c r="I2129"/>
      <c r="J2129" s="52"/>
      <c r="K2129" s="52"/>
      <c r="L2129" s="52"/>
      <c r="M2129"/>
      <c r="N2129"/>
    </row>
    <row r="2130" spans="1:14" ht="12.75" customHeight="1">
      <c r="A2130"/>
      <c r="B2130"/>
      <c r="C2130"/>
      <c r="D2130"/>
      <c r="E2130"/>
      <c r="F2130"/>
      <c r="G2130"/>
      <c r="H2130"/>
      <c r="I2130"/>
      <c r="J2130" s="52"/>
      <c r="K2130" s="52"/>
      <c r="L2130" s="52"/>
      <c r="M2130"/>
      <c r="N2130"/>
    </row>
    <row r="2131" spans="1:14" ht="12.75" customHeight="1">
      <c r="A2131"/>
      <c r="B2131"/>
      <c r="C2131"/>
      <c r="D2131"/>
      <c r="E2131"/>
      <c r="F2131"/>
      <c r="G2131"/>
      <c r="H2131"/>
      <c r="I2131"/>
      <c r="J2131" s="52"/>
      <c r="K2131" s="52"/>
      <c r="L2131" s="52"/>
      <c r="M2131"/>
      <c r="N2131"/>
    </row>
    <row r="2132" spans="1:14" ht="12.75" customHeight="1">
      <c r="A2132"/>
      <c r="B2132"/>
      <c r="C2132"/>
      <c r="D2132"/>
      <c r="E2132"/>
      <c r="F2132"/>
      <c r="G2132"/>
      <c r="H2132"/>
      <c r="I2132"/>
      <c r="J2132" s="52"/>
      <c r="K2132" s="52"/>
      <c r="L2132" s="52"/>
      <c r="M2132"/>
      <c r="N2132"/>
    </row>
    <row r="2133" spans="1:14" ht="12.75" customHeight="1">
      <c r="A2133"/>
      <c r="B2133"/>
      <c r="C2133"/>
      <c r="D2133"/>
      <c r="E2133"/>
      <c r="F2133"/>
      <c r="G2133"/>
      <c r="H2133"/>
      <c r="I2133"/>
      <c r="J2133" s="52"/>
      <c r="K2133" s="52"/>
      <c r="L2133" s="52"/>
      <c r="M2133"/>
      <c r="N2133"/>
    </row>
    <row r="2134" spans="1:14" ht="12.75" customHeight="1">
      <c r="A2134"/>
      <c r="B2134"/>
      <c r="C2134"/>
      <c r="D2134"/>
      <c r="E2134"/>
      <c r="F2134"/>
      <c r="G2134"/>
      <c r="H2134"/>
      <c r="I2134"/>
      <c r="J2134" s="52"/>
      <c r="K2134" s="52"/>
      <c r="L2134" s="52"/>
      <c r="M2134"/>
      <c r="N2134"/>
    </row>
    <row r="2135" spans="1:14" ht="12.75" customHeight="1">
      <c r="A2135"/>
      <c r="B2135"/>
      <c r="C2135"/>
      <c r="D2135"/>
      <c r="E2135"/>
      <c r="F2135"/>
      <c r="G2135"/>
      <c r="H2135"/>
      <c r="I2135"/>
      <c r="J2135" s="52"/>
      <c r="K2135" s="52"/>
      <c r="L2135" s="52"/>
      <c r="M2135"/>
      <c r="N2135"/>
    </row>
    <row r="2136" spans="1:14" ht="12.75" customHeight="1">
      <c r="A2136"/>
      <c r="B2136"/>
      <c r="C2136"/>
      <c r="D2136"/>
      <c r="E2136"/>
      <c r="F2136"/>
      <c r="G2136"/>
      <c r="H2136"/>
      <c r="I2136"/>
      <c r="J2136" s="52"/>
      <c r="K2136" s="52"/>
      <c r="L2136" s="52"/>
      <c r="M2136"/>
      <c r="N2136"/>
    </row>
    <row r="2137" spans="1:14" ht="12.75" customHeight="1">
      <c r="A2137"/>
      <c r="B2137"/>
      <c r="C2137"/>
      <c r="D2137"/>
      <c r="E2137"/>
      <c r="F2137"/>
      <c r="G2137"/>
      <c r="H2137"/>
      <c r="I2137"/>
      <c r="J2137" s="52"/>
      <c r="K2137" s="52"/>
      <c r="L2137" s="52"/>
      <c r="M2137"/>
      <c r="N2137"/>
    </row>
    <row r="2138" spans="1:14" ht="12.75" customHeight="1">
      <c r="A2138"/>
      <c r="B2138"/>
      <c r="C2138"/>
      <c r="D2138"/>
      <c r="E2138"/>
      <c r="F2138"/>
      <c r="G2138"/>
      <c r="H2138"/>
      <c r="I2138"/>
      <c r="J2138" s="52"/>
      <c r="K2138" s="52"/>
      <c r="L2138" s="52"/>
      <c r="M2138"/>
      <c r="N2138"/>
    </row>
    <row r="2139" spans="1:14" ht="12.75" customHeight="1">
      <c r="A2139"/>
      <c r="B2139"/>
      <c r="C2139"/>
      <c r="D2139"/>
      <c r="E2139"/>
      <c r="F2139"/>
      <c r="G2139"/>
      <c r="H2139"/>
      <c r="I2139"/>
      <c r="J2139" s="52"/>
      <c r="K2139" s="52"/>
      <c r="L2139" s="52"/>
      <c r="M2139"/>
      <c r="N2139"/>
    </row>
    <row r="2140" spans="1:14" ht="12.75" customHeight="1">
      <c r="A2140"/>
      <c r="B2140"/>
      <c r="C2140"/>
      <c r="D2140"/>
      <c r="E2140"/>
      <c r="F2140"/>
      <c r="G2140"/>
      <c r="H2140"/>
      <c r="I2140"/>
      <c r="J2140" s="52"/>
      <c r="K2140" s="52"/>
      <c r="L2140" s="52"/>
      <c r="M2140"/>
      <c r="N2140"/>
    </row>
    <row r="2141" spans="1:14" ht="12.75" customHeight="1">
      <c r="A2141"/>
      <c r="B2141"/>
      <c r="C2141"/>
      <c r="D2141"/>
      <c r="E2141"/>
      <c r="F2141"/>
      <c r="G2141"/>
      <c r="H2141"/>
      <c r="I2141"/>
      <c r="J2141" s="52"/>
      <c r="K2141" s="52"/>
      <c r="L2141" s="52"/>
      <c r="M2141"/>
      <c r="N2141"/>
    </row>
    <row r="2142" spans="1:14" ht="12.75" customHeight="1">
      <c r="A2142"/>
      <c r="B2142"/>
      <c r="C2142"/>
      <c r="D2142"/>
      <c r="E2142"/>
      <c r="F2142"/>
      <c r="G2142"/>
      <c r="H2142"/>
      <c r="I2142"/>
      <c r="J2142" s="52"/>
      <c r="K2142" s="52"/>
      <c r="L2142" s="52"/>
      <c r="M2142"/>
      <c r="N2142"/>
    </row>
    <row r="2143" spans="1:14" ht="12.75" customHeight="1">
      <c r="A2143"/>
      <c r="B2143"/>
      <c r="C2143"/>
      <c r="D2143"/>
      <c r="E2143"/>
      <c r="F2143"/>
      <c r="G2143"/>
      <c r="H2143"/>
      <c r="I2143"/>
      <c r="J2143" s="52"/>
      <c r="K2143" s="52"/>
      <c r="L2143" s="52"/>
      <c r="M2143"/>
      <c r="N2143"/>
    </row>
    <row r="2144" spans="1:14" ht="12.75" customHeight="1">
      <c r="A2144"/>
      <c r="B2144"/>
      <c r="C2144"/>
      <c r="D2144"/>
      <c r="E2144"/>
      <c r="F2144"/>
      <c r="G2144"/>
      <c r="H2144"/>
      <c r="I2144"/>
      <c r="J2144" s="52"/>
      <c r="K2144" s="52"/>
      <c r="L2144" s="52"/>
      <c r="M2144"/>
      <c r="N2144"/>
    </row>
    <row r="2145" spans="1:14" ht="12.75" customHeight="1">
      <c r="A2145"/>
      <c r="B2145"/>
      <c r="C2145"/>
      <c r="D2145"/>
      <c r="E2145"/>
      <c r="F2145"/>
      <c r="G2145"/>
      <c r="H2145"/>
      <c r="I2145"/>
      <c r="J2145" s="52"/>
      <c r="K2145" s="52"/>
      <c r="L2145" s="52"/>
      <c r="M2145"/>
      <c r="N2145"/>
    </row>
    <row r="2146" spans="1:14" ht="12.75" customHeight="1">
      <c r="A2146"/>
      <c r="B2146"/>
      <c r="C2146"/>
      <c r="D2146"/>
      <c r="E2146"/>
      <c r="F2146"/>
      <c r="G2146"/>
      <c r="H2146"/>
      <c r="I2146"/>
      <c r="J2146" s="52"/>
      <c r="K2146" s="52"/>
      <c r="L2146" s="52"/>
      <c r="M2146"/>
      <c r="N2146"/>
    </row>
    <row r="2147" spans="1:14" ht="12.75" customHeight="1">
      <c r="A2147"/>
      <c r="B2147"/>
      <c r="C2147"/>
      <c r="D2147"/>
      <c r="E2147"/>
      <c r="F2147"/>
      <c r="G2147"/>
      <c r="H2147"/>
      <c r="I2147"/>
      <c r="J2147" s="52"/>
      <c r="K2147" s="52"/>
      <c r="L2147" s="52"/>
      <c r="M2147"/>
      <c r="N2147"/>
    </row>
    <row r="2148" spans="1:14" ht="12.75" customHeight="1">
      <c r="A2148"/>
      <c r="B2148"/>
      <c r="C2148"/>
      <c r="D2148"/>
      <c r="E2148"/>
      <c r="F2148"/>
      <c r="G2148"/>
      <c r="H2148"/>
      <c r="I2148"/>
      <c r="J2148" s="52"/>
      <c r="K2148" s="52"/>
      <c r="L2148" s="52"/>
      <c r="M2148"/>
      <c r="N2148"/>
    </row>
    <row r="2149" spans="1:14" ht="12.75" customHeight="1">
      <c r="A2149"/>
      <c r="B2149"/>
      <c r="C2149"/>
      <c r="D2149"/>
      <c r="E2149"/>
      <c r="F2149"/>
      <c r="G2149"/>
      <c r="H2149"/>
      <c r="I2149"/>
      <c r="J2149" s="52"/>
      <c r="K2149" s="52"/>
      <c r="L2149" s="52"/>
      <c r="M2149"/>
      <c r="N2149"/>
    </row>
    <row r="2150" spans="1:14" ht="12.75" customHeight="1">
      <c r="A2150"/>
      <c r="B2150"/>
      <c r="C2150"/>
      <c r="D2150"/>
      <c r="E2150"/>
      <c r="F2150"/>
      <c r="G2150"/>
      <c r="H2150"/>
      <c r="I2150"/>
      <c r="J2150" s="52"/>
      <c r="K2150" s="52"/>
      <c r="L2150" s="52"/>
      <c r="M2150"/>
      <c r="N2150"/>
    </row>
    <row r="2151" spans="1:14" ht="12.75" customHeight="1">
      <c r="A2151"/>
      <c r="B2151"/>
      <c r="C2151"/>
      <c r="D2151"/>
      <c r="E2151"/>
      <c r="F2151"/>
      <c r="G2151"/>
      <c r="H2151"/>
      <c r="I2151"/>
      <c r="J2151" s="52"/>
      <c r="K2151" s="52"/>
      <c r="L2151" s="52"/>
      <c r="M2151"/>
      <c r="N2151"/>
    </row>
    <row r="2152" spans="1:14" ht="12.75" customHeight="1">
      <c r="A2152"/>
      <c r="B2152"/>
      <c r="C2152"/>
      <c r="D2152"/>
      <c r="E2152"/>
      <c r="F2152"/>
      <c r="G2152"/>
      <c r="H2152"/>
      <c r="I2152"/>
      <c r="J2152" s="52"/>
      <c r="K2152" s="52"/>
      <c r="L2152" s="52"/>
      <c r="M2152"/>
      <c r="N2152"/>
    </row>
    <row r="2153" spans="1:14" ht="12.75" customHeight="1">
      <c r="A2153"/>
      <c r="B2153"/>
      <c r="C2153"/>
      <c r="D2153"/>
      <c r="E2153"/>
      <c r="F2153"/>
      <c r="G2153"/>
      <c r="H2153"/>
      <c r="I2153"/>
      <c r="J2153" s="52"/>
      <c r="K2153" s="52"/>
      <c r="L2153" s="52"/>
      <c r="M2153"/>
      <c r="N2153"/>
    </row>
    <row r="2154" spans="1:14" ht="12.75" customHeight="1">
      <c r="A2154"/>
      <c r="B2154"/>
      <c r="C2154"/>
      <c r="D2154"/>
      <c r="E2154"/>
      <c r="F2154"/>
      <c r="G2154"/>
      <c r="H2154"/>
      <c r="I2154"/>
      <c r="J2154" s="52"/>
      <c r="K2154" s="52"/>
      <c r="L2154" s="52"/>
      <c r="M2154"/>
      <c r="N2154"/>
    </row>
    <row r="2155" spans="1:14" ht="12.75" customHeight="1">
      <c r="A2155"/>
      <c r="B2155"/>
      <c r="C2155"/>
      <c r="D2155"/>
      <c r="E2155"/>
      <c r="F2155"/>
      <c r="G2155"/>
      <c r="H2155"/>
      <c r="I2155"/>
      <c r="J2155" s="52"/>
      <c r="K2155" s="52"/>
      <c r="L2155" s="52"/>
      <c r="M2155"/>
      <c r="N2155"/>
    </row>
    <row r="2156" spans="1:14" ht="12.75" customHeight="1">
      <c r="A2156"/>
      <c r="B2156"/>
      <c r="C2156"/>
      <c r="D2156"/>
      <c r="E2156"/>
      <c r="F2156"/>
      <c r="G2156"/>
      <c r="H2156"/>
      <c r="I2156"/>
      <c r="J2156" s="52"/>
      <c r="K2156" s="52"/>
      <c r="L2156" s="52"/>
      <c r="M2156"/>
      <c r="N2156"/>
    </row>
    <row r="2157" spans="1:14" ht="12.75" customHeight="1">
      <c r="A2157"/>
      <c r="B2157"/>
      <c r="C2157"/>
      <c r="D2157"/>
      <c r="E2157"/>
      <c r="F2157"/>
      <c r="G2157"/>
      <c r="H2157"/>
      <c r="I2157"/>
      <c r="J2157" s="52"/>
      <c r="K2157" s="52"/>
      <c r="L2157" s="52"/>
      <c r="M2157"/>
      <c r="N2157"/>
    </row>
    <row r="2158" spans="1:14" ht="12.75" customHeight="1">
      <c r="A2158"/>
      <c r="B2158"/>
      <c r="C2158"/>
      <c r="D2158"/>
      <c r="E2158"/>
      <c r="F2158"/>
      <c r="G2158"/>
      <c r="H2158"/>
      <c r="I2158"/>
      <c r="J2158" s="52"/>
      <c r="K2158" s="52"/>
      <c r="L2158" s="52"/>
      <c r="M2158"/>
      <c r="N2158"/>
    </row>
    <row r="2159" spans="1:14" ht="12.75" customHeight="1">
      <c r="A2159"/>
      <c r="B2159"/>
      <c r="C2159"/>
      <c r="D2159"/>
      <c r="E2159"/>
      <c r="F2159"/>
      <c r="G2159"/>
      <c r="H2159"/>
      <c r="I2159"/>
      <c r="J2159" s="52"/>
      <c r="K2159" s="52"/>
      <c r="L2159" s="52"/>
      <c r="M2159"/>
      <c r="N2159"/>
    </row>
    <row r="2160" spans="1:14" ht="12.75" customHeight="1">
      <c r="A2160"/>
      <c r="B2160"/>
      <c r="C2160"/>
      <c r="D2160"/>
      <c r="E2160"/>
      <c r="F2160"/>
      <c r="G2160"/>
      <c r="H2160"/>
      <c r="I2160"/>
      <c r="J2160" s="52"/>
      <c r="K2160" s="52"/>
      <c r="L2160" s="52"/>
      <c r="M2160"/>
      <c r="N2160"/>
    </row>
    <row r="2161" spans="1:14" ht="12.75" customHeight="1">
      <c r="A2161"/>
      <c r="B2161"/>
      <c r="C2161"/>
      <c r="D2161"/>
      <c r="E2161"/>
      <c r="F2161"/>
      <c r="G2161"/>
      <c r="H2161"/>
      <c r="I2161"/>
      <c r="J2161" s="52"/>
      <c r="K2161" s="52"/>
      <c r="L2161" s="52"/>
      <c r="M2161"/>
      <c r="N2161"/>
    </row>
    <row r="2162" spans="1:14" ht="12.75" customHeight="1">
      <c r="A2162"/>
      <c r="B2162"/>
      <c r="C2162"/>
      <c r="D2162"/>
      <c r="E2162"/>
      <c r="F2162"/>
      <c r="G2162"/>
      <c r="H2162"/>
      <c r="I2162"/>
      <c r="J2162" s="52"/>
      <c r="K2162" s="52"/>
      <c r="L2162" s="52"/>
      <c r="M2162"/>
      <c r="N2162"/>
    </row>
    <row r="2163" spans="1:14" ht="12.75" customHeight="1">
      <c r="A2163"/>
      <c r="B2163"/>
      <c r="C2163"/>
      <c r="D2163"/>
      <c r="E2163"/>
      <c r="F2163"/>
      <c r="G2163"/>
      <c r="H2163"/>
      <c r="I2163"/>
      <c r="J2163" s="52"/>
      <c r="K2163" s="52"/>
      <c r="L2163" s="52"/>
      <c r="M2163"/>
      <c r="N2163"/>
    </row>
    <row r="2164" spans="1:14" ht="12.75" customHeight="1">
      <c r="A2164"/>
      <c r="B2164"/>
      <c r="C2164"/>
      <c r="D2164"/>
      <c r="E2164"/>
      <c r="F2164"/>
      <c r="G2164"/>
      <c r="H2164"/>
      <c r="I2164"/>
      <c r="J2164" s="52"/>
      <c r="K2164" s="52"/>
      <c r="L2164" s="52"/>
      <c r="M2164"/>
      <c r="N2164"/>
    </row>
    <row r="2165" spans="1:14" ht="12.75" customHeight="1">
      <c r="A2165"/>
      <c r="B2165"/>
      <c r="C2165"/>
      <c r="D2165"/>
      <c r="E2165"/>
      <c r="F2165"/>
      <c r="G2165"/>
      <c r="H2165"/>
      <c r="I2165"/>
      <c r="J2165" s="52"/>
      <c r="K2165" s="52"/>
      <c r="L2165" s="52"/>
      <c r="M2165"/>
      <c r="N2165"/>
    </row>
    <row r="2166" spans="1:14" ht="12.75" customHeight="1">
      <c r="A2166"/>
      <c r="B2166"/>
      <c r="C2166"/>
      <c r="D2166"/>
      <c r="E2166"/>
      <c r="F2166"/>
      <c r="G2166"/>
      <c r="H2166"/>
      <c r="I2166"/>
      <c r="J2166" s="52"/>
      <c r="K2166" s="52"/>
      <c r="L2166" s="52"/>
      <c r="M2166"/>
      <c r="N2166"/>
    </row>
    <row r="2167" spans="1:14" ht="12.75" customHeight="1">
      <c r="A2167"/>
      <c r="B2167"/>
      <c r="C2167"/>
      <c r="D2167"/>
      <c r="E2167"/>
      <c r="F2167"/>
      <c r="G2167"/>
      <c r="H2167"/>
      <c r="I2167"/>
      <c r="J2167" s="52"/>
      <c r="K2167" s="52"/>
      <c r="L2167" s="52"/>
      <c r="M2167"/>
      <c r="N2167"/>
    </row>
    <row r="2168" spans="1:14" ht="12.75" customHeight="1">
      <c r="A2168"/>
      <c r="B2168"/>
      <c r="C2168"/>
      <c r="D2168"/>
      <c r="E2168"/>
      <c r="F2168"/>
      <c r="G2168"/>
      <c r="H2168"/>
      <c r="I2168"/>
      <c r="J2168" s="52"/>
      <c r="K2168" s="52"/>
      <c r="L2168" s="52"/>
      <c r="M2168"/>
      <c r="N2168"/>
    </row>
    <row r="2169" spans="1:14" ht="12.75" customHeight="1">
      <c r="A2169"/>
      <c r="B2169"/>
      <c r="C2169"/>
      <c r="D2169"/>
      <c r="E2169"/>
      <c r="F2169"/>
      <c r="G2169"/>
      <c r="H2169"/>
      <c r="I2169"/>
      <c r="J2169" s="52"/>
      <c r="K2169" s="52"/>
      <c r="L2169" s="52"/>
      <c r="M2169"/>
      <c r="N2169"/>
    </row>
    <row r="2170" spans="1:14" ht="12.75" customHeight="1">
      <c r="A2170"/>
      <c r="B2170"/>
      <c r="C2170"/>
      <c r="D2170"/>
      <c r="E2170"/>
      <c r="F2170"/>
      <c r="G2170"/>
      <c r="H2170"/>
      <c r="I2170"/>
      <c r="J2170" s="52"/>
      <c r="K2170" s="52"/>
      <c r="L2170" s="52"/>
      <c r="M2170"/>
      <c r="N2170"/>
    </row>
    <row r="2171" spans="1:14" ht="12.75" customHeight="1">
      <c r="A2171"/>
      <c r="B2171"/>
      <c r="C2171"/>
      <c r="D2171"/>
      <c r="E2171"/>
      <c r="F2171"/>
      <c r="G2171"/>
      <c r="H2171"/>
      <c r="I2171"/>
      <c r="J2171" s="52"/>
      <c r="K2171" s="52"/>
      <c r="L2171" s="52"/>
      <c r="M2171"/>
      <c r="N2171"/>
    </row>
    <row r="2172" spans="1:14" ht="12.75" customHeight="1">
      <c r="A2172"/>
      <c r="B2172"/>
      <c r="C2172"/>
      <c r="D2172"/>
      <c r="E2172"/>
      <c r="F2172"/>
      <c r="G2172"/>
      <c r="H2172"/>
      <c r="I2172"/>
      <c r="J2172" s="52"/>
      <c r="K2172" s="52"/>
      <c r="L2172" s="52"/>
      <c r="M2172"/>
      <c r="N2172"/>
    </row>
    <row r="2173" spans="1:14" ht="12.75" customHeight="1">
      <c r="A2173"/>
      <c r="B2173"/>
      <c r="C2173"/>
      <c r="D2173"/>
      <c r="E2173"/>
      <c r="F2173"/>
      <c r="G2173"/>
      <c r="H2173"/>
      <c r="I2173"/>
      <c r="J2173" s="52"/>
      <c r="K2173" s="52"/>
      <c r="L2173" s="52"/>
      <c r="M2173"/>
      <c r="N2173"/>
    </row>
    <row r="2174" spans="1:14" ht="12.75" customHeight="1">
      <c r="A2174"/>
      <c r="B2174"/>
      <c r="C2174"/>
      <c r="D2174"/>
      <c r="E2174"/>
      <c r="F2174"/>
      <c r="G2174"/>
      <c r="H2174"/>
      <c r="I2174"/>
      <c r="J2174" s="52"/>
      <c r="K2174" s="52"/>
      <c r="L2174" s="52"/>
      <c r="M2174"/>
      <c r="N2174"/>
    </row>
    <row r="2175" spans="1:14" ht="12.75" customHeight="1">
      <c r="A2175"/>
      <c r="B2175"/>
      <c r="C2175"/>
      <c r="D2175"/>
      <c r="E2175"/>
      <c r="F2175"/>
      <c r="G2175"/>
      <c r="H2175"/>
      <c r="I2175"/>
      <c r="J2175" s="52"/>
      <c r="K2175" s="52"/>
      <c r="L2175" s="52"/>
      <c r="M2175"/>
      <c r="N2175"/>
    </row>
    <row r="2176" spans="1:14" ht="12.75" customHeight="1">
      <c r="A2176"/>
      <c r="B2176"/>
      <c r="C2176"/>
      <c r="D2176"/>
      <c r="E2176"/>
      <c r="F2176"/>
      <c r="G2176"/>
      <c r="H2176"/>
      <c r="I2176"/>
      <c r="J2176" s="52"/>
      <c r="K2176" s="52"/>
      <c r="L2176" s="52"/>
      <c r="M2176"/>
      <c r="N2176"/>
    </row>
    <row r="2177" spans="1:14" ht="12.75" customHeight="1">
      <c r="A2177"/>
      <c r="B2177"/>
      <c r="C2177"/>
      <c r="D2177"/>
      <c r="E2177"/>
      <c r="F2177"/>
      <c r="G2177"/>
      <c r="H2177"/>
      <c r="I2177"/>
      <c r="J2177" s="52"/>
      <c r="K2177" s="52"/>
      <c r="L2177" s="52"/>
      <c r="M2177"/>
      <c r="N2177"/>
    </row>
    <row r="2178" spans="1:14" ht="12.75" customHeight="1">
      <c r="A2178"/>
      <c r="B2178"/>
      <c r="C2178"/>
      <c r="D2178"/>
      <c r="E2178"/>
      <c r="F2178"/>
      <c r="G2178"/>
      <c r="H2178"/>
      <c r="I2178"/>
      <c r="J2178" s="52"/>
      <c r="K2178" s="52"/>
      <c r="L2178" s="52"/>
      <c r="M2178"/>
      <c r="N2178"/>
    </row>
    <row r="2179" spans="1:14" ht="12.75" customHeight="1">
      <c r="A2179"/>
      <c r="B2179"/>
      <c r="C2179"/>
      <c r="D2179"/>
      <c r="E2179"/>
      <c r="F2179"/>
      <c r="G2179"/>
      <c r="H2179"/>
      <c r="I2179"/>
      <c r="J2179" s="52"/>
      <c r="K2179" s="52"/>
      <c r="L2179" s="52"/>
      <c r="M2179"/>
      <c r="N2179"/>
    </row>
    <row r="2180" spans="1:14" ht="12.75" customHeight="1">
      <c r="A2180"/>
      <c r="B2180"/>
      <c r="C2180"/>
      <c r="D2180"/>
      <c r="E2180"/>
      <c r="F2180"/>
      <c r="G2180"/>
      <c r="H2180"/>
      <c r="I2180"/>
      <c r="J2180" s="52"/>
      <c r="K2180" s="52"/>
      <c r="L2180" s="52"/>
      <c r="M2180"/>
      <c r="N2180"/>
    </row>
    <row r="2181" spans="1:14" ht="12.75" customHeight="1">
      <c r="A2181"/>
      <c r="B2181"/>
      <c r="C2181"/>
      <c r="D2181"/>
      <c r="E2181"/>
      <c r="F2181"/>
      <c r="G2181"/>
      <c r="H2181"/>
      <c r="I2181"/>
      <c r="J2181" s="52"/>
      <c r="K2181" s="52"/>
      <c r="L2181" s="52"/>
      <c r="M2181"/>
      <c r="N2181"/>
    </row>
    <row r="2182" spans="1:14" ht="12.75" customHeight="1">
      <c r="A2182"/>
      <c r="B2182"/>
      <c r="C2182"/>
      <c r="D2182"/>
      <c r="E2182"/>
      <c r="F2182"/>
      <c r="G2182"/>
      <c r="H2182"/>
      <c r="I2182"/>
      <c r="J2182" s="52"/>
      <c r="K2182" s="52"/>
      <c r="L2182" s="52"/>
      <c r="M2182"/>
      <c r="N2182"/>
    </row>
    <row r="2183" spans="1:14" ht="12.75" customHeight="1">
      <c r="A2183"/>
      <c r="B2183"/>
      <c r="C2183"/>
      <c r="D2183"/>
      <c r="E2183"/>
      <c r="F2183"/>
      <c r="G2183"/>
      <c r="H2183"/>
      <c r="I2183"/>
      <c r="J2183" s="52"/>
      <c r="K2183" s="52"/>
      <c r="L2183" s="52"/>
      <c r="M2183"/>
      <c r="N2183"/>
    </row>
    <row r="2184" spans="1:14" ht="12.75" customHeight="1">
      <c r="A2184"/>
      <c r="B2184"/>
      <c r="C2184"/>
      <c r="D2184"/>
      <c r="E2184"/>
      <c r="F2184"/>
      <c r="G2184"/>
      <c r="H2184"/>
      <c r="I2184"/>
      <c r="J2184" s="52"/>
      <c r="K2184" s="52"/>
      <c r="L2184" s="52"/>
      <c r="M2184"/>
      <c r="N2184"/>
    </row>
    <row r="2185" spans="1:14" ht="12.75" customHeight="1">
      <c r="A2185"/>
      <c r="B2185"/>
      <c r="C2185"/>
      <c r="D2185"/>
      <c r="E2185"/>
      <c r="F2185"/>
      <c r="G2185"/>
      <c r="H2185"/>
      <c r="I2185"/>
      <c r="J2185" s="52"/>
      <c r="K2185" s="52"/>
      <c r="L2185" s="52"/>
      <c r="M2185"/>
      <c r="N2185"/>
    </row>
    <row r="2186" spans="1:14" ht="12.75" customHeight="1">
      <c r="A2186"/>
      <c r="B2186"/>
      <c r="C2186"/>
      <c r="D2186"/>
      <c r="E2186"/>
      <c r="F2186"/>
      <c r="G2186"/>
      <c r="H2186"/>
      <c r="I2186"/>
      <c r="J2186" s="52"/>
      <c r="K2186" s="52"/>
      <c r="L2186" s="52"/>
      <c r="M2186"/>
      <c r="N2186"/>
    </row>
    <row r="2187" spans="1:14" ht="12.75" customHeight="1">
      <c r="A2187"/>
      <c r="B2187"/>
      <c r="C2187"/>
      <c r="D2187"/>
      <c r="E2187"/>
      <c r="F2187"/>
      <c r="G2187"/>
      <c r="H2187"/>
      <c r="I2187"/>
      <c r="J2187" s="52"/>
      <c r="K2187" s="52"/>
      <c r="L2187" s="52"/>
      <c r="M2187"/>
      <c r="N2187"/>
    </row>
    <row r="2188" spans="1:14" ht="12.75" customHeight="1">
      <c r="A2188"/>
      <c r="B2188"/>
      <c r="C2188"/>
      <c r="D2188"/>
      <c r="E2188"/>
      <c r="F2188"/>
      <c r="G2188"/>
      <c r="H2188"/>
      <c r="I2188"/>
      <c r="J2188" s="52"/>
      <c r="K2188" s="52"/>
      <c r="L2188" s="52"/>
      <c r="M2188"/>
      <c r="N2188"/>
    </row>
    <row r="2189" spans="1:14" ht="12.75" customHeight="1">
      <c r="A2189"/>
      <c r="B2189"/>
      <c r="C2189"/>
      <c r="D2189"/>
      <c r="E2189"/>
      <c r="F2189"/>
      <c r="G2189"/>
      <c r="H2189"/>
      <c r="I2189"/>
      <c r="J2189" s="52"/>
      <c r="K2189" s="52"/>
      <c r="L2189" s="52"/>
      <c r="M2189"/>
      <c r="N2189"/>
    </row>
    <row r="2190" spans="1:14" ht="12.75" customHeight="1">
      <c r="A2190"/>
      <c r="B2190"/>
      <c r="C2190"/>
      <c r="D2190"/>
      <c r="E2190"/>
      <c r="F2190"/>
      <c r="G2190"/>
      <c r="H2190"/>
      <c r="I2190"/>
      <c r="J2190" s="52"/>
      <c r="K2190" s="52"/>
      <c r="L2190" s="52"/>
      <c r="M2190"/>
      <c r="N2190"/>
    </row>
    <row r="2191" spans="1:14" ht="12.75" customHeight="1">
      <c r="A2191"/>
      <c r="B2191"/>
      <c r="C2191"/>
      <c r="D2191"/>
      <c r="E2191"/>
      <c r="F2191"/>
      <c r="G2191"/>
      <c r="H2191"/>
      <c r="I2191"/>
      <c r="J2191" s="52"/>
      <c r="K2191" s="52"/>
      <c r="L2191" s="52"/>
      <c r="M2191"/>
      <c r="N2191"/>
    </row>
    <row r="2192" spans="1:14" ht="12.75" customHeight="1">
      <c r="A2192"/>
      <c r="B2192"/>
      <c r="C2192"/>
      <c r="D2192"/>
      <c r="E2192"/>
      <c r="F2192"/>
      <c r="G2192"/>
      <c r="H2192"/>
      <c r="I2192"/>
      <c r="J2192" s="52"/>
      <c r="K2192" s="52"/>
      <c r="L2192" s="52"/>
      <c r="M2192"/>
      <c r="N2192"/>
    </row>
    <row r="2193" spans="1:14" ht="12.75" customHeight="1">
      <c r="A2193"/>
      <c r="B2193"/>
      <c r="C2193"/>
      <c r="D2193"/>
      <c r="E2193"/>
      <c r="F2193"/>
      <c r="G2193"/>
      <c r="H2193"/>
      <c r="I2193"/>
      <c r="J2193" s="52"/>
      <c r="K2193" s="52"/>
      <c r="L2193" s="52"/>
      <c r="M2193"/>
      <c r="N2193"/>
    </row>
    <row r="2194" spans="1:14" ht="12.75" customHeight="1">
      <c r="A2194"/>
      <c r="B2194"/>
      <c r="C2194"/>
      <c r="D2194"/>
      <c r="E2194"/>
      <c r="F2194"/>
      <c r="G2194"/>
      <c r="H2194"/>
      <c r="I2194"/>
      <c r="J2194" s="52"/>
      <c r="K2194" s="52"/>
      <c r="L2194" s="52"/>
      <c r="M2194"/>
      <c r="N2194"/>
    </row>
    <row r="2195" spans="1:14" ht="12.75" customHeight="1">
      <c r="A2195"/>
      <c r="B2195"/>
      <c r="C2195"/>
      <c r="D2195"/>
      <c r="E2195"/>
      <c r="F2195"/>
      <c r="G2195"/>
      <c r="H2195"/>
      <c r="I2195"/>
      <c r="J2195" s="52"/>
      <c r="K2195" s="52"/>
      <c r="L2195" s="52"/>
      <c r="M2195"/>
      <c r="N2195"/>
    </row>
    <row r="2196" spans="1:14" ht="12.75" customHeight="1">
      <c r="A2196"/>
      <c r="B2196"/>
      <c r="C2196"/>
      <c r="D2196"/>
      <c r="E2196"/>
      <c r="F2196"/>
      <c r="G2196"/>
      <c r="H2196"/>
      <c r="I2196"/>
      <c r="J2196" s="52"/>
      <c r="K2196" s="52"/>
      <c r="L2196" s="52"/>
      <c r="M2196"/>
      <c r="N2196"/>
    </row>
    <row r="2197" spans="1:14" ht="12.75" customHeight="1">
      <c r="A2197"/>
      <c r="B2197"/>
      <c r="C2197"/>
      <c r="D2197"/>
      <c r="E2197"/>
      <c r="F2197"/>
      <c r="G2197"/>
      <c r="H2197"/>
      <c r="I2197"/>
      <c r="J2197" s="52"/>
      <c r="K2197" s="52"/>
      <c r="L2197" s="52"/>
      <c r="M2197"/>
      <c r="N2197"/>
    </row>
    <row r="2198" spans="1:14" ht="12.75" customHeight="1">
      <c r="A2198"/>
      <c r="B2198"/>
      <c r="C2198"/>
      <c r="D2198"/>
      <c r="E2198"/>
      <c r="F2198"/>
      <c r="G2198"/>
      <c r="H2198"/>
      <c r="I2198"/>
      <c r="J2198" s="52"/>
      <c r="K2198" s="52"/>
      <c r="L2198" s="52"/>
      <c r="M2198"/>
      <c r="N2198"/>
    </row>
    <row r="2199" spans="1:14" ht="12.75" customHeight="1">
      <c r="A2199"/>
      <c r="B2199"/>
      <c r="C2199"/>
      <c r="D2199"/>
      <c r="E2199"/>
      <c r="F2199"/>
      <c r="G2199"/>
      <c r="H2199"/>
      <c r="I2199"/>
      <c r="J2199" s="52"/>
      <c r="K2199" s="52"/>
      <c r="L2199" s="52"/>
      <c r="M2199"/>
      <c r="N2199"/>
    </row>
    <row r="2200" spans="1:14" ht="12.75" customHeight="1">
      <c r="A2200"/>
      <c r="B2200"/>
      <c r="C2200"/>
      <c r="D2200"/>
      <c r="E2200"/>
      <c r="F2200"/>
      <c r="G2200"/>
      <c r="H2200"/>
      <c r="I2200"/>
      <c r="J2200" s="52"/>
      <c r="K2200" s="52"/>
      <c r="L2200" s="52"/>
      <c r="M2200"/>
      <c r="N2200"/>
    </row>
    <row r="2201" spans="1:14" ht="12.75" customHeight="1">
      <c r="A2201"/>
      <c r="B2201"/>
      <c r="C2201"/>
      <c r="D2201"/>
      <c r="E2201"/>
      <c r="F2201"/>
      <c r="G2201"/>
      <c r="H2201"/>
      <c r="I2201"/>
      <c r="J2201" s="52"/>
      <c r="K2201" s="52"/>
      <c r="L2201" s="52"/>
      <c r="M2201"/>
      <c r="N2201"/>
    </row>
    <row r="2202" spans="1:14" ht="12.75" customHeight="1">
      <c r="A2202"/>
      <c r="B2202"/>
      <c r="C2202"/>
      <c r="D2202"/>
      <c r="E2202"/>
      <c r="F2202"/>
      <c r="G2202"/>
      <c r="H2202"/>
      <c r="I2202"/>
      <c r="J2202" s="52"/>
      <c r="K2202" s="52"/>
      <c r="L2202" s="52"/>
      <c r="M2202"/>
      <c r="N2202"/>
    </row>
    <row r="2203" spans="1:14" ht="12.75" customHeight="1">
      <c r="A2203"/>
      <c r="B2203"/>
      <c r="C2203"/>
      <c r="D2203"/>
      <c r="E2203"/>
      <c r="F2203"/>
      <c r="G2203"/>
      <c r="H2203"/>
      <c r="I2203"/>
      <c r="J2203" s="52"/>
      <c r="K2203" s="52"/>
      <c r="L2203" s="52"/>
      <c r="M2203"/>
      <c r="N2203"/>
    </row>
    <row r="2204" spans="1:14" ht="12.75" customHeight="1">
      <c r="A2204"/>
      <c r="B2204"/>
      <c r="C2204"/>
      <c r="D2204"/>
      <c r="E2204"/>
      <c r="F2204"/>
      <c r="G2204"/>
      <c r="H2204"/>
      <c r="I2204"/>
      <c r="J2204" s="52"/>
      <c r="K2204" s="52"/>
      <c r="L2204" s="52"/>
      <c r="M2204"/>
      <c r="N2204"/>
    </row>
    <row r="2205" spans="1:14" ht="12.75" customHeight="1">
      <c r="A2205"/>
      <c r="B2205"/>
      <c r="C2205"/>
      <c r="D2205"/>
      <c r="E2205"/>
      <c r="F2205"/>
      <c r="G2205"/>
      <c r="H2205"/>
      <c r="I2205"/>
      <c r="J2205" s="52"/>
      <c r="K2205" s="52"/>
      <c r="L2205" s="52"/>
      <c r="M2205"/>
      <c r="N2205"/>
    </row>
    <row r="2206" spans="1:14" ht="12.75" customHeight="1">
      <c r="A2206"/>
      <c r="B2206"/>
      <c r="C2206"/>
      <c r="D2206"/>
      <c r="E2206"/>
      <c r="F2206"/>
      <c r="G2206"/>
      <c r="H2206"/>
      <c r="I2206"/>
      <c r="J2206" s="52"/>
      <c r="K2206" s="52"/>
      <c r="L2206" s="52"/>
      <c r="M2206"/>
      <c r="N2206"/>
    </row>
    <row r="2207" spans="1:14" ht="12.75" customHeight="1">
      <c r="A2207"/>
      <c r="B2207"/>
      <c r="C2207"/>
      <c r="D2207"/>
      <c r="E2207"/>
      <c r="F2207"/>
      <c r="G2207"/>
      <c r="H2207"/>
      <c r="I2207"/>
      <c r="J2207" s="52"/>
      <c r="K2207" s="52"/>
      <c r="L2207" s="52"/>
      <c r="M2207"/>
      <c r="N2207"/>
    </row>
    <row r="2208" spans="1:14" ht="12.75" customHeight="1">
      <c r="A2208"/>
      <c r="B2208"/>
      <c r="C2208"/>
      <c r="D2208"/>
      <c r="E2208"/>
      <c r="F2208"/>
      <c r="G2208"/>
      <c r="H2208"/>
      <c r="I2208"/>
      <c r="J2208" s="52"/>
      <c r="K2208" s="52"/>
      <c r="L2208" s="52"/>
      <c r="M2208"/>
      <c r="N2208"/>
    </row>
    <row r="2209" spans="1:14" ht="12.75" customHeight="1">
      <c r="A2209"/>
      <c r="B2209"/>
      <c r="C2209"/>
      <c r="D2209"/>
      <c r="E2209"/>
      <c r="F2209"/>
      <c r="G2209"/>
      <c r="H2209"/>
      <c r="I2209"/>
      <c r="J2209" s="52"/>
      <c r="K2209" s="52"/>
      <c r="L2209" s="52"/>
      <c r="M2209"/>
      <c r="N2209"/>
    </row>
    <row r="2210" spans="1:14" ht="12.75" customHeight="1">
      <c r="A2210"/>
      <c r="B2210"/>
      <c r="C2210"/>
      <c r="D2210"/>
      <c r="E2210"/>
      <c r="F2210"/>
      <c r="G2210"/>
      <c r="H2210"/>
      <c r="I2210"/>
      <c r="J2210" s="52"/>
      <c r="K2210" s="52"/>
      <c r="L2210" s="52"/>
      <c r="M2210"/>
      <c r="N2210"/>
    </row>
    <row r="2211" spans="1:14" ht="12.75" customHeight="1">
      <c r="A2211"/>
      <c r="B2211"/>
      <c r="C2211"/>
      <c r="D2211"/>
      <c r="E2211"/>
      <c r="F2211"/>
      <c r="G2211"/>
      <c r="H2211"/>
      <c r="I2211"/>
      <c r="J2211" s="52"/>
      <c r="K2211" s="52"/>
      <c r="L2211" s="52"/>
      <c r="M2211"/>
      <c r="N2211"/>
    </row>
    <row r="2212" spans="1:14" ht="12.75" customHeight="1">
      <c r="A2212"/>
      <c r="B2212"/>
      <c r="C2212"/>
      <c r="D2212"/>
      <c r="E2212"/>
      <c r="F2212"/>
      <c r="G2212"/>
      <c r="H2212"/>
      <c r="I2212"/>
      <c r="J2212" s="52"/>
      <c r="K2212" s="52"/>
      <c r="L2212" s="52"/>
      <c r="M2212"/>
      <c r="N2212"/>
    </row>
    <row r="2213" spans="1:14" ht="12.75" customHeight="1">
      <c r="A2213"/>
      <c r="B2213"/>
      <c r="C2213"/>
      <c r="D2213"/>
      <c r="E2213"/>
      <c r="F2213"/>
      <c r="G2213"/>
      <c r="H2213"/>
      <c r="I2213"/>
      <c r="J2213" s="52"/>
      <c r="K2213" s="52"/>
      <c r="L2213" s="52"/>
      <c r="M2213"/>
      <c r="N2213"/>
    </row>
    <row r="2214" spans="1:14" ht="12.75" customHeight="1">
      <c r="A2214"/>
      <c r="B2214"/>
      <c r="C2214"/>
      <c r="D2214"/>
      <c r="E2214"/>
      <c r="F2214"/>
      <c r="G2214"/>
      <c r="H2214"/>
      <c r="I2214"/>
      <c r="J2214" s="52"/>
      <c r="K2214" s="52"/>
      <c r="L2214" s="52"/>
      <c r="M2214"/>
      <c r="N2214"/>
    </row>
    <row r="2215" spans="1:14" ht="12.75" customHeight="1">
      <c r="A2215"/>
      <c r="B2215"/>
      <c r="C2215"/>
      <c r="D2215"/>
      <c r="E2215"/>
      <c r="F2215"/>
      <c r="G2215"/>
      <c r="H2215"/>
      <c r="I2215"/>
      <c r="J2215" s="52"/>
      <c r="K2215" s="52"/>
      <c r="L2215" s="52"/>
      <c r="M2215"/>
      <c r="N2215"/>
    </row>
    <row r="2216" spans="1:14" ht="12.75" customHeight="1">
      <c r="A2216"/>
      <c r="B2216"/>
      <c r="C2216"/>
      <c r="D2216"/>
      <c r="E2216"/>
      <c r="F2216"/>
      <c r="G2216"/>
      <c r="H2216"/>
      <c r="I2216"/>
      <c r="J2216" s="52"/>
      <c r="K2216" s="52"/>
      <c r="L2216" s="52"/>
      <c r="M2216"/>
      <c r="N2216"/>
    </row>
    <row r="2217" spans="1:14" ht="12.75" customHeight="1">
      <c r="A2217"/>
      <c r="B2217"/>
      <c r="C2217"/>
      <c r="D2217"/>
      <c r="E2217"/>
      <c r="F2217"/>
      <c r="G2217"/>
      <c r="H2217"/>
      <c r="I2217"/>
      <c r="J2217" s="52"/>
      <c r="K2217" s="52"/>
      <c r="L2217" s="52"/>
      <c r="M2217"/>
      <c r="N2217"/>
    </row>
    <row r="2218" spans="1:14" ht="12.75" customHeight="1">
      <c r="A2218"/>
      <c r="B2218"/>
      <c r="C2218"/>
      <c r="D2218"/>
      <c r="E2218"/>
      <c r="F2218"/>
      <c r="G2218"/>
      <c r="H2218"/>
      <c r="I2218"/>
      <c r="J2218" s="52"/>
      <c r="K2218" s="52"/>
      <c r="L2218" s="52"/>
      <c r="M2218"/>
      <c r="N2218"/>
    </row>
    <row r="2219" spans="1:14" ht="12.75" customHeight="1">
      <c r="A2219"/>
      <c r="B2219"/>
      <c r="C2219"/>
      <c r="D2219"/>
      <c r="E2219"/>
      <c r="F2219"/>
      <c r="G2219"/>
      <c r="H2219"/>
      <c r="I2219"/>
      <c r="J2219" s="52"/>
      <c r="K2219" s="52"/>
      <c r="L2219" s="52"/>
      <c r="M2219"/>
      <c r="N2219"/>
    </row>
    <row r="2220" spans="1:14" ht="12.75" customHeight="1">
      <c r="A2220"/>
      <c r="B2220"/>
      <c r="C2220"/>
      <c r="D2220"/>
      <c r="E2220"/>
      <c r="F2220"/>
      <c r="G2220"/>
      <c r="H2220"/>
      <c r="I2220"/>
      <c r="J2220" s="52"/>
      <c r="K2220" s="52"/>
      <c r="L2220" s="52"/>
      <c r="M2220"/>
      <c r="N2220"/>
    </row>
    <row r="2221" spans="1:14" ht="12.75" customHeight="1">
      <c r="A2221"/>
      <c r="B2221"/>
      <c r="C2221"/>
      <c r="D2221"/>
      <c r="E2221"/>
      <c r="F2221"/>
      <c r="G2221"/>
      <c r="H2221"/>
      <c r="I2221"/>
      <c r="J2221" s="52"/>
      <c r="K2221" s="52"/>
      <c r="L2221" s="52"/>
      <c r="M2221"/>
      <c r="N2221"/>
    </row>
    <row r="2222" spans="1:14" ht="12.75" customHeight="1">
      <c r="A2222"/>
      <c r="B2222"/>
      <c r="C2222"/>
      <c r="D2222"/>
      <c r="E2222"/>
      <c r="F2222"/>
      <c r="G2222"/>
      <c r="H2222"/>
      <c r="I2222"/>
      <c r="J2222" s="52"/>
      <c r="K2222" s="52"/>
      <c r="L2222" s="52"/>
      <c r="M2222"/>
      <c r="N2222"/>
    </row>
    <row r="2223" spans="1:14" ht="12.75" customHeight="1">
      <c r="A2223"/>
      <c r="B2223"/>
      <c r="C2223"/>
      <c r="D2223"/>
      <c r="E2223"/>
      <c r="F2223"/>
      <c r="G2223"/>
      <c r="H2223"/>
      <c r="I2223"/>
      <c r="J2223" s="52"/>
      <c r="K2223" s="52"/>
      <c r="L2223" s="52"/>
      <c r="M2223"/>
      <c r="N2223"/>
    </row>
    <row r="2224" spans="1:14" ht="12.75" customHeight="1">
      <c r="A2224"/>
      <c r="B2224"/>
      <c r="C2224"/>
      <c r="D2224"/>
      <c r="E2224"/>
      <c r="F2224"/>
      <c r="G2224"/>
      <c r="H2224"/>
      <c r="I2224"/>
      <c r="J2224" s="52"/>
      <c r="K2224" s="52"/>
      <c r="L2224" s="52"/>
      <c r="M2224"/>
      <c r="N2224"/>
    </row>
    <row r="2225" spans="1:14" ht="12.75" customHeight="1">
      <c r="A2225"/>
      <c r="B2225"/>
      <c r="C2225"/>
      <c r="D2225"/>
      <c r="E2225"/>
      <c r="F2225"/>
      <c r="G2225"/>
      <c r="H2225"/>
      <c r="I2225"/>
      <c r="J2225" s="52"/>
      <c r="K2225" s="52"/>
      <c r="L2225" s="52"/>
      <c r="M2225"/>
      <c r="N2225"/>
    </row>
    <row r="2226" spans="1:14" ht="12.75" customHeight="1">
      <c r="A2226"/>
      <c r="B2226"/>
      <c r="C2226"/>
      <c r="D2226"/>
      <c r="E2226"/>
      <c r="F2226"/>
      <c r="G2226"/>
      <c r="H2226"/>
      <c r="I2226"/>
      <c r="J2226" s="52"/>
      <c r="K2226" s="52"/>
      <c r="L2226" s="52"/>
      <c r="M2226"/>
      <c r="N2226"/>
    </row>
    <row r="2227" spans="1:14" ht="12.75" customHeight="1">
      <c r="A2227"/>
      <c r="B2227"/>
      <c r="C2227"/>
      <c r="D2227"/>
      <c r="E2227"/>
      <c r="F2227"/>
      <c r="G2227"/>
      <c r="H2227"/>
      <c r="I2227"/>
      <c r="J2227" s="52"/>
      <c r="K2227" s="52"/>
      <c r="L2227" s="52"/>
      <c r="M2227"/>
      <c r="N2227"/>
    </row>
    <row r="2228" spans="1:14" ht="12.75" customHeight="1">
      <c r="A2228"/>
      <c r="B2228"/>
      <c r="C2228"/>
      <c r="D2228"/>
      <c r="E2228"/>
      <c r="F2228"/>
      <c r="G2228"/>
      <c r="H2228"/>
      <c r="I2228"/>
      <c r="J2228" s="52"/>
      <c r="K2228" s="52"/>
      <c r="L2228" s="52"/>
      <c r="M2228"/>
      <c r="N2228"/>
    </row>
    <row r="2229" spans="1:14" ht="12.75" customHeight="1">
      <c r="A2229"/>
      <c r="B2229"/>
      <c r="C2229"/>
      <c r="D2229"/>
      <c r="E2229"/>
      <c r="F2229"/>
      <c r="G2229"/>
      <c r="H2229"/>
      <c r="I2229"/>
      <c r="J2229" s="52"/>
      <c r="K2229" s="52"/>
      <c r="L2229" s="52"/>
      <c r="M2229"/>
      <c r="N2229"/>
    </row>
    <row r="2230" spans="1:14" ht="12.75" customHeight="1">
      <c r="A2230"/>
      <c r="B2230"/>
      <c r="C2230"/>
      <c r="D2230"/>
      <c r="E2230"/>
      <c r="F2230"/>
      <c r="G2230"/>
      <c r="H2230"/>
      <c r="I2230"/>
      <c r="J2230" s="52"/>
      <c r="K2230" s="52"/>
      <c r="L2230" s="52"/>
      <c r="M2230"/>
      <c r="N2230"/>
    </row>
    <row r="2231" spans="1:14" ht="12.75" customHeight="1">
      <c r="A2231"/>
      <c r="B2231"/>
      <c r="C2231"/>
      <c r="D2231"/>
      <c r="E2231"/>
      <c r="F2231"/>
      <c r="G2231"/>
      <c r="H2231"/>
      <c r="I2231"/>
      <c r="J2231" s="52"/>
      <c r="K2231" s="52"/>
      <c r="L2231" s="52"/>
      <c r="M2231"/>
      <c r="N2231"/>
    </row>
    <row r="2232" spans="1:14" ht="12.75" customHeight="1">
      <c r="A2232"/>
      <c r="B2232"/>
      <c r="C2232"/>
      <c r="D2232"/>
      <c r="E2232"/>
      <c r="F2232"/>
      <c r="G2232"/>
      <c r="H2232"/>
      <c r="I2232"/>
      <c r="J2232" s="52"/>
      <c r="K2232" s="52"/>
      <c r="L2232" s="52"/>
      <c r="M2232"/>
      <c r="N2232"/>
    </row>
    <row r="2233" spans="1:14" ht="12.75" customHeight="1">
      <c r="A2233"/>
      <c r="B2233"/>
      <c r="C2233"/>
      <c r="D2233"/>
      <c r="E2233"/>
      <c r="F2233"/>
      <c r="G2233"/>
      <c r="H2233"/>
      <c r="I2233"/>
      <c r="J2233" s="52"/>
      <c r="K2233" s="52"/>
      <c r="L2233" s="52"/>
      <c r="M2233"/>
      <c r="N2233"/>
    </row>
    <row r="2234" spans="1:14" ht="12.75" customHeight="1">
      <c r="A2234"/>
      <c r="B2234"/>
      <c r="C2234"/>
      <c r="D2234"/>
      <c r="E2234"/>
      <c r="F2234"/>
      <c r="G2234"/>
      <c r="H2234"/>
      <c r="I2234"/>
      <c r="J2234" s="52"/>
      <c r="K2234" s="52"/>
      <c r="L2234" s="52"/>
      <c r="M2234"/>
      <c r="N2234"/>
    </row>
    <row r="2235" spans="1:14" ht="12.75" customHeight="1">
      <c r="A2235"/>
      <c r="B2235"/>
      <c r="C2235"/>
      <c r="D2235"/>
      <c r="E2235"/>
      <c r="F2235"/>
      <c r="G2235"/>
      <c r="H2235"/>
      <c r="I2235"/>
      <c r="J2235" s="52"/>
      <c r="K2235" s="52"/>
      <c r="L2235" s="52"/>
      <c r="M2235"/>
      <c r="N2235"/>
    </row>
    <row r="2236" spans="1:14" ht="12.75" customHeight="1">
      <c r="A2236"/>
      <c r="B2236"/>
      <c r="C2236"/>
      <c r="D2236"/>
      <c r="E2236"/>
      <c r="F2236"/>
      <c r="G2236"/>
      <c r="H2236"/>
      <c r="I2236"/>
      <c r="J2236" s="52"/>
      <c r="K2236" s="52"/>
      <c r="L2236" s="52"/>
      <c r="M2236"/>
      <c r="N2236"/>
    </row>
    <row r="2237" spans="1:14" ht="12.75" customHeight="1">
      <c r="A2237"/>
      <c r="B2237"/>
      <c r="C2237"/>
      <c r="D2237"/>
      <c r="E2237"/>
      <c r="F2237"/>
      <c r="G2237"/>
      <c r="H2237"/>
      <c r="I2237"/>
      <c r="J2237" s="52"/>
      <c r="K2237" s="52"/>
      <c r="L2237" s="52"/>
      <c r="M2237"/>
      <c r="N2237"/>
    </row>
    <row r="2238" spans="1:14" ht="12.75" customHeight="1">
      <c r="A2238"/>
      <c r="B2238"/>
      <c r="C2238"/>
      <c r="D2238"/>
      <c r="E2238"/>
      <c r="F2238"/>
      <c r="G2238"/>
      <c r="H2238"/>
      <c r="I2238"/>
      <c r="J2238" s="52"/>
      <c r="K2238" s="52"/>
      <c r="L2238" s="52"/>
      <c r="M2238"/>
      <c r="N2238"/>
    </row>
    <row r="2239" spans="1:14" ht="12.75" customHeight="1">
      <c r="A2239"/>
      <c r="B2239"/>
      <c r="C2239"/>
      <c r="D2239"/>
      <c r="E2239"/>
      <c r="F2239"/>
      <c r="G2239"/>
      <c r="H2239"/>
      <c r="I2239"/>
      <c r="J2239" s="52"/>
      <c r="K2239" s="52"/>
      <c r="L2239" s="52"/>
      <c r="M2239"/>
      <c r="N2239"/>
    </row>
    <row r="2240" spans="1:14" ht="12.75" customHeight="1">
      <c r="A2240"/>
      <c r="B2240"/>
      <c r="C2240"/>
      <c r="D2240"/>
      <c r="E2240"/>
      <c r="F2240"/>
      <c r="G2240"/>
      <c r="H2240"/>
      <c r="I2240"/>
      <c r="J2240" s="52"/>
      <c r="K2240" s="52"/>
      <c r="L2240" s="52"/>
      <c r="M2240"/>
      <c r="N2240"/>
    </row>
    <row r="2241" spans="1:14" ht="12.75" customHeight="1">
      <c r="A2241"/>
      <c r="B2241"/>
      <c r="C2241"/>
      <c r="D2241"/>
      <c r="E2241"/>
      <c r="F2241"/>
      <c r="G2241"/>
      <c r="H2241"/>
      <c r="I2241"/>
      <c r="J2241" s="52"/>
      <c r="K2241" s="52"/>
      <c r="L2241" s="52"/>
      <c r="M2241"/>
      <c r="N2241"/>
    </row>
    <row r="2242" spans="1:14" ht="12.75" customHeight="1">
      <c r="A2242"/>
      <c r="B2242"/>
      <c r="C2242"/>
      <c r="D2242"/>
      <c r="E2242"/>
      <c r="F2242"/>
      <c r="G2242"/>
      <c r="H2242"/>
      <c r="I2242"/>
      <c r="J2242" s="52"/>
      <c r="K2242" s="52"/>
      <c r="L2242" s="52"/>
      <c r="M2242"/>
      <c r="N2242"/>
    </row>
    <row r="2243" spans="1:14" ht="12.75" customHeight="1">
      <c r="A2243"/>
      <c r="B2243"/>
      <c r="C2243"/>
      <c r="D2243"/>
      <c r="E2243"/>
      <c r="F2243"/>
      <c r="G2243"/>
      <c r="H2243"/>
      <c r="I2243"/>
      <c r="J2243" s="52"/>
      <c r="K2243" s="52"/>
      <c r="L2243" s="52"/>
      <c r="M2243"/>
      <c r="N2243"/>
    </row>
    <row r="2244" spans="1:14" ht="12.75" customHeight="1">
      <c r="A2244"/>
      <c r="B2244"/>
      <c r="C2244"/>
      <c r="D2244"/>
      <c r="E2244"/>
      <c r="F2244"/>
      <c r="G2244"/>
      <c r="H2244"/>
      <c r="I2244"/>
      <c r="J2244" s="52"/>
      <c r="K2244" s="52"/>
      <c r="L2244" s="52"/>
      <c r="M2244"/>
      <c r="N2244"/>
    </row>
    <row r="2245" spans="1:14" ht="12.75" customHeight="1">
      <c r="A2245"/>
      <c r="B2245"/>
      <c r="C2245"/>
      <c r="D2245"/>
      <c r="E2245"/>
      <c r="F2245"/>
      <c r="G2245"/>
      <c r="H2245"/>
      <c r="I2245"/>
      <c r="J2245" s="52"/>
      <c r="K2245" s="52"/>
      <c r="L2245" s="52"/>
      <c r="M2245"/>
      <c r="N2245"/>
    </row>
    <row r="2246" spans="1:14" ht="12.75" customHeight="1">
      <c r="A2246"/>
      <c r="B2246"/>
      <c r="C2246"/>
      <c r="D2246"/>
      <c r="E2246"/>
      <c r="F2246"/>
      <c r="G2246"/>
      <c r="H2246"/>
      <c r="I2246"/>
      <c r="J2246" s="52"/>
      <c r="K2246" s="52"/>
      <c r="L2246" s="52"/>
      <c r="M2246"/>
      <c r="N2246"/>
    </row>
    <row r="2247" spans="1:14" ht="12.75" customHeight="1">
      <c r="A2247"/>
      <c r="B2247"/>
      <c r="C2247"/>
      <c r="D2247"/>
      <c r="E2247"/>
      <c r="F2247"/>
      <c r="G2247"/>
      <c r="H2247"/>
      <c r="I2247"/>
      <c r="J2247" s="52"/>
      <c r="K2247" s="52"/>
      <c r="L2247" s="52"/>
      <c r="M2247"/>
      <c r="N2247"/>
    </row>
    <row r="2248" spans="1:14" ht="12.75" customHeight="1">
      <c r="A2248"/>
      <c r="B2248"/>
      <c r="C2248"/>
      <c r="D2248"/>
      <c r="E2248"/>
      <c r="F2248"/>
      <c r="G2248"/>
      <c r="H2248"/>
      <c r="I2248"/>
      <c r="J2248" s="52"/>
      <c r="K2248" s="52"/>
      <c r="L2248" s="52"/>
      <c r="M2248"/>
      <c r="N2248"/>
    </row>
    <row r="2249" spans="1:14" ht="12.75" customHeight="1">
      <c r="A2249"/>
      <c r="B2249"/>
      <c r="C2249"/>
      <c r="D2249"/>
      <c r="E2249"/>
      <c r="F2249"/>
      <c r="G2249"/>
      <c r="H2249"/>
      <c r="I2249"/>
      <c r="J2249" s="52"/>
      <c r="K2249" s="52"/>
      <c r="L2249" s="52"/>
      <c r="M2249"/>
      <c r="N2249"/>
    </row>
    <row r="2250" spans="1:14" ht="12.75" customHeight="1">
      <c r="A2250"/>
      <c r="B2250"/>
      <c r="C2250"/>
      <c r="D2250"/>
      <c r="E2250"/>
      <c r="F2250"/>
      <c r="G2250"/>
      <c r="H2250"/>
      <c r="I2250"/>
      <c r="J2250" s="52"/>
      <c r="K2250" s="52"/>
      <c r="L2250" s="52"/>
      <c r="M2250"/>
      <c r="N2250"/>
    </row>
    <row r="2251" spans="1:14" ht="12.75" customHeight="1">
      <c r="A2251"/>
      <c r="B2251"/>
      <c r="C2251"/>
      <c r="D2251"/>
      <c r="E2251"/>
      <c r="F2251"/>
      <c r="G2251"/>
      <c r="H2251"/>
      <c r="I2251"/>
      <c r="J2251" s="52"/>
      <c r="K2251" s="52"/>
      <c r="L2251" s="52"/>
      <c r="M2251"/>
      <c r="N2251"/>
    </row>
    <row r="2252" spans="1:14" ht="12.75" customHeight="1">
      <c r="A2252"/>
      <c r="B2252"/>
      <c r="C2252"/>
      <c r="D2252"/>
      <c r="E2252"/>
      <c r="F2252"/>
      <c r="G2252"/>
      <c r="H2252"/>
      <c r="I2252"/>
      <c r="J2252" s="52"/>
      <c r="K2252" s="52"/>
      <c r="L2252" s="52"/>
      <c r="M2252"/>
      <c r="N2252"/>
    </row>
    <row r="2253" spans="1:14" ht="12.75" customHeight="1">
      <c r="A2253"/>
      <c r="B2253"/>
      <c r="C2253"/>
      <c r="D2253"/>
      <c r="E2253"/>
      <c r="F2253"/>
      <c r="G2253"/>
      <c r="H2253"/>
      <c r="I2253"/>
      <c r="J2253" s="52"/>
      <c r="K2253" s="52"/>
      <c r="L2253" s="52"/>
      <c r="M2253"/>
      <c r="N2253"/>
    </row>
    <row r="2254" spans="1:14" ht="12.75" customHeight="1">
      <c r="A2254"/>
      <c r="B2254"/>
      <c r="C2254"/>
      <c r="D2254"/>
      <c r="E2254"/>
      <c r="F2254"/>
      <c r="G2254"/>
      <c r="H2254"/>
      <c r="I2254"/>
      <c r="J2254" s="52"/>
      <c r="K2254" s="52"/>
      <c r="L2254" s="52"/>
      <c r="M2254"/>
      <c r="N2254"/>
    </row>
    <row r="2255" spans="1:14" ht="12.75" customHeight="1">
      <c r="A2255"/>
      <c r="B2255"/>
      <c r="C2255"/>
      <c r="D2255"/>
      <c r="E2255"/>
      <c r="F2255"/>
      <c r="G2255"/>
      <c r="H2255"/>
      <c r="I2255"/>
      <c r="J2255" s="52"/>
      <c r="K2255" s="52"/>
      <c r="L2255" s="52"/>
      <c r="M2255"/>
      <c r="N2255"/>
    </row>
    <row r="2256" spans="1:14" ht="12.75" customHeight="1">
      <c r="A2256"/>
      <c r="B2256"/>
      <c r="C2256"/>
      <c r="D2256"/>
      <c r="E2256"/>
      <c r="F2256"/>
      <c r="G2256"/>
      <c r="H2256"/>
      <c r="I2256"/>
      <c r="J2256" s="52"/>
      <c r="K2256" s="52"/>
      <c r="L2256" s="52"/>
      <c r="M2256"/>
      <c r="N2256"/>
    </row>
    <row r="2257" spans="1:14" ht="12.75" customHeight="1">
      <c r="A2257"/>
      <c r="B2257"/>
      <c r="C2257"/>
      <c r="D2257"/>
      <c r="E2257"/>
      <c r="F2257"/>
      <c r="G2257"/>
      <c r="H2257"/>
      <c r="I2257"/>
      <c r="J2257" s="52"/>
      <c r="K2257" s="52"/>
      <c r="L2257" s="52"/>
      <c r="M2257"/>
      <c r="N2257"/>
    </row>
    <row r="2258" spans="1:14" ht="12.75" customHeight="1">
      <c r="A2258"/>
      <c r="B2258"/>
      <c r="C2258"/>
      <c r="D2258"/>
      <c r="E2258"/>
      <c r="F2258"/>
      <c r="G2258"/>
      <c r="H2258"/>
      <c r="I2258"/>
      <c r="J2258" s="52"/>
      <c r="K2258" s="52"/>
      <c r="L2258" s="52"/>
      <c r="M2258"/>
      <c r="N2258"/>
    </row>
    <row r="2259" spans="1:14" ht="12.75" customHeight="1">
      <c r="A2259"/>
      <c r="B2259"/>
      <c r="C2259"/>
      <c r="D2259"/>
      <c r="E2259"/>
      <c r="F2259"/>
      <c r="G2259"/>
      <c r="H2259"/>
      <c r="I2259"/>
      <c r="J2259" s="52"/>
      <c r="K2259" s="52"/>
      <c r="L2259" s="52"/>
      <c r="M2259"/>
      <c r="N2259"/>
    </row>
    <row r="2260" spans="1:14" ht="12.75" customHeight="1">
      <c r="A2260"/>
      <c r="B2260"/>
      <c r="C2260"/>
      <c r="D2260"/>
      <c r="E2260"/>
      <c r="F2260"/>
      <c r="G2260"/>
      <c r="H2260"/>
      <c r="I2260"/>
      <c r="J2260" s="52"/>
      <c r="K2260" s="52"/>
      <c r="L2260" s="52"/>
      <c r="M2260"/>
      <c r="N2260"/>
    </row>
    <row r="2261" spans="1:14" ht="12.75" customHeight="1">
      <c r="A2261"/>
      <c r="B2261"/>
      <c r="C2261"/>
      <c r="D2261"/>
      <c r="E2261"/>
      <c r="F2261"/>
      <c r="G2261"/>
      <c r="H2261"/>
      <c r="I2261"/>
      <c r="J2261" s="52"/>
      <c r="K2261" s="52"/>
      <c r="L2261" s="52"/>
      <c r="M2261"/>
      <c r="N2261"/>
    </row>
    <row r="2262" spans="1:14" ht="12.75" customHeight="1">
      <c r="A2262"/>
      <c r="B2262"/>
      <c r="C2262"/>
      <c r="D2262"/>
      <c r="E2262"/>
      <c r="F2262"/>
      <c r="G2262"/>
      <c r="H2262"/>
      <c r="I2262"/>
      <c r="J2262" s="52"/>
      <c r="K2262" s="52"/>
      <c r="L2262" s="52"/>
      <c r="M2262"/>
      <c r="N2262"/>
    </row>
    <row r="2263" spans="1:14" ht="12.75" customHeight="1">
      <c r="A2263"/>
      <c r="B2263"/>
      <c r="C2263"/>
      <c r="D2263"/>
      <c r="E2263"/>
      <c r="F2263"/>
      <c r="G2263"/>
      <c r="H2263"/>
      <c r="I2263"/>
      <c r="J2263" s="52"/>
      <c r="K2263" s="52"/>
      <c r="L2263" s="52"/>
      <c r="M2263"/>
      <c r="N2263"/>
    </row>
    <row r="2264" spans="1:14" ht="12.75" customHeight="1">
      <c r="A2264"/>
      <c r="B2264"/>
      <c r="C2264"/>
      <c r="D2264"/>
      <c r="E2264"/>
      <c r="F2264"/>
      <c r="G2264"/>
      <c r="H2264"/>
      <c r="I2264"/>
      <c r="J2264" s="52"/>
      <c r="K2264" s="52"/>
      <c r="L2264" s="52"/>
      <c r="M2264"/>
      <c r="N2264"/>
    </row>
    <row r="2265" spans="1:14" ht="12.75" customHeight="1">
      <c r="A2265"/>
      <c r="B2265"/>
      <c r="C2265"/>
      <c r="D2265"/>
      <c r="E2265"/>
      <c r="F2265"/>
      <c r="G2265"/>
      <c r="H2265"/>
      <c r="I2265"/>
      <c r="J2265" s="52"/>
      <c r="K2265" s="52"/>
      <c r="L2265" s="52"/>
      <c r="M2265"/>
      <c r="N2265"/>
    </row>
    <row r="2266" spans="1:14" ht="12.75" customHeight="1">
      <c r="A2266"/>
      <c r="B2266"/>
      <c r="C2266"/>
      <c r="D2266"/>
      <c r="E2266"/>
      <c r="F2266"/>
      <c r="G2266"/>
      <c r="H2266"/>
      <c r="I2266"/>
      <c r="J2266" s="52"/>
      <c r="K2266" s="52"/>
      <c r="L2266" s="52"/>
      <c r="M2266"/>
      <c r="N2266"/>
    </row>
    <row r="2267" spans="1:14" ht="12.75" customHeight="1">
      <c r="A2267"/>
      <c r="B2267"/>
      <c r="C2267"/>
      <c r="D2267"/>
      <c r="E2267"/>
      <c r="F2267"/>
      <c r="G2267"/>
      <c r="H2267"/>
      <c r="I2267"/>
      <c r="J2267" s="52"/>
      <c r="K2267" s="52"/>
      <c r="L2267" s="52"/>
      <c r="M2267"/>
      <c r="N2267"/>
    </row>
    <row r="2268" spans="1:14" ht="12.75" customHeight="1">
      <c r="A2268"/>
      <c r="B2268"/>
      <c r="C2268"/>
      <c r="D2268"/>
      <c r="E2268"/>
      <c r="F2268"/>
      <c r="G2268"/>
      <c r="H2268"/>
      <c r="I2268"/>
      <c r="J2268" s="52"/>
      <c r="K2268" s="52"/>
      <c r="L2268" s="52"/>
      <c r="M2268"/>
      <c r="N2268"/>
    </row>
    <row r="2269" spans="1:14" ht="12.75" customHeight="1">
      <c r="A2269"/>
      <c r="B2269"/>
      <c r="C2269"/>
      <c r="D2269"/>
      <c r="E2269"/>
      <c r="F2269"/>
      <c r="G2269"/>
      <c r="H2269"/>
      <c r="I2269"/>
      <c r="J2269" s="52"/>
      <c r="K2269" s="52"/>
      <c r="L2269" s="52"/>
      <c r="M2269"/>
      <c r="N2269"/>
    </row>
    <row r="2270" spans="1:14" ht="12.75" customHeight="1">
      <c r="A2270"/>
      <c r="B2270"/>
      <c r="C2270"/>
      <c r="D2270"/>
      <c r="E2270"/>
      <c r="F2270"/>
      <c r="G2270"/>
      <c r="H2270"/>
      <c r="I2270"/>
      <c r="J2270" s="52"/>
      <c r="K2270" s="52"/>
      <c r="L2270" s="52"/>
      <c r="M2270"/>
      <c r="N2270"/>
    </row>
    <row r="2271" spans="1:14" ht="12.75" customHeight="1">
      <c r="A2271"/>
      <c r="B2271"/>
      <c r="C2271"/>
      <c r="D2271"/>
      <c r="E2271"/>
      <c r="F2271"/>
      <c r="G2271"/>
      <c r="H2271"/>
      <c r="I2271"/>
      <c r="J2271" s="52"/>
      <c r="K2271" s="52"/>
      <c r="L2271" s="52"/>
      <c r="M2271"/>
      <c r="N2271"/>
    </row>
    <row r="2272" spans="1:14" ht="12.75" customHeight="1">
      <c r="A2272"/>
      <c r="B2272"/>
      <c r="C2272"/>
      <c r="D2272"/>
      <c r="E2272"/>
      <c r="F2272"/>
      <c r="G2272"/>
      <c r="H2272"/>
      <c r="I2272"/>
      <c r="J2272" s="52"/>
      <c r="K2272" s="52"/>
      <c r="L2272" s="52"/>
      <c r="M2272"/>
      <c r="N2272"/>
    </row>
    <row r="2273" spans="1:14" ht="12.75" customHeight="1">
      <c r="A2273"/>
      <c r="B2273"/>
      <c r="C2273"/>
      <c r="D2273"/>
      <c r="E2273"/>
      <c r="F2273"/>
      <c r="G2273"/>
      <c r="H2273"/>
      <c r="I2273"/>
      <c r="J2273" s="52"/>
      <c r="K2273" s="52"/>
      <c r="L2273" s="52"/>
      <c r="M2273"/>
      <c r="N2273"/>
    </row>
    <row r="2274" spans="1:14" ht="12.75" customHeight="1">
      <c r="A2274"/>
      <c r="B2274"/>
      <c r="C2274"/>
      <c r="D2274"/>
      <c r="E2274"/>
      <c r="F2274"/>
      <c r="G2274"/>
      <c r="H2274"/>
      <c r="I2274"/>
      <c r="J2274" s="52"/>
      <c r="K2274" s="52"/>
      <c r="L2274" s="52"/>
      <c r="M2274"/>
      <c r="N2274"/>
    </row>
    <row r="2275" spans="1:14" ht="12.75" customHeight="1">
      <c r="A2275"/>
      <c r="B2275"/>
      <c r="C2275"/>
      <c r="D2275"/>
      <c r="E2275"/>
      <c r="F2275"/>
      <c r="G2275"/>
      <c r="H2275"/>
      <c r="I2275"/>
      <c r="J2275" s="52"/>
      <c r="K2275" s="52"/>
      <c r="L2275" s="52"/>
      <c r="M2275"/>
      <c r="N2275"/>
    </row>
    <row r="2276" spans="1:14" ht="12.75" customHeight="1">
      <c r="A2276"/>
      <c r="B2276"/>
      <c r="C2276"/>
      <c r="D2276"/>
      <c r="E2276"/>
      <c r="F2276"/>
      <c r="G2276"/>
      <c r="H2276"/>
      <c r="I2276"/>
      <c r="J2276" s="52"/>
      <c r="K2276" s="52"/>
      <c r="L2276" s="52"/>
      <c r="M2276"/>
      <c r="N2276"/>
    </row>
    <row r="2277" spans="1:14" ht="12.75" customHeight="1">
      <c r="A2277"/>
      <c r="B2277"/>
      <c r="C2277"/>
      <c r="D2277"/>
      <c r="E2277"/>
      <c r="F2277"/>
      <c r="G2277"/>
      <c r="H2277"/>
      <c r="I2277"/>
      <c r="J2277" s="52"/>
      <c r="K2277" s="52"/>
      <c r="L2277" s="52"/>
      <c r="M2277"/>
      <c r="N2277"/>
    </row>
    <row r="2278" spans="1:14" ht="12.75" customHeight="1">
      <c r="A2278"/>
      <c r="B2278"/>
      <c r="C2278"/>
      <c r="D2278"/>
      <c r="E2278"/>
      <c r="F2278"/>
      <c r="G2278"/>
      <c r="H2278"/>
      <c r="I2278"/>
      <c r="J2278" s="52"/>
      <c r="K2278" s="52"/>
      <c r="L2278" s="52"/>
      <c r="M2278"/>
      <c r="N2278"/>
    </row>
    <row r="2279" spans="1:14" ht="12.75" customHeight="1">
      <c r="A2279"/>
      <c r="B2279"/>
      <c r="C2279"/>
      <c r="D2279"/>
      <c r="E2279"/>
      <c r="F2279"/>
      <c r="G2279"/>
      <c r="H2279"/>
      <c r="I2279"/>
      <c r="J2279" s="52"/>
      <c r="K2279" s="52"/>
      <c r="L2279" s="52"/>
      <c r="M2279"/>
      <c r="N2279"/>
    </row>
    <row r="2280" spans="1:14" ht="12.75" customHeight="1">
      <c r="A2280"/>
      <c r="B2280"/>
      <c r="C2280"/>
      <c r="D2280"/>
      <c r="E2280"/>
      <c r="F2280"/>
      <c r="G2280"/>
      <c r="H2280"/>
      <c r="I2280"/>
      <c r="J2280" s="52"/>
      <c r="K2280" s="52"/>
      <c r="L2280" s="52"/>
      <c r="M2280"/>
      <c r="N2280"/>
    </row>
    <row r="2281" spans="1:14" ht="12.75" customHeight="1">
      <c r="A2281"/>
      <c r="B2281"/>
      <c r="C2281"/>
      <c r="D2281"/>
      <c r="E2281"/>
      <c r="F2281"/>
      <c r="G2281"/>
      <c r="H2281"/>
      <c r="I2281"/>
      <c r="J2281" s="52"/>
      <c r="K2281" s="52"/>
      <c r="L2281" s="52"/>
      <c r="M2281"/>
      <c r="N2281"/>
    </row>
    <row r="2282" spans="1:14" ht="12.75" customHeight="1">
      <c r="A2282"/>
      <c r="B2282"/>
      <c r="C2282"/>
      <c r="D2282"/>
      <c r="E2282"/>
      <c r="F2282"/>
      <c r="G2282"/>
      <c r="H2282"/>
      <c r="I2282"/>
      <c r="J2282" s="52"/>
      <c r="K2282" s="52"/>
      <c r="L2282" s="52"/>
      <c r="M2282"/>
      <c r="N2282"/>
    </row>
    <row r="2283" spans="1:14" ht="12.75" customHeight="1">
      <c r="A2283"/>
      <c r="B2283"/>
      <c r="C2283"/>
      <c r="D2283"/>
      <c r="E2283"/>
      <c r="F2283"/>
      <c r="G2283"/>
      <c r="H2283"/>
      <c r="I2283"/>
      <c r="J2283" s="52"/>
      <c r="K2283" s="52"/>
      <c r="L2283" s="52"/>
      <c r="M2283"/>
      <c r="N2283"/>
    </row>
    <row r="2284" spans="1:14" ht="12.75" customHeight="1">
      <c r="A2284"/>
      <c r="B2284"/>
      <c r="C2284"/>
      <c r="D2284"/>
      <c r="E2284"/>
      <c r="F2284"/>
      <c r="G2284"/>
      <c r="H2284"/>
      <c r="I2284"/>
      <c r="J2284" s="52"/>
      <c r="K2284" s="52"/>
      <c r="L2284" s="52"/>
      <c r="M2284"/>
      <c r="N2284"/>
    </row>
    <row r="2285" spans="1:14" ht="12.75" customHeight="1">
      <c r="A2285"/>
      <c r="B2285"/>
      <c r="C2285"/>
      <c r="D2285"/>
      <c r="E2285"/>
      <c r="F2285"/>
      <c r="G2285"/>
      <c r="H2285"/>
      <c r="I2285"/>
      <c r="J2285" s="52"/>
      <c r="K2285" s="52"/>
      <c r="L2285" s="52"/>
      <c r="M2285"/>
      <c r="N2285"/>
    </row>
    <row r="2286" spans="1:14" ht="12.75" customHeight="1">
      <c r="A2286"/>
      <c r="B2286"/>
      <c r="C2286"/>
      <c r="D2286"/>
      <c r="E2286"/>
      <c r="F2286"/>
      <c r="G2286"/>
      <c r="H2286"/>
      <c r="I2286"/>
      <c r="J2286" s="52"/>
      <c r="K2286" s="52"/>
      <c r="L2286" s="52"/>
      <c r="M2286"/>
      <c r="N2286"/>
    </row>
    <row r="2287" spans="1:14" ht="12.75" customHeight="1">
      <c r="A2287"/>
      <c r="B2287"/>
      <c r="C2287"/>
      <c r="D2287"/>
      <c r="E2287"/>
      <c r="F2287"/>
      <c r="G2287"/>
      <c r="H2287"/>
      <c r="I2287"/>
      <c r="J2287" s="52"/>
      <c r="K2287" s="52"/>
      <c r="L2287" s="52"/>
      <c r="M2287"/>
      <c r="N2287"/>
    </row>
    <row r="2288" spans="1:14" ht="12.75" customHeight="1">
      <c r="A2288"/>
      <c r="B2288"/>
      <c r="C2288"/>
      <c r="D2288"/>
      <c r="E2288"/>
      <c r="F2288"/>
      <c r="G2288"/>
      <c r="H2288"/>
      <c r="I2288"/>
      <c r="J2288" s="52"/>
      <c r="K2288" s="52"/>
      <c r="L2288" s="52"/>
      <c r="M2288"/>
      <c r="N2288"/>
    </row>
    <row r="2289" spans="1:14" ht="12.75" customHeight="1">
      <c r="A2289"/>
      <c r="B2289"/>
      <c r="C2289"/>
      <c r="D2289"/>
      <c r="E2289"/>
      <c r="F2289"/>
      <c r="G2289"/>
      <c r="H2289"/>
      <c r="I2289"/>
      <c r="J2289" s="52"/>
      <c r="K2289" s="52"/>
      <c r="L2289" s="52"/>
      <c r="M2289"/>
      <c r="N2289"/>
    </row>
    <row r="2290" spans="1:14" ht="12.75" customHeight="1">
      <c r="A2290"/>
      <c r="B2290"/>
      <c r="C2290"/>
      <c r="D2290"/>
      <c r="E2290"/>
      <c r="F2290"/>
      <c r="G2290"/>
      <c r="H2290"/>
      <c r="I2290"/>
      <c r="J2290" s="52"/>
      <c r="K2290" s="52"/>
      <c r="L2290" s="52"/>
      <c r="M2290"/>
      <c r="N2290"/>
    </row>
    <row r="2291" spans="1:14" ht="12.75" customHeight="1">
      <c r="A2291"/>
      <c r="B2291"/>
      <c r="C2291"/>
      <c r="D2291"/>
      <c r="E2291"/>
      <c r="F2291"/>
      <c r="G2291"/>
      <c r="H2291"/>
      <c r="I2291"/>
      <c r="J2291" s="52"/>
      <c r="K2291" s="52"/>
      <c r="L2291" s="52"/>
      <c r="M2291"/>
      <c r="N2291"/>
    </row>
    <row r="2292" spans="1:14" ht="12.75" customHeight="1">
      <c r="A2292"/>
      <c r="B2292"/>
      <c r="C2292"/>
      <c r="D2292"/>
      <c r="E2292"/>
      <c r="F2292"/>
      <c r="G2292"/>
      <c r="H2292"/>
      <c r="I2292"/>
      <c r="J2292" s="52"/>
      <c r="K2292" s="52"/>
      <c r="L2292" s="52"/>
      <c r="M2292"/>
      <c r="N2292"/>
    </row>
    <row r="2293" spans="1:14" ht="12.75" customHeight="1">
      <c r="A2293"/>
      <c r="B2293"/>
      <c r="C2293"/>
      <c r="D2293"/>
      <c r="E2293"/>
      <c r="F2293"/>
      <c r="G2293"/>
      <c r="H2293"/>
      <c r="I2293"/>
      <c r="J2293" s="52"/>
      <c r="K2293" s="52"/>
      <c r="L2293" s="52"/>
      <c r="M2293"/>
      <c r="N2293"/>
    </row>
    <row r="2294" spans="1:14" ht="12.75" customHeight="1">
      <c r="A2294"/>
      <c r="B2294"/>
      <c r="C2294"/>
      <c r="D2294"/>
      <c r="E2294"/>
      <c r="F2294"/>
      <c r="G2294"/>
      <c r="H2294"/>
      <c r="I2294"/>
      <c r="J2294" s="52"/>
      <c r="K2294" s="52"/>
      <c r="L2294" s="52"/>
      <c r="M2294"/>
      <c r="N2294"/>
    </row>
    <row r="2295" spans="1:14" ht="12.75" customHeight="1">
      <c r="A2295"/>
      <c r="B2295"/>
      <c r="C2295"/>
      <c r="D2295"/>
      <c r="E2295"/>
      <c r="F2295"/>
      <c r="G2295"/>
      <c r="H2295"/>
      <c r="I2295"/>
      <c r="J2295" s="52"/>
      <c r="K2295" s="52"/>
      <c r="L2295" s="52"/>
      <c r="M2295"/>
      <c r="N2295"/>
    </row>
    <row r="2296" spans="1:14" ht="12.75" customHeight="1">
      <c r="A2296"/>
      <c r="B2296"/>
      <c r="C2296"/>
      <c r="D2296"/>
      <c r="E2296"/>
      <c r="F2296"/>
      <c r="G2296"/>
      <c r="H2296"/>
      <c r="I2296"/>
      <c r="J2296" s="52"/>
      <c r="K2296" s="52"/>
      <c r="L2296" s="52"/>
      <c r="M2296"/>
      <c r="N2296"/>
    </row>
    <row r="2297" spans="1:14" ht="12.75" customHeight="1">
      <c r="A2297"/>
      <c r="B2297"/>
      <c r="C2297"/>
      <c r="D2297"/>
      <c r="E2297"/>
      <c r="F2297"/>
      <c r="G2297"/>
      <c r="H2297"/>
      <c r="I2297"/>
      <c r="J2297" s="52"/>
      <c r="K2297" s="52"/>
      <c r="L2297" s="52"/>
      <c r="M2297"/>
      <c r="N2297"/>
    </row>
    <row r="2298" spans="1:14" ht="12.75" customHeight="1">
      <c r="A2298"/>
      <c r="B2298"/>
      <c r="C2298"/>
      <c r="D2298"/>
      <c r="E2298"/>
      <c r="F2298"/>
      <c r="G2298"/>
      <c r="H2298"/>
      <c r="I2298"/>
      <c r="J2298" s="52"/>
      <c r="K2298" s="52"/>
      <c r="L2298" s="52"/>
      <c r="M2298"/>
      <c r="N2298"/>
    </row>
    <row r="2299" spans="1:14" ht="12.75" customHeight="1">
      <c r="A2299"/>
      <c r="B2299"/>
      <c r="C2299"/>
      <c r="D2299"/>
      <c r="E2299"/>
      <c r="F2299"/>
      <c r="G2299"/>
      <c r="H2299"/>
      <c r="I2299"/>
      <c r="J2299" s="52"/>
      <c r="K2299" s="52"/>
      <c r="L2299" s="52"/>
      <c r="M2299"/>
      <c r="N2299"/>
    </row>
    <row r="2300" spans="1:14" ht="12.75" customHeight="1">
      <c r="A2300"/>
      <c r="B2300"/>
      <c r="C2300"/>
      <c r="D2300"/>
      <c r="E2300"/>
      <c r="F2300"/>
      <c r="G2300"/>
      <c r="H2300"/>
      <c r="I2300"/>
      <c r="J2300" s="52"/>
      <c r="K2300" s="52"/>
      <c r="L2300" s="52"/>
      <c r="M2300"/>
      <c r="N2300"/>
    </row>
    <row r="2301" spans="1:14" ht="12.75" customHeight="1">
      <c r="A2301"/>
      <c r="B2301"/>
      <c r="C2301"/>
      <c r="D2301"/>
      <c r="E2301"/>
      <c r="F2301"/>
      <c r="G2301"/>
      <c r="H2301"/>
      <c r="I2301"/>
      <c r="J2301" s="52"/>
      <c r="K2301" s="52"/>
      <c r="L2301" s="52"/>
      <c r="M2301"/>
      <c r="N2301"/>
    </row>
    <row r="2302" spans="1:14" ht="12.75" customHeight="1">
      <c r="A2302"/>
      <c r="B2302"/>
      <c r="C2302"/>
      <c r="D2302"/>
      <c r="E2302"/>
      <c r="F2302"/>
      <c r="G2302"/>
      <c r="H2302"/>
      <c r="I2302"/>
      <c r="J2302" s="52"/>
      <c r="K2302" s="52"/>
      <c r="L2302" s="52"/>
      <c r="M2302"/>
      <c r="N2302"/>
    </row>
    <row r="2303" spans="1:14" ht="12.75" customHeight="1">
      <c r="A2303"/>
      <c r="B2303"/>
      <c r="C2303"/>
      <c r="D2303"/>
      <c r="E2303"/>
      <c r="F2303"/>
      <c r="G2303"/>
      <c r="H2303"/>
      <c r="I2303"/>
      <c r="J2303" s="52"/>
      <c r="K2303" s="52"/>
      <c r="L2303" s="52"/>
      <c r="M2303"/>
      <c r="N2303"/>
    </row>
    <row r="2304" spans="1:14" ht="12.75" customHeight="1">
      <c r="A2304"/>
      <c r="B2304"/>
      <c r="C2304"/>
      <c r="D2304"/>
      <c r="E2304"/>
      <c r="F2304"/>
      <c r="G2304"/>
      <c r="H2304"/>
      <c r="I2304"/>
      <c r="J2304" s="52"/>
      <c r="K2304" s="52"/>
      <c r="L2304" s="52"/>
      <c r="M2304"/>
      <c r="N2304"/>
    </row>
    <row r="2305" spans="1:14" ht="12.75" customHeight="1">
      <c r="A2305"/>
      <c r="B2305"/>
      <c r="C2305"/>
      <c r="D2305"/>
      <c r="E2305"/>
      <c r="F2305"/>
      <c r="G2305"/>
      <c r="H2305"/>
      <c r="I2305"/>
      <c r="J2305" s="52"/>
      <c r="K2305" s="52"/>
      <c r="L2305" s="52"/>
      <c r="M2305"/>
      <c r="N2305"/>
    </row>
    <row r="2306" spans="1:14" ht="12.75" customHeight="1">
      <c r="A2306"/>
      <c r="B2306"/>
      <c r="C2306"/>
      <c r="D2306"/>
      <c r="E2306"/>
      <c r="F2306"/>
      <c r="G2306"/>
      <c r="H2306"/>
      <c r="I2306"/>
      <c r="J2306" s="52"/>
      <c r="K2306" s="52"/>
      <c r="L2306" s="52"/>
      <c r="M2306"/>
      <c r="N2306"/>
    </row>
    <row r="2307" spans="1:14" ht="12.75" customHeight="1">
      <c r="A2307"/>
      <c r="B2307"/>
      <c r="C2307"/>
      <c r="D2307"/>
      <c r="E2307"/>
      <c r="F2307"/>
      <c r="G2307"/>
      <c r="H2307"/>
      <c r="I2307"/>
      <c r="J2307" s="52"/>
      <c r="K2307" s="52"/>
      <c r="L2307" s="52"/>
      <c r="M2307"/>
      <c r="N2307"/>
    </row>
    <row r="2308" spans="1:14" ht="12.75" customHeight="1">
      <c r="A2308"/>
      <c r="B2308"/>
      <c r="C2308"/>
      <c r="D2308"/>
      <c r="E2308"/>
      <c r="F2308"/>
      <c r="G2308"/>
      <c r="H2308"/>
      <c r="I2308"/>
      <c r="J2308" s="52"/>
      <c r="K2308" s="52"/>
      <c r="L2308" s="52"/>
      <c r="M2308"/>
      <c r="N2308"/>
    </row>
    <row r="2309" spans="1:14" ht="12.75" customHeight="1">
      <c r="A2309"/>
      <c r="B2309"/>
      <c r="C2309"/>
      <c r="D2309"/>
      <c r="E2309"/>
      <c r="F2309"/>
      <c r="G2309"/>
      <c r="H2309"/>
      <c r="I2309"/>
      <c r="J2309" s="52"/>
      <c r="K2309" s="52"/>
      <c r="L2309" s="52"/>
      <c r="M2309"/>
      <c r="N2309"/>
    </row>
    <row r="2310" spans="1:14" ht="12.75" customHeight="1">
      <c r="A2310"/>
      <c r="B2310"/>
      <c r="C2310"/>
      <c r="D2310"/>
      <c r="E2310"/>
      <c r="F2310"/>
      <c r="G2310"/>
      <c r="H2310"/>
      <c r="I2310"/>
      <c r="J2310" s="52"/>
      <c r="K2310" s="52"/>
      <c r="L2310" s="52"/>
      <c r="M2310"/>
      <c r="N2310"/>
    </row>
    <row r="2311" spans="1:14" ht="12.75" customHeight="1">
      <c r="A2311"/>
      <c r="B2311"/>
      <c r="C2311"/>
      <c r="D2311"/>
      <c r="E2311"/>
      <c r="F2311"/>
      <c r="G2311"/>
      <c r="H2311"/>
      <c r="I2311"/>
      <c r="J2311" s="52"/>
      <c r="K2311" s="52"/>
      <c r="L2311" s="52"/>
      <c r="M2311"/>
      <c r="N2311"/>
    </row>
    <row r="2312" spans="1:14" ht="12.75" customHeight="1">
      <c r="A2312"/>
      <c r="B2312"/>
      <c r="C2312"/>
      <c r="D2312"/>
      <c r="E2312"/>
      <c r="F2312"/>
      <c r="G2312"/>
      <c r="H2312"/>
      <c r="I2312"/>
      <c r="J2312" s="52"/>
      <c r="K2312" s="52"/>
      <c r="L2312" s="52"/>
      <c r="M2312"/>
      <c r="N2312"/>
    </row>
    <row r="2313" spans="1:14" ht="12.75" customHeight="1">
      <c r="A2313"/>
      <c r="B2313"/>
      <c r="C2313"/>
      <c r="D2313"/>
      <c r="E2313"/>
      <c r="F2313"/>
      <c r="G2313"/>
      <c r="H2313"/>
      <c r="I2313"/>
      <c r="J2313" s="52"/>
      <c r="K2313" s="52"/>
      <c r="L2313" s="52"/>
      <c r="M2313"/>
      <c r="N2313"/>
    </row>
    <row r="2314" spans="1:14" ht="12.75" customHeight="1">
      <c r="A2314"/>
      <c r="B2314"/>
      <c r="C2314"/>
      <c r="D2314"/>
      <c r="E2314"/>
      <c r="F2314"/>
      <c r="G2314"/>
      <c r="H2314"/>
      <c r="I2314"/>
      <c r="J2314" s="52"/>
      <c r="K2314" s="52"/>
      <c r="L2314" s="52"/>
      <c r="M2314"/>
      <c r="N2314"/>
    </row>
    <row r="2315" spans="1:14" ht="12.75" customHeight="1">
      <c r="A2315"/>
      <c r="B2315"/>
      <c r="C2315"/>
      <c r="D2315"/>
      <c r="E2315"/>
      <c r="F2315"/>
      <c r="G2315"/>
      <c r="H2315"/>
      <c r="I2315"/>
      <c r="J2315" s="52"/>
      <c r="K2315" s="52"/>
      <c r="L2315" s="52"/>
      <c r="M2315"/>
      <c r="N2315"/>
    </row>
    <row r="2316" spans="1:14" ht="12.75" customHeight="1">
      <c r="A2316"/>
      <c r="B2316"/>
      <c r="C2316"/>
      <c r="D2316"/>
      <c r="E2316"/>
      <c r="F2316"/>
      <c r="G2316"/>
      <c r="H2316"/>
      <c r="I2316"/>
      <c r="J2316" s="52"/>
      <c r="K2316" s="52"/>
      <c r="L2316" s="52"/>
      <c r="M2316"/>
      <c r="N2316"/>
    </row>
    <row r="2317" spans="1:14" ht="12.75" customHeight="1">
      <c r="A2317"/>
      <c r="B2317"/>
      <c r="C2317"/>
      <c r="D2317"/>
      <c r="E2317"/>
      <c r="F2317"/>
      <c r="G2317"/>
      <c r="H2317"/>
      <c r="I2317"/>
      <c r="J2317" s="52"/>
      <c r="K2317" s="52"/>
      <c r="L2317" s="52"/>
      <c r="M2317"/>
      <c r="N2317"/>
    </row>
    <row r="2318" spans="1:14" ht="12.75" customHeight="1">
      <c r="A2318"/>
      <c r="B2318"/>
      <c r="C2318"/>
      <c r="D2318"/>
      <c r="E2318"/>
      <c r="F2318"/>
      <c r="G2318"/>
      <c r="H2318"/>
      <c r="I2318"/>
      <c r="J2318" s="52"/>
      <c r="K2318" s="52"/>
      <c r="L2318" s="52"/>
      <c r="M2318"/>
      <c r="N2318"/>
    </row>
    <row r="2319" spans="1:14" ht="12.75" customHeight="1">
      <c r="A2319"/>
      <c r="B2319"/>
      <c r="C2319"/>
      <c r="D2319"/>
      <c r="E2319"/>
      <c r="F2319"/>
      <c r="G2319"/>
      <c r="H2319"/>
      <c r="I2319"/>
      <c r="J2319" s="52"/>
      <c r="K2319" s="52"/>
      <c r="L2319" s="52"/>
      <c r="M2319"/>
      <c r="N2319"/>
    </row>
    <row r="2320" spans="1:14" ht="12.75" customHeight="1">
      <c r="A2320"/>
      <c r="B2320"/>
      <c r="C2320"/>
      <c r="D2320"/>
      <c r="E2320"/>
      <c r="F2320"/>
      <c r="G2320"/>
      <c r="H2320"/>
      <c r="I2320"/>
      <c r="J2320" s="52"/>
      <c r="K2320" s="52"/>
      <c r="L2320" s="52"/>
      <c r="M2320"/>
      <c r="N2320"/>
    </row>
    <row r="2321" spans="1:14" ht="12.75" customHeight="1">
      <c r="A2321"/>
      <c r="B2321"/>
      <c r="C2321"/>
      <c r="D2321"/>
      <c r="E2321"/>
      <c r="F2321"/>
      <c r="G2321"/>
      <c r="H2321"/>
      <c r="I2321"/>
      <c r="J2321" s="52"/>
      <c r="K2321" s="52"/>
      <c r="L2321" s="52"/>
      <c r="M2321"/>
      <c r="N2321"/>
    </row>
    <row r="2322" spans="1:14" ht="12.75" customHeight="1">
      <c r="A2322"/>
      <c r="B2322"/>
      <c r="C2322"/>
      <c r="D2322"/>
      <c r="E2322"/>
      <c r="F2322"/>
      <c r="G2322"/>
      <c r="H2322"/>
      <c r="I2322"/>
      <c r="J2322" s="52"/>
      <c r="K2322" s="52"/>
      <c r="L2322" s="52"/>
      <c r="M2322"/>
      <c r="N2322"/>
    </row>
    <row r="2323" spans="1:14" ht="12.75" customHeight="1">
      <c r="A2323"/>
      <c r="B2323"/>
      <c r="C2323"/>
      <c r="D2323"/>
      <c r="E2323"/>
      <c r="F2323"/>
      <c r="G2323"/>
      <c r="H2323"/>
      <c r="I2323"/>
      <c r="J2323" s="52"/>
      <c r="K2323" s="52"/>
      <c r="L2323" s="52"/>
      <c r="M2323"/>
      <c r="N2323"/>
    </row>
    <row r="2324" spans="1:14" ht="12.75" customHeight="1">
      <c r="A2324"/>
      <c r="B2324"/>
      <c r="C2324"/>
      <c r="D2324"/>
      <c r="E2324"/>
      <c r="F2324"/>
      <c r="G2324"/>
      <c r="H2324"/>
      <c r="I2324"/>
      <c r="J2324" s="52"/>
      <c r="K2324" s="52"/>
      <c r="L2324" s="52"/>
      <c r="M2324"/>
      <c r="N2324"/>
    </row>
    <row r="2325" spans="1:14" ht="12.75" customHeight="1">
      <c r="A2325"/>
      <c r="B2325"/>
      <c r="C2325"/>
      <c r="D2325"/>
      <c r="E2325"/>
      <c r="F2325"/>
      <c r="G2325"/>
      <c r="H2325"/>
      <c r="I2325"/>
      <c r="J2325" s="52"/>
      <c r="K2325" s="52"/>
      <c r="L2325" s="52"/>
      <c r="M2325"/>
      <c r="N2325"/>
    </row>
    <row r="2326" spans="1:14" ht="12.75" customHeight="1">
      <c r="A2326"/>
      <c r="B2326"/>
      <c r="C2326"/>
      <c r="D2326"/>
      <c r="E2326"/>
      <c r="F2326"/>
      <c r="G2326"/>
      <c r="H2326"/>
      <c r="I2326"/>
      <c r="J2326" s="52"/>
      <c r="K2326" s="52"/>
      <c r="L2326" s="52"/>
      <c r="M2326"/>
      <c r="N2326"/>
    </row>
    <row r="2327" spans="1:14" ht="12.75" customHeight="1">
      <c r="A2327"/>
      <c r="B2327"/>
      <c r="C2327"/>
      <c r="D2327"/>
      <c r="E2327"/>
      <c r="F2327"/>
      <c r="G2327"/>
      <c r="H2327"/>
      <c r="I2327"/>
      <c r="J2327" s="52"/>
      <c r="K2327" s="52"/>
      <c r="L2327" s="52"/>
      <c r="M2327"/>
      <c r="N2327"/>
    </row>
    <row r="2328" spans="1:14" ht="12.75" customHeight="1">
      <c r="A2328"/>
      <c r="B2328"/>
      <c r="C2328"/>
      <c r="D2328"/>
      <c r="E2328"/>
      <c r="F2328"/>
      <c r="G2328"/>
      <c r="H2328"/>
      <c r="I2328"/>
      <c r="J2328" s="52"/>
      <c r="K2328" s="52"/>
      <c r="L2328" s="52"/>
      <c r="M2328"/>
      <c r="N2328"/>
    </row>
    <row r="2329" spans="1:14" ht="12.75" customHeight="1">
      <c r="A2329"/>
      <c r="B2329"/>
      <c r="C2329"/>
      <c r="D2329"/>
      <c r="E2329"/>
      <c r="F2329"/>
      <c r="G2329"/>
      <c r="H2329"/>
      <c r="I2329"/>
      <c r="J2329" s="52"/>
      <c r="K2329" s="52"/>
      <c r="L2329" s="52"/>
      <c r="M2329"/>
      <c r="N2329"/>
    </row>
    <row r="2330" spans="1:14" ht="12.75" customHeight="1">
      <c r="A2330"/>
      <c r="B2330"/>
      <c r="C2330"/>
      <c r="D2330"/>
      <c r="E2330"/>
      <c r="F2330"/>
      <c r="G2330"/>
      <c r="H2330"/>
      <c r="I2330"/>
      <c r="J2330" s="52"/>
      <c r="K2330" s="52"/>
      <c r="L2330" s="52"/>
      <c r="M2330"/>
      <c r="N2330"/>
    </row>
    <row r="2331" spans="1:14" ht="12.75" customHeight="1">
      <c r="A2331"/>
      <c r="B2331"/>
      <c r="C2331"/>
      <c r="D2331"/>
      <c r="E2331"/>
      <c r="F2331"/>
      <c r="G2331"/>
      <c r="H2331"/>
      <c r="I2331"/>
      <c r="J2331" s="52"/>
      <c r="K2331" s="52"/>
      <c r="L2331" s="52"/>
      <c r="M2331"/>
      <c r="N2331"/>
    </row>
    <row r="2332" spans="1:14" ht="12.75" customHeight="1">
      <c r="A2332"/>
      <c r="B2332"/>
      <c r="C2332"/>
      <c r="D2332"/>
      <c r="E2332"/>
      <c r="F2332"/>
      <c r="G2332"/>
      <c r="H2332"/>
      <c r="I2332"/>
      <c r="J2332" s="52"/>
      <c r="K2332" s="52"/>
      <c r="L2332" s="52"/>
      <c r="M2332"/>
      <c r="N2332"/>
    </row>
    <row r="2333" spans="1:14" ht="12.75" customHeight="1">
      <c r="A2333"/>
      <c r="B2333"/>
      <c r="C2333"/>
      <c r="D2333"/>
      <c r="E2333"/>
      <c r="F2333"/>
      <c r="G2333"/>
      <c r="H2333"/>
      <c r="I2333"/>
      <c r="J2333" s="52"/>
      <c r="K2333" s="52"/>
      <c r="L2333" s="52"/>
      <c r="M2333"/>
      <c r="N2333"/>
    </row>
    <row r="2334" spans="1:14" ht="12.75" customHeight="1">
      <c r="A2334"/>
      <c r="B2334"/>
      <c r="C2334"/>
      <c r="D2334"/>
      <c r="E2334"/>
      <c r="F2334"/>
      <c r="G2334"/>
      <c r="H2334"/>
      <c r="I2334"/>
      <c r="J2334" s="52"/>
      <c r="K2334" s="52"/>
      <c r="L2334" s="52"/>
      <c r="M2334"/>
      <c r="N2334"/>
    </row>
    <row r="2335" spans="1:14" ht="12.75" customHeight="1">
      <c r="A2335"/>
      <c r="B2335"/>
      <c r="C2335"/>
      <c r="D2335"/>
      <c r="E2335"/>
      <c r="F2335"/>
      <c r="G2335"/>
      <c r="H2335"/>
      <c r="I2335"/>
      <c r="J2335" s="52"/>
      <c r="K2335" s="52"/>
      <c r="L2335" s="52"/>
      <c r="M2335"/>
      <c r="N2335"/>
    </row>
    <row r="2336" spans="1:14" ht="12.75" customHeight="1">
      <c r="A2336"/>
      <c r="B2336"/>
      <c r="C2336"/>
      <c r="D2336"/>
      <c r="E2336"/>
      <c r="F2336"/>
      <c r="G2336"/>
      <c r="H2336"/>
      <c r="I2336"/>
      <c r="J2336" s="52"/>
      <c r="K2336" s="52"/>
      <c r="L2336" s="52"/>
      <c r="M2336"/>
      <c r="N2336"/>
    </row>
    <row r="2337" spans="1:14" ht="12.75" customHeight="1">
      <c r="A2337"/>
      <c r="B2337"/>
      <c r="C2337"/>
      <c r="D2337"/>
      <c r="E2337"/>
      <c r="F2337"/>
      <c r="G2337"/>
      <c r="H2337"/>
      <c r="I2337"/>
      <c r="J2337" s="52"/>
      <c r="K2337" s="52"/>
      <c r="L2337" s="52"/>
      <c r="M2337"/>
      <c r="N2337"/>
    </row>
    <row r="2338" spans="1:14" ht="12.75" customHeight="1">
      <c r="A2338"/>
      <c r="B2338"/>
      <c r="C2338"/>
      <c r="D2338"/>
      <c r="E2338"/>
      <c r="F2338"/>
      <c r="G2338"/>
      <c r="H2338"/>
      <c r="I2338"/>
      <c r="J2338" s="52"/>
      <c r="K2338" s="52"/>
      <c r="L2338" s="52"/>
      <c r="M2338"/>
      <c r="N2338"/>
    </row>
    <row r="2339" spans="1:14" ht="12.75" customHeight="1">
      <c r="A2339"/>
      <c r="B2339"/>
      <c r="C2339"/>
      <c r="D2339"/>
      <c r="E2339"/>
      <c r="F2339"/>
      <c r="G2339"/>
      <c r="H2339"/>
      <c r="I2339"/>
      <c r="J2339" s="52"/>
      <c r="K2339" s="52"/>
      <c r="L2339" s="52"/>
      <c r="M2339"/>
      <c r="N2339"/>
    </row>
    <row r="2340" spans="1:14" ht="12.75" customHeight="1">
      <c r="A2340"/>
      <c r="B2340"/>
      <c r="C2340"/>
      <c r="D2340"/>
      <c r="E2340"/>
      <c r="F2340"/>
      <c r="G2340"/>
      <c r="H2340"/>
      <c r="I2340"/>
      <c r="J2340" s="52"/>
      <c r="K2340" s="52"/>
      <c r="L2340" s="52"/>
      <c r="M2340"/>
      <c r="N2340"/>
    </row>
    <row r="2341" spans="1:14" ht="12.75" customHeight="1">
      <c r="A2341"/>
      <c r="B2341"/>
      <c r="C2341"/>
      <c r="D2341"/>
      <c r="E2341"/>
      <c r="F2341"/>
      <c r="G2341"/>
      <c r="H2341"/>
      <c r="I2341"/>
      <c r="J2341" s="52"/>
      <c r="K2341" s="52"/>
      <c r="L2341" s="52"/>
      <c r="M2341"/>
      <c r="N2341"/>
    </row>
    <row r="2342" spans="1:14" ht="12.75" customHeight="1">
      <c r="A2342"/>
      <c r="B2342"/>
      <c r="C2342"/>
      <c r="D2342"/>
      <c r="E2342"/>
      <c r="F2342"/>
      <c r="G2342"/>
      <c r="H2342"/>
      <c r="I2342"/>
      <c r="J2342" s="52"/>
      <c r="K2342" s="52"/>
      <c r="L2342" s="52"/>
      <c r="M2342"/>
      <c r="N2342"/>
    </row>
    <row r="2343" spans="1:14" ht="12.75" customHeight="1">
      <c r="A2343"/>
      <c r="B2343"/>
      <c r="C2343"/>
      <c r="D2343"/>
      <c r="E2343"/>
      <c r="F2343"/>
      <c r="G2343"/>
      <c r="H2343"/>
      <c r="I2343"/>
      <c r="J2343" s="52"/>
      <c r="K2343" s="52"/>
      <c r="L2343" s="52"/>
      <c r="M2343"/>
      <c r="N2343"/>
    </row>
    <row r="2344" spans="1:14" ht="12.75" customHeight="1">
      <c r="A2344"/>
      <c r="B2344"/>
      <c r="C2344"/>
      <c r="D2344"/>
      <c r="E2344"/>
      <c r="F2344"/>
      <c r="G2344"/>
      <c r="H2344"/>
      <c r="I2344"/>
      <c r="J2344" s="52"/>
      <c r="K2344" s="52"/>
      <c r="L2344" s="52"/>
      <c r="M2344"/>
      <c r="N2344"/>
    </row>
    <row r="2345" spans="1:14" ht="12.75" customHeight="1">
      <c r="A2345"/>
      <c r="B2345"/>
      <c r="C2345"/>
      <c r="D2345"/>
      <c r="E2345"/>
      <c r="F2345"/>
      <c r="G2345"/>
      <c r="H2345"/>
      <c r="I2345"/>
      <c r="J2345" s="52"/>
      <c r="K2345" s="52"/>
      <c r="L2345" s="52"/>
      <c r="M2345"/>
      <c r="N2345"/>
    </row>
    <row r="2346" spans="1:14" ht="12.75" customHeight="1">
      <c r="A2346"/>
      <c r="B2346"/>
      <c r="C2346"/>
      <c r="D2346"/>
      <c r="E2346"/>
      <c r="F2346"/>
      <c r="G2346"/>
      <c r="H2346"/>
      <c r="I2346"/>
      <c r="J2346" s="52"/>
      <c r="K2346" s="52"/>
      <c r="L2346" s="52"/>
      <c r="M2346"/>
      <c r="N2346"/>
    </row>
    <row r="2347" spans="1:14" ht="12.75" customHeight="1">
      <c r="A2347"/>
      <c r="B2347"/>
      <c r="C2347"/>
      <c r="D2347"/>
      <c r="E2347"/>
      <c r="F2347"/>
      <c r="G2347"/>
      <c r="H2347"/>
      <c r="I2347"/>
      <c r="J2347" s="52"/>
      <c r="K2347" s="52"/>
      <c r="L2347" s="52"/>
      <c r="M2347"/>
      <c r="N2347"/>
    </row>
    <row r="2348" spans="1:14" ht="12.75" customHeight="1">
      <c r="A2348"/>
      <c r="B2348"/>
      <c r="C2348"/>
      <c r="D2348"/>
      <c r="E2348"/>
      <c r="F2348"/>
      <c r="G2348"/>
      <c r="H2348"/>
      <c r="I2348"/>
      <c r="J2348" s="52"/>
      <c r="K2348" s="52"/>
      <c r="L2348" s="52"/>
      <c r="M2348"/>
      <c r="N2348"/>
    </row>
    <row r="2349" spans="1:14" ht="12.75" customHeight="1">
      <c r="A2349"/>
      <c r="B2349"/>
      <c r="C2349"/>
      <c r="D2349"/>
      <c r="E2349"/>
      <c r="F2349"/>
      <c r="G2349"/>
      <c r="H2349"/>
      <c r="I2349"/>
      <c r="J2349" s="52"/>
      <c r="K2349" s="52"/>
      <c r="L2349" s="52"/>
      <c r="M2349"/>
      <c r="N2349"/>
    </row>
    <row r="2350" spans="1:14" ht="12.75" customHeight="1">
      <c r="A2350"/>
      <c r="B2350"/>
      <c r="C2350"/>
      <c r="D2350"/>
      <c r="E2350"/>
      <c r="F2350"/>
      <c r="G2350"/>
      <c r="H2350"/>
      <c r="I2350"/>
      <c r="J2350" s="52"/>
      <c r="K2350" s="52"/>
      <c r="L2350" s="52"/>
      <c r="M2350"/>
      <c r="N2350"/>
    </row>
    <row r="2351" spans="1:14" ht="12.75" customHeight="1">
      <c r="A2351"/>
      <c r="B2351"/>
      <c r="C2351"/>
      <c r="D2351"/>
      <c r="E2351"/>
      <c r="F2351"/>
      <c r="G2351"/>
      <c r="H2351"/>
      <c r="I2351"/>
      <c r="J2351" s="52"/>
      <c r="K2351" s="52"/>
      <c r="L2351" s="52"/>
      <c r="M2351"/>
      <c r="N2351"/>
    </row>
    <row r="2352" spans="1:14" ht="12.75" customHeight="1">
      <c r="A2352"/>
      <c r="B2352"/>
      <c r="C2352"/>
      <c r="D2352"/>
      <c r="E2352"/>
      <c r="F2352"/>
      <c r="G2352"/>
      <c r="H2352"/>
      <c r="I2352"/>
      <c r="J2352" s="52"/>
      <c r="K2352" s="52"/>
      <c r="L2352" s="52"/>
      <c r="M2352"/>
      <c r="N2352"/>
    </row>
    <row r="2353" spans="1:14" ht="12.75" customHeight="1">
      <c r="A2353"/>
      <c r="B2353"/>
      <c r="C2353"/>
      <c r="D2353"/>
      <c r="E2353"/>
      <c r="F2353"/>
      <c r="G2353"/>
      <c r="H2353"/>
      <c r="I2353"/>
      <c r="J2353" s="52"/>
      <c r="K2353" s="52"/>
      <c r="L2353" s="52"/>
      <c r="M2353"/>
      <c r="N2353"/>
    </row>
    <row r="2354" spans="1:14" ht="12.75" customHeight="1">
      <c r="A2354"/>
      <c r="B2354"/>
      <c r="C2354"/>
      <c r="D2354"/>
      <c r="E2354"/>
      <c r="F2354"/>
      <c r="G2354"/>
      <c r="H2354"/>
      <c r="I2354"/>
      <c r="J2354" s="52"/>
      <c r="K2354" s="52"/>
      <c r="L2354" s="52"/>
      <c r="M2354"/>
      <c r="N2354"/>
    </row>
    <row r="2355" spans="1:14" ht="12.75" customHeight="1">
      <c r="A2355"/>
      <c r="B2355"/>
      <c r="C2355"/>
      <c r="D2355"/>
      <c r="E2355"/>
      <c r="F2355"/>
      <c r="G2355"/>
      <c r="H2355"/>
      <c r="I2355"/>
      <c r="J2355" s="52"/>
      <c r="K2355" s="52"/>
      <c r="L2355" s="52"/>
      <c r="M2355"/>
      <c r="N2355"/>
    </row>
    <row r="2356" spans="1:14" ht="12.75" customHeight="1">
      <c r="A2356"/>
      <c r="B2356"/>
      <c r="C2356"/>
      <c r="D2356"/>
      <c r="E2356"/>
      <c r="F2356"/>
      <c r="G2356"/>
      <c r="H2356"/>
      <c r="I2356"/>
      <c r="J2356" s="52"/>
      <c r="K2356" s="52"/>
      <c r="L2356" s="52"/>
      <c r="M2356"/>
      <c r="N2356"/>
    </row>
    <row r="2357" spans="1:14" ht="12.75" customHeight="1">
      <c r="A2357"/>
      <c r="B2357"/>
      <c r="C2357"/>
      <c r="D2357"/>
      <c r="E2357"/>
      <c r="F2357"/>
      <c r="G2357"/>
      <c r="H2357"/>
      <c r="I2357"/>
      <c r="J2357" s="52"/>
      <c r="K2357" s="52"/>
      <c r="L2357" s="52"/>
      <c r="M2357"/>
      <c r="N2357"/>
    </row>
    <row r="2358" spans="1:14" ht="12.75" customHeight="1">
      <c r="A2358"/>
      <c r="B2358"/>
      <c r="C2358"/>
      <c r="D2358"/>
      <c r="E2358"/>
      <c r="F2358"/>
      <c r="G2358"/>
      <c r="H2358"/>
      <c r="I2358"/>
      <c r="J2358" s="52"/>
      <c r="K2358" s="52"/>
      <c r="L2358" s="52"/>
      <c r="M2358"/>
      <c r="N2358"/>
    </row>
    <row r="2359" spans="1:14" ht="12.75" customHeight="1">
      <c r="A2359"/>
      <c r="B2359"/>
      <c r="C2359"/>
      <c r="D2359"/>
      <c r="E2359"/>
      <c r="F2359"/>
      <c r="G2359"/>
      <c r="H2359"/>
      <c r="I2359"/>
      <c r="J2359" s="52"/>
      <c r="K2359" s="52"/>
      <c r="L2359" s="52"/>
      <c r="M2359"/>
      <c r="N2359"/>
    </row>
    <row r="2360" spans="1:14" ht="12.75" customHeight="1">
      <c r="A2360"/>
      <c r="B2360"/>
      <c r="C2360"/>
      <c r="D2360"/>
      <c r="E2360"/>
      <c r="F2360"/>
      <c r="G2360"/>
      <c r="H2360"/>
      <c r="I2360"/>
      <c r="J2360" s="52"/>
      <c r="K2360" s="52"/>
      <c r="L2360" s="52"/>
      <c r="M2360"/>
      <c r="N2360"/>
    </row>
    <row r="2361" spans="1:14" ht="12.75" customHeight="1">
      <c r="A2361"/>
      <c r="B2361"/>
      <c r="C2361"/>
      <c r="D2361"/>
      <c r="E2361"/>
      <c r="F2361"/>
      <c r="G2361"/>
      <c r="H2361"/>
      <c r="I2361"/>
      <c r="J2361" s="52"/>
      <c r="K2361" s="52"/>
      <c r="L2361" s="52"/>
      <c r="M2361"/>
      <c r="N2361"/>
    </row>
    <row r="2362" spans="1:14" ht="12.75" customHeight="1">
      <c r="A2362"/>
      <c r="B2362"/>
      <c r="C2362"/>
      <c r="D2362"/>
      <c r="E2362"/>
      <c r="F2362"/>
      <c r="G2362"/>
      <c r="H2362"/>
      <c r="I2362"/>
      <c r="J2362" s="52"/>
      <c r="K2362" s="52"/>
      <c r="L2362" s="52"/>
      <c r="M2362"/>
      <c r="N2362"/>
    </row>
    <row r="2363" spans="1:14" ht="12.75" customHeight="1">
      <c r="A2363"/>
      <c r="B2363"/>
      <c r="C2363"/>
      <c r="D2363"/>
      <c r="E2363"/>
      <c r="F2363"/>
      <c r="G2363"/>
      <c r="H2363"/>
      <c r="I2363"/>
      <c r="J2363" s="52"/>
      <c r="K2363" s="52"/>
      <c r="L2363" s="52"/>
      <c r="M2363"/>
      <c r="N2363"/>
    </row>
    <row r="2364" spans="1:14" ht="12.75" customHeight="1">
      <c r="A2364"/>
      <c r="B2364"/>
      <c r="C2364"/>
      <c r="D2364"/>
      <c r="E2364"/>
      <c r="F2364"/>
      <c r="G2364"/>
      <c r="H2364"/>
      <c r="I2364"/>
      <c r="J2364" s="52"/>
      <c r="K2364" s="52"/>
      <c r="L2364" s="52"/>
      <c r="M2364"/>
      <c r="N2364"/>
    </row>
    <row r="2365" spans="1:14" ht="12.75" customHeight="1">
      <c r="A2365"/>
      <c r="B2365"/>
      <c r="C2365"/>
      <c r="D2365"/>
      <c r="E2365"/>
      <c r="F2365"/>
      <c r="G2365"/>
      <c r="H2365"/>
      <c r="I2365"/>
      <c r="J2365" s="52"/>
      <c r="K2365" s="52"/>
      <c r="L2365" s="52"/>
      <c r="M2365"/>
      <c r="N2365"/>
    </row>
    <row r="2366" spans="1:14" ht="12.75" customHeight="1">
      <c r="A2366"/>
      <c r="B2366"/>
      <c r="C2366"/>
      <c r="D2366"/>
      <c r="E2366"/>
      <c r="F2366"/>
      <c r="G2366"/>
      <c r="H2366"/>
      <c r="I2366"/>
      <c r="J2366" s="52"/>
      <c r="K2366" s="52"/>
      <c r="L2366" s="52"/>
      <c r="M2366"/>
      <c r="N2366"/>
    </row>
    <row r="2367" spans="1:14" ht="12.75" customHeight="1">
      <c r="A2367"/>
      <c r="B2367"/>
      <c r="C2367"/>
      <c r="D2367"/>
      <c r="E2367"/>
      <c r="F2367"/>
      <c r="G2367"/>
      <c r="H2367"/>
      <c r="I2367"/>
      <c r="J2367" s="52"/>
      <c r="K2367" s="52"/>
      <c r="L2367" s="52"/>
      <c r="M2367"/>
      <c r="N2367"/>
    </row>
    <row r="2368" spans="1:14" ht="12.75" customHeight="1">
      <c r="A2368"/>
      <c r="B2368"/>
      <c r="C2368"/>
      <c r="D2368"/>
      <c r="E2368"/>
      <c r="F2368"/>
      <c r="G2368"/>
      <c r="H2368"/>
      <c r="I2368"/>
      <c r="J2368" s="52"/>
      <c r="K2368" s="52"/>
      <c r="L2368" s="52"/>
      <c r="M2368"/>
      <c r="N2368"/>
    </row>
    <row r="2369" spans="1:14" ht="12.75" customHeight="1">
      <c r="A2369"/>
      <c r="B2369"/>
      <c r="C2369"/>
      <c r="D2369"/>
      <c r="E2369"/>
      <c r="F2369"/>
      <c r="G2369"/>
      <c r="H2369"/>
      <c r="I2369"/>
      <c r="J2369" s="52"/>
      <c r="K2369" s="52"/>
      <c r="L2369" s="52"/>
      <c r="M2369"/>
      <c r="N2369"/>
    </row>
    <row r="2370" spans="1:14" ht="12.75" customHeight="1">
      <c r="A2370"/>
      <c r="B2370"/>
      <c r="C2370"/>
      <c r="D2370"/>
      <c r="E2370"/>
      <c r="F2370"/>
      <c r="G2370"/>
      <c r="H2370"/>
      <c r="I2370"/>
      <c r="J2370" s="52"/>
      <c r="K2370" s="52"/>
      <c r="L2370" s="52"/>
      <c r="M2370"/>
      <c r="N2370"/>
    </row>
    <row r="2371" spans="1:14" ht="12.75" customHeight="1">
      <c r="A2371"/>
      <c r="B2371"/>
      <c r="C2371"/>
      <c r="D2371"/>
      <c r="E2371"/>
      <c r="F2371"/>
      <c r="G2371"/>
      <c r="H2371"/>
      <c r="I2371"/>
      <c r="J2371" s="52"/>
      <c r="K2371" s="52"/>
      <c r="L2371" s="52"/>
      <c r="M2371"/>
      <c r="N2371"/>
    </row>
    <row r="2372" spans="1:14" ht="12.75" customHeight="1">
      <c r="A2372"/>
      <c r="B2372"/>
      <c r="C2372"/>
      <c r="D2372"/>
      <c r="E2372"/>
      <c r="F2372"/>
      <c r="G2372"/>
      <c r="H2372"/>
      <c r="I2372"/>
      <c r="J2372" s="52"/>
      <c r="K2372" s="52"/>
      <c r="L2372" s="52"/>
      <c r="M2372"/>
      <c r="N2372"/>
    </row>
    <row r="2373" spans="1:14" ht="12.75" customHeight="1">
      <c r="A2373"/>
      <c r="B2373"/>
      <c r="C2373"/>
      <c r="D2373"/>
      <c r="E2373"/>
      <c r="F2373"/>
      <c r="G2373"/>
      <c r="H2373"/>
      <c r="I2373"/>
      <c r="J2373" s="52"/>
      <c r="K2373" s="52"/>
      <c r="L2373" s="52"/>
      <c r="M2373"/>
      <c r="N2373"/>
    </row>
    <row r="2374" spans="1:14" ht="12.75" customHeight="1">
      <c r="A2374"/>
      <c r="B2374"/>
      <c r="C2374"/>
      <c r="D2374"/>
      <c r="E2374"/>
      <c r="F2374"/>
      <c r="G2374"/>
      <c r="H2374"/>
      <c r="I2374"/>
      <c r="J2374" s="52"/>
      <c r="K2374" s="52"/>
      <c r="L2374" s="52"/>
      <c r="M2374"/>
      <c r="N2374"/>
    </row>
    <row r="2375" spans="1:14" ht="12.75" customHeight="1">
      <c r="A2375"/>
      <c r="B2375"/>
      <c r="C2375"/>
      <c r="D2375"/>
      <c r="E2375"/>
      <c r="F2375"/>
      <c r="G2375"/>
      <c r="H2375"/>
      <c r="I2375"/>
      <c r="J2375" s="52"/>
      <c r="K2375" s="52"/>
      <c r="L2375" s="52"/>
      <c r="M2375"/>
      <c r="N2375"/>
    </row>
    <row r="2376" spans="1:14" ht="12.75" customHeight="1">
      <c r="A2376"/>
      <c r="B2376"/>
      <c r="C2376"/>
      <c r="D2376"/>
      <c r="E2376"/>
      <c r="F2376"/>
      <c r="G2376"/>
      <c r="H2376"/>
      <c r="I2376"/>
      <c r="J2376" s="52"/>
      <c r="K2376" s="52"/>
      <c r="L2376" s="52"/>
      <c r="M2376"/>
      <c r="N2376"/>
    </row>
    <row r="2377" spans="1:14" ht="12.75" customHeight="1">
      <c r="A2377"/>
      <c r="B2377"/>
      <c r="C2377"/>
      <c r="D2377"/>
      <c r="E2377"/>
      <c r="F2377"/>
      <c r="G2377"/>
      <c r="H2377"/>
      <c r="I2377"/>
      <c r="J2377" s="52"/>
      <c r="K2377" s="52"/>
      <c r="L2377" s="52"/>
      <c r="M2377"/>
      <c r="N2377"/>
    </row>
    <row r="2378" spans="1:14" ht="12.75" customHeight="1">
      <c r="A2378"/>
      <c r="B2378"/>
      <c r="C2378"/>
      <c r="D2378"/>
      <c r="E2378"/>
      <c r="F2378"/>
      <c r="G2378"/>
      <c r="H2378"/>
      <c r="I2378"/>
      <c r="J2378" s="52"/>
      <c r="K2378" s="52"/>
      <c r="L2378" s="52"/>
      <c r="M2378"/>
      <c r="N2378"/>
    </row>
    <row r="2379" spans="1:14" ht="12.75" customHeight="1">
      <c r="A2379"/>
      <c r="B2379"/>
      <c r="C2379"/>
      <c r="D2379"/>
      <c r="E2379"/>
      <c r="F2379"/>
      <c r="G2379"/>
      <c r="H2379"/>
      <c r="I2379"/>
      <c r="J2379" s="52"/>
      <c r="K2379" s="52"/>
      <c r="L2379" s="52"/>
      <c r="M2379"/>
      <c r="N2379"/>
    </row>
    <row r="2380" spans="1:14" ht="12.75" customHeight="1">
      <c r="A2380"/>
      <c r="B2380"/>
      <c r="C2380"/>
      <c r="D2380"/>
      <c r="E2380"/>
      <c r="F2380"/>
      <c r="G2380"/>
      <c r="H2380"/>
      <c r="I2380"/>
      <c r="J2380" s="52"/>
      <c r="K2380" s="52"/>
      <c r="L2380" s="52"/>
      <c r="M2380"/>
      <c r="N2380"/>
    </row>
    <row r="2381" spans="1:14" ht="12.75" customHeight="1">
      <c r="A2381"/>
      <c r="B2381"/>
      <c r="C2381"/>
      <c r="D2381"/>
      <c r="E2381"/>
      <c r="F2381"/>
      <c r="G2381"/>
      <c r="H2381"/>
      <c r="I2381"/>
      <c r="J2381" s="52"/>
      <c r="K2381" s="52"/>
      <c r="L2381" s="52"/>
      <c r="M2381"/>
      <c r="N2381"/>
    </row>
    <row r="2382" spans="1:14" ht="12.75" customHeight="1">
      <c r="A2382"/>
      <c r="B2382"/>
      <c r="C2382"/>
      <c r="D2382"/>
      <c r="E2382"/>
      <c r="F2382"/>
      <c r="G2382"/>
      <c r="H2382"/>
      <c r="I2382"/>
      <c r="J2382" s="52"/>
      <c r="K2382" s="52"/>
      <c r="L2382" s="52"/>
      <c r="M2382"/>
      <c r="N2382"/>
    </row>
    <row r="2383" spans="1:14" ht="12.75" customHeight="1">
      <c r="A2383"/>
      <c r="B2383"/>
      <c r="C2383"/>
      <c r="D2383"/>
      <c r="E2383"/>
      <c r="F2383"/>
      <c r="G2383"/>
      <c r="H2383"/>
      <c r="I2383"/>
      <c r="J2383" s="52"/>
      <c r="K2383" s="52"/>
      <c r="L2383" s="52"/>
      <c r="M2383"/>
      <c r="N2383"/>
    </row>
    <row r="2384" spans="1:14" ht="12.75" customHeight="1">
      <c r="A2384"/>
      <c r="B2384"/>
      <c r="C2384"/>
      <c r="D2384"/>
      <c r="E2384"/>
      <c r="F2384"/>
      <c r="G2384"/>
      <c r="H2384"/>
      <c r="I2384"/>
      <c r="J2384" s="52"/>
      <c r="K2384" s="52"/>
      <c r="L2384" s="52"/>
      <c r="M2384"/>
      <c r="N2384"/>
    </row>
    <row r="2385" spans="1:14" ht="12.75" customHeight="1">
      <c r="A2385"/>
      <c r="B2385"/>
      <c r="C2385"/>
      <c r="D2385"/>
      <c r="E2385"/>
      <c r="F2385"/>
      <c r="G2385"/>
      <c r="H2385"/>
      <c r="I2385"/>
      <c r="J2385" s="52"/>
      <c r="K2385" s="52"/>
      <c r="L2385" s="52"/>
      <c r="M2385"/>
      <c r="N2385"/>
    </row>
    <row r="2386" spans="1:14" ht="12.75" customHeight="1">
      <c r="A2386"/>
      <c r="B2386"/>
      <c r="C2386"/>
      <c r="D2386"/>
      <c r="E2386"/>
      <c r="F2386"/>
      <c r="G2386"/>
      <c r="H2386"/>
      <c r="I2386"/>
      <c r="J2386" s="52"/>
      <c r="K2386" s="52"/>
      <c r="L2386" s="52"/>
      <c r="M2386"/>
      <c r="N2386"/>
    </row>
    <row r="2387" spans="1:14" ht="12.75" customHeight="1">
      <c r="A2387"/>
      <c r="B2387"/>
      <c r="C2387"/>
      <c r="D2387"/>
      <c r="E2387"/>
      <c r="F2387"/>
      <c r="G2387"/>
      <c r="H2387"/>
      <c r="I2387"/>
      <c r="J2387" s="52"/>
      <c r="K2387" s="52"/>
      <c r="L2387" s="52"/>
      <c r="M2387"/>
      <c r="N2387"/>
    </row>
    <row r="2388" spans="1:14" ht="12.75" customHeight="1">
      <c r="A2388"/>
      <c r="B2388"/>
      <c r="C2388"/>
      <c r="D2388"/>
      <c r="E2388"/>
      <c r="F2388"/>
      <c r="G2388"/>
      <c r="H2388"/>
      <c r="I2388"/>
      <c r="J2388" s="52"/>
      <c r="K2388" s="52"/>
      <c r="L2388" s="52"/>
      <c r="M2388"/>
      <c r="N2388"/>
    </row>
    <row r="2389" spans="1:14" ht="12.75" customHeight="1">
      <c r="A2389"/>
      <c r="B2389"/>
      <c r="C2389"/>
      <c r="D2389"/>
      <c r="E2389"/>
      <c r="F2389"/>
      <c r="G2389"/>
      <c r="H2389"/>
      <c r="I2389"/>
      <c r="J2389" s="52"/>
      <c r="K2389" s="52"/>
      <c r="L2389" s="52"/>
      <c r="M2389"/>
      <c r="N2389"/>
    </row>
    <row r="2390" spans="1:14" ht="12.75" customHeight="1">
      <c r="A2390"/>
      <c r="B2390"/>
      <c r="C2390"/>
      <c r="D2390"/>
      <c r="E2390"/>
      <c r="F2390"/>
      <c r="G2390"/>
      <c r="H2390"/>
      <c r="I2390"/>
      <c r="J2390" s="52"/>
      <c r="K2390" s="52"/>
      <c r="L2390" s="52"/>
      <c r="M2390"/>
      <c r="N2390"/>
    </row>
    <row r="2391" spans="1:14" ht="12.75" customHeight="1">
      <c r="A2391"/>
      <c r="B2391"/>
      <c r="C2391"/>
      <c r="D2391"/>
      <c r="E2391"/>
      <c r="F2391"/>
      <c r="G2391"/>
      <c r="H2391"/>
      <c r="I2391"/>
      <c r="J2391" s="52"/>
      <c r="K2391" s="52"/>
      <c r="L2391" s="52"/>
      <c r="M2391"/>
      <c r="N2391"/>
    </row>
    <row r="2392" spans="1:14" ht="12.75" customHeight="1">
      <c r="A2392"/>
      <c r="B2392"/>
      <c r="C2392"/>
      <c r="D2392"/>
      <c r="E2392"/>
      <c r="F2392"/>
      <c r="G2392"/>
      <c r="H2392"/>
      <c r="I2392"/>
      <c r="J2392" s="52"/>
      <c r="K2392" s="52"/>
      <c r="L2392" s="52"/>
      <c r="M2392"/>
      <c r="N2392"/>
    </row>
    <row r="2393" spans="1:14" ht="12.75" customHeight="1">
      <c r="A2393"/>
      <c r="B2393"/>
      <c r="C2393"/>
      <c r="D2393"/>
      <c r="E2393"/>
      <c r="F2393"/>
      <c r="G2393"/>
      <c r="H2393"/>
      <c r="I2393"/>
      <c r="J2393" s="52"/>
      <c r="K2393" s="52"/>
      <c r="L2393" s="52"/>
      <c r="M2393"/>
      <c r="N2393"/>
    </row>
    <row r="2394" spans="1:14" ht="12.75" customHeight="1">
      <c r="A2394"/>
      <c r="B2394"/>
      <c r="C2394"/>
      <c r="D2394"/>
      <c r="E2394"/>
      <c r="F2394"/>
      <c r="G2394"/>
      <c r="H2394"/>
      <c r="I2394"/>
      <c r="J2394" s="52"/>
      <c r="K2394" s="52"/>
      <c r="L2394" s="52"/>
      <c r="M2394"/>
      <c r="N2394"/>
    </row>
    <row r="2395" spans="1:14" ht="12.75" customHeight="1">
      <c r="A2395"/>
      <c r="B2395"/>
      <c r="C2395"/>
      <c r="D2395"/>
      <c r="E2395"/>
      <c r="F2395"/>
      <c r="G2395"/>
      <c r="H2395"/>
      <c r="I2395"/>
      <c r="J2395" s="52"/>
      <c r="K2395" s="52"/>
      <c r="L2395" s="52"/>
      <c r="M2395"/>
      <c r="N2395"/>
    </row>
    <row r="2396" spans="1:14" ht="12.75" customHeight="1">
      <c r="A2396"/>
      <c r="B2396"/>
      <c r="C2396"/>
      <c r="D2396"/>
      <c r="E2396"/>
      <c r="F2396"/>
      <c r="G2396"/>
      <c r="H2396"/>
      <c r="I2396"/>
      <c r="J2396" s="52"/>
      <c r="K2396" s="52"/>
      <c r="L2396" s="52"/>
      <c r="M2396"/>
      <c r="N2396"/>
    </row>
    <row r="2397" spans="1:14" ht="12.75" customHeight="1">
      <c r="A2397"/>
      <c r="B2397"/>
      <c r="C2397"/>
      <c r="D2397"/>
      <c r="E2397"/>
      <c r="F2397"/>
      <c r="G2397"/>
      <c r="H2397"/>
      <c r="I2397"/>
      <c r="J2397" s="52"/>
      <c r="K2397" s="52"/>
      <c r="L2397" s="52"/>
      <c r="M2397"/>
      <c r="N2397"/>
    </row>
    <row r="2398" spans="1:14" ht="12.75" customHeight="1">
      <c r="A2398"/>
      <c r="B2398"/>
      <c r="C2398"/>
      <c r="D2398"/>
      <c r="E2398"/>
      <c r="F2398"/>
      <c r="G2398"/>
      <c r="H2398"/>
      <c r="I2398"/>
      <c r="J2398" s="52"/>
      <c r="K2398" s="52"/>
      <c r="L2398" s="52"/>
      <c r="M2398"/>
      <c r="N2398"/>
    </row>
    <row r="2399" spans="1:14" ht="12.75" customHeight="1">
      <c r="A2399"/>
      <c r="B2399"/>
      <c r="C2399"/>
      <c r="D2399"/>
      <c r="E2399"/>
      <c r="F2399"/>
      <c r="G2399"/>
      <c r="H2399"/>
      <c r="I2399"/>
      <c r="J2399" s="52"/>
      <c r="K2399" s="52"/>
      <c r="L2399" s="52"/>
      <c r="M2399"/>
      <c r="N2399"/>
    </row>
    <row r="2400" spans="1:14" ht="12.75" customHeight="1">
      <c r="A2400"/>
      <c r="B2400"/>
      <c r="C2400"/>
      <c r="D2400"/>
      <c r="E2400"/>
      <c r="F2400"/>
      <c r="G2400"/>
      <c r="H2400"/>
      <c r="I2400"/>
      <c r="J2400" s="52"/>
      <c r="K2400" s="52"/>
      <c r="L2400" s="52"/>
      <c r="M2400"/>
      <c r="N2400"/>
    </row>
    <row r="2401" spans="1:14" ht="12.75" customHeight="1">
      <c r="A2401"/>
      <c r="B2401"/>
      <c r="C2401"/>
      <c r="D2401"/>
      <c r="E2401"/>
      <c r="F2401"/>
      <c r="G2401"/>
      <c r="H2401"/>
      <c r="I2401"/>
      <c r="J2401" s="52"/>
      <c r="K2401" s="52"/>
      <c r="L2401" s="52"/>
      <c r="M2401"/>
      <c r="N2401"/>
    </row>
    <row r="2402" spans="1:14" ht="12.75" customHeight="1">
      <c r="A2402"/>
      <c r="B2402"/>
      <c r="C2402"/>
      <c r="D2402"/>
      <c r="E2402"/>
      <c r="F2402"/>
      <c r="G2402"/>
      <c r="H2402"/>
      <c r="I2402"/>
      <c r="J2402" s="52"/>
      <c r="K2402" s="52"/>
      <c r="L2402" s="52"/>
      <c r="M2402"/>
      <c r="N2402"/>
    </row>
    <row r="2403" spans="1:14" ht="12.75" customHeight="1">
      <c r="A2403"/>
      <c r="B2403"/>
      <c r="C2403"/>
      <c r="D2403"/>
      <c r="E2403"/>
      <c r="F2403"/>
      <c r="G2403"/>
      <c r="H2403"/>
      <c r="I2403"/>
      <c r="J2403" s="52"/>
      <c r="K2403" s="52"/>
      <c r="L2403" s="52"/>
      <c r="M2403"/>
      <c r="N2403"/>
    </row>
    <row r="2404" spans="1:14" ht="12.75" customHeight="1">
      <c r="A2404"/>
      <c r="B2404"/>
      <c r="C2404"/>
      <c r="D2404"/>
      <c r="E2404"/>
      <c r="F2404"/>
      <c r="G2404"/>
      <c r="H2404"/>
      <c r="I2404"/>
      <c r="J2404" s="52"/>
      <c r="K2404" s="52"/>
      <c r="L2404" s="52"/>
      <c r="M2404"/>
      <c r="N2404"/>
    </row>
    <row r="2405" spans="1:14" ht="12.75" customHeight="1">
      <c r="A2405"/>
      <c r="B2405"/>
      <c r="C2405"/>
      <c r="D2405"/>
      <c r="E2405"/>
      <c r="F2405"/>
      <c r="G2405"/>
      <c r="H2405"/>
      <c r="I2405"/>
      <c r="J2405" s="52"/>
      <c r="K2405" s="52"/>
      <c r="L2405" s="52"/>
      <c r="M2405"/>
      <c r="N2405"/>
    </row>
    <row r="2406" spans="1:14" ht="12.75" customHeight="1">
      <c r="A2406"/>
      <c r="B2406"/>
      <c r="C2406"/>
      <c r="D2406"/>
      <c r="E2406"/>
      <c r="F2406"/>
      <c r="G2406"/>
      <c r="H2406"/>
      <c r="I2406"/>
      <c r="J2406" s="52"/>
      <c r="K2406" s="52"/>
      <c r="L2406" s="52"/>
      <c r="M2406"/>
      <c r="N2406"/>
    </row>
    <row r="2407" spans="1:14" ht="12.75" customHeight="1">
      <c r="A2407"/>
      <c r="B2407"/>
      <c r="C2407"/>
      <c r="D2407"/>
      <c r="E2407"/>
      <c r="F2407"/>
      <c r="G2407"/>
      <c r="H2407"/>
      <c r="I2407"/>
      <c r="J2407" s="52"/>
      <c r="K2407" s="52"/>
      <c r="L2407" s="52"/>
      <c r="M2407"/>
      <c r="N2407"/>
    </row>
    <row r="2408" spans="1:14" ht="12.75" customHeight="1">
      <c r="A2408"/>
      <c r="B2408"/>
      <c r="C2408"/>
      <c r="D2408"/>
      <c r="E2408"/>
      <c r="F2408"/>
      <c r="G2408"/>
      <c r="H2408"/>
      <c r="I2408"/>
      <c r="J2408" s="52"/>
      <c r="K2408" s="52"/>
      <c r="L2408" s="52"/>
      <c r="M2408"/>
      <c r="N2408"/>
    </row>
    <row r="2409" spans="1:14" ht="12.75" customHeight="1">
      <c r="A2409"/>
      <c r="B2409"/>
      <c r="C2409"/>
      <c r="D2409"/>
      <c r="E2409"/>
      <c r="F2409"/>
      <c r="G2409"/>
      <c r="H2409"/>
      <c r="I2409"/>
      <c r="J2409" s="52"/>
      <c r="K2409" s="52"/>
      <c r="L2409" s="52"/>
      <c r="M2409"/>
      <c r="N2409"/>
    </row>
    <row r="2410" spans="1:14" ht="12.75" customHeight="1">
      <c r="A2410"/>
      <c r="B2410"/>
      <c r="C2410"/>
      <c r="D2410"/>
      <c r="E2410"/>
      <c r="F2410"/>
      <c r="G2410"/>
      <c r="H2410"/>
      <c r="I2410"/>
      <c r="J2410" s="52"/>
      <c r="K2410" s="52"/>
      <c r="L2410" s="52"/>
      <c r="M2410"/>
      <c r="N2410"/>
    </row>
    <row r="2411" spans="1:14" ht="12.75" customHeight="1">
      <c r="A2411"/>
      <c r="B2411"/>
      <c r="C2411"/>
      <c r="D2411"/>
      <c r="E2411"/>
      <c r="F2411"/>
      <c r="G2411"/>
      <c r="H2411"/>
      <c r="I2411"/>
      <c r="J2411" s="52"/>
      <c r="K2411" s="52"/>
      <c r="L2411" s="52"/>
      <c r="M2411"/>
      <c r="N2411"/>
    </row>
    <row r="2412" spans="1:14" ht="12.75" customHeight="1">
      <c r="A2412"/>
      <c r="B2412"/>
      <c r="C2412"/>
      <c r="D2412"/>
      <c r="E2412"/>
      <c r="F2412"/>
      <c r="G2412"/>
      <c r="H2412"/>
      <c r="I2412"/>
      <c r="J2412" s="52"/>
      <c r="K2412" s="52"/>
      <c r="L2412" s="52"/>
      <c r="M2412"/>
      <c r="N2412"/>
    </row>
    <row r="2413" spans="1:14" ht="12.75" customHeight="1">
      <c r="A2413"/>
      <c r="B2413"/>
      <c r="C2413"/>
      <c r="D2413"/>
      <c r="E2413"/>
      <c r="F2413"/>
      <c r="G2413"/>
      <c r="H2413"/>
      <c r="I2413"/>
      <c r="J2413" s="52"/>
      <c r="K2413" s="52"/>
      <c r="L2413" s="52"/>
      <c r="M2413"/>
      <c r="N2413"/>
    </row>
    <row r="2414" spans="1:14" ht="12.75" customHeight="1">
      <c r="A2414"/>
      <c r="B2414"/>
      <c r="C2414"/>
      <c r="D2414"/>
      <c r="E2414"/>
      <c r="F2414"/>
      <c r="G2414"/>
      <c r="H2414"/>
      <c r="I2414"/>
      <c r="J2414" s="52"/>
      <c r="K2414" s="52"/>
      <c r="L2414" s="52"/>
      <c r="M2414"/>
      <c r="N2414"/>
    </row>
    <row r="2415" spans="1:14" ht="12.75" customHeight="1">
      <c r="A2415"/>
      <c r="B2415"/>
      <c r="C2415"/>
      <c r="D2415"/>
      <c r="E2415"/>
      <c r="F2415"/>
      <c r="G2415"/>
      <c r="H2415"/>
      <c r="I2415"/>
      <c r="J2415" s="52"/>
      <c r="K2415" s="52"/>
      <c r="L2415" s="52"/>
      <c r="M2415"/>
      <c r="N2415"/>
    </row>
    <row r="2416" spans="1:14" ht="12.75" customHeight="1">
      <c r="A2416"/>
      <c r="B2416"/>
      <c r="C2416"/>
      <c r="D2416"/>
      <c r="E2416"/>
      <c r="F2416"/>
      <c r="G2416"/>
      <c r="H2416"/>
      <c r="I2416"/>
      <c r="J2416" s="52"/>
      <c r="K2416" s="52"/>
      <c r="L2416" s="52"/>
      <c r="M2416"/>
      <c r="N2416"/>
    </row>
    <row r="2417" spans="1:14" ht="12.75" customHeight="1">
      <c r="A2417"/>
      <c r="B2417"/>
      <c r="C2417"/>
      <c r="D2417"/>
      <c r="E2417"/>
      <c r="F2417"/>
      <c r="G2417"/>
      <c r="H2417"/>
      <c r="I2417"/>
      <c r="J2417" s="52"/>
      <c r="K2417" s="52"/>
      <c r="L2417" s="52"/>
      <c r="M2417"/>
      <c r="N2417"/>
    </row>
    <row r="2418" spans="1:14" ht="12.75" customHeight="1">
      <c r="A2418"/>
      <c r="B2418"/>
      <c r="C2418"/>
      <c r="D2418"/>
      <c r="E2418"/>
      <c r="F2418"/>
      <c r="G2418"/>
      <c r="H2418"/>
      <c r="I2418"/>
      <c r="J2418" s="52"/>
      <c r="K2418" s="52"/>
      <c r="L2418" s="52"/>
      <c r="M2418"/>
      <c r="N2418"/>
    </row>
    <row r="2419" spans="1:14" ht="12.75" customHeight="1">
      <c r="A2419"/>
      <c r="B2419"/>
      <c r="C2419"/>
      <c r="D2419"/>
      <c r="E2419"/>
      <c r="F2419"/>
      <c r="G2419"/>
      <c r="H2419"/>
      <c r="I2419"/>
      <c r="J2419" s="52"/>
      <c r="K2419" s="52"/>
      <c r="L2419" s="52"/>
      <c r="M2419"/>
      <c r="N2419"/>
    </row>
    <row r="2420" spans="1:14" ht="12.75" customHeight="1">
      <c r="A2420"/>
      <c r="B2420"/>
      <c r="C2420"/>
      <c r="D2420"/>
      <c r="E2420"/>
      <c r="F2420"/>
      <c r="G2420"/>
      <c r="H2420"/>
      <c r="I2420"/>
      <c r="J2420" s="52"/>
      <c r="K2420" s="52"/>
      <c r="L2420" s="52"/>
      <c r="M2420"/>
      <c r="N2420"/>
    </row>
    <row r="2421" spans="1:14" ht="12.75" customHeight="1">
      <c r="A2421"/>
      <c r="B2421"/>
      <c r="C2421"/>
      <c r="D2421"/>
      <c r="E2421"/>
      <c r="F2421"/>
      <c r="G2421"/>
      <c r="H2421"/>
      <c r="I2421"/>
      <c r="J2421" s="52"/>
      <c r="K2421" s="52"/>
      <c r="L2421" s="52"/>
      <c r="M2421"/>
      <c r="N2421"/>
    </row>
    <row r="2422" spans="1:14" ht="12.75" customHeight="1">
      <c r="A2422"/>
      <c r="B2422"/>
      <c r="C2422"/>
      <c r="D2422"/>
      <c r="E2422"/>
      <c r="F2422"/>
      <c r="G2422"/>
      <c r="H2422"/>
      <c r="I2422"/>
      <c r="J2422" s="52"/>
      <c r="K2422" s="52"/>
      <c r="L2422" s="52"/>
      <c r="M2422"/>
      <c r="N2422"/>
    </row>
    <row r="2423" spans="1:14" ht="12.75" customHeight="1">
      <c r="A2423"/>
      <c r="B2423"/>
      <c r="C2423"/>
      <c r="D2423"/>
      <c r="E2423"/>
      <c r="F2423"/>
      <c r="G2423"/>
      <c r="H2423"/>
      <c r="I2423"/>
      <c r="J2423" s="52"/>
      <c r="K2423" s="52"/>
      <c r="L2423" s="52"/>
      <c r="M2423"/>
      <c r="N2423"/>
    </row>
    <row r="2424" spans="1:14" ht="12.75" customHeight="1">
      <c r="A2424"/>
      <c r="B2424"/>
      <c r="C2424"/>
      <c r="D2424"/>
      <c r="E2424"/>
      <c r="F2424"/>
      <c r="G2424"/>
      <c r="H2424"/>
      <c r="I2424"/>
      <c r="J2424" s="52"/>
      <c r="K2424" s="52"/>
      <c r="L2424" s="52"/>
      <c r="M2424"/>
      <c r="N2424"/>
    </row>
    <row r="2425" spans="1:14" ht="12.75" customHeight="1">
      <c r="A2425"/>
      <c r="B2425"/>
      <c r="C2425"/>
      <c r="D2425"/>
      <c r="E2425"/>
      <c r="F2425"/>
      <c r="G2425"/>
      <c r="H2425"/>
      <c r="I2425"/>
      <c r="J2425" s="52"/>
      <c r="K2425" s="52"/>
      <c r="L2425" s="52"/>
      <c r="M2425"/>
      <c r="N2425"/>
    </row>
    <row r="2426" spans="1:14" ht="12.75" customHeight="1">
      <c r="A2426"/>
      <c r="B2426"/>
      <c r="C2426"/>
      <c r="D2426"/>
      <c r="E2426"/>
      <c r="F2426"/>
      <c r="G2426"/>
      <c r="H2426"/>
      <c r="I2426"/>
      <c r="J2426" s="52"/>
      <c r="K2426" s="52"/>
      <c r="L2426" s="52"/>
      <c r="M2426"/>
      <c r="N2426"/>
    </row>
    <row r="2427" spans="1:14" ht="12.75" customHeight="1">
      <c r="A2427"/>
      <c r="B2427"/>
      <c r="C2427"/>
      <c r="D2427"/>
      <c r="E2427"/>
      <c r="F2427"/>
      <c r="G2427"/>
      <c r="H2427"/>
      <c r="I2427"/>
      <c r="J2427" s="52"/>
      <c r="K2427" s="52"/>
      <c r="L2427" s="52"/>
      <c r="M2427"/>
      <c r="N2427"/>
    </row>
    <row r="2428" spans="1:14" ht="12.75" customHeight="1">
      <c r="A2428"/>
      <c r="B2428"/>
      <c r="C2428"/>
      <c r="D2428"/>
      <c r="E2428"/>
      <c r="F2428"/>
      <c r="G2428"/>
      <c r="H2428"/>
      <c r="I2428"/>
      <c r="J2428" s="52"/>
      <c r="K2428" s="52"/>
      <c r="L2428" s="52"/>
      <c r="M2428"/>
      <c r="N2428"/>
    </row>
    <row r="2429" spans="1:14" ht="12.75" customHeight="1">
      <c r="A2429"/>
      <c r="B2429"/>
      <c r="C2429"/>
      <c r="D2429"/>
      <c r="E2429"/>
      <c r="F2429"/>
      <c r="G2429"/>
      <c r="H2429"/>
      <c r="I2429"/>
      <c r="J2429" s="52"/>
      <c r="K2429" s="52"/>
      <c r="L2429" s="52"/>
      <c r="M2429"/>
      <c r="N2429"/>
    </row>
    <row r="2430" spans="1:14" ht="12.75" customHeight="1">
      <c r="A2430"/>
      <c r="B2430"/>
      <c r="C2430"/>
      <c r="D2430"/>
      <c r="E2430"/>
      <c r="F2430"/>
      <c r="G2430"/>
      <c r="H2430"/>
      <c r="I2430"/>
      <c r="J2430" s="52"/>
      <c r="K2430" s="52"/>
      <c r="L2430" s="52"/>
      <c r="M2430"/>
      <c r="N2430"/>
    </row>
    <row r="2431" spans="1:14" ht="12.75" customHeight="1">
      <c r="A2431"/>
      <c r="B2431"/>
      <c r="C2431"/>
      <c r="D2431"/>
      <c r="E2431"/>
      <c r="F2431"/>
      <c r="G2431"/>
      <c r="H2431"/>
      <c r="I2431"/>
      <c r="J2431" s="52"/>
      <c r="K2431" s="52"/>
      <c r="L2431" s="52"/>
      <c r="M2431"/>
      <c r="N2431"/>
    </row>
    <row r="2432" spans="1:14" ht="12.75" customHeight="1">
      <c r="A2432"/>
      <c r="B2432"/>
      <c r="C2432"/>
      <c r="D2432"/>
      <c r="E2432"/>
      <c r="F2432"/>
      <c r="G2432"/>
      <c r="H2432"/>
      <c r="I2432"/>
      <c r="J2432" s="52"/>
      <c r="K2432" s="52"/>
      <c r="L2432" s="52"/>
      <c r="M2432"/>
      <c r="N2432"/>
    </row>
    <row r="2433" spans="1:14" ht="12.75" customHeight="1">
      <c r="A2433"/>
      <c r="B2433"/>
      <c r="C2433"/>
      <c r="D2433"/>
      <c r="E2433"/>
      <c r="F2433"/>
      <c r="G2433"/>
      <c r="H2433"/>
      <c r="I2433"/>
      <c r="J2433" s="52"/>
      <c r="K2433" s="52"/>
      <c r="L2433" s="52"/>
      <c r="M2433"/>
      <c r="N2433"/>
    </row>
    <row r="2434" spans="1:14" ht="12.75" customHeight="1">
      <c r="A2434"/>
      <c r="B2434"/>
      <c r="C2434"/>
      <c r="D2434"/>
      <c r="E2434"/>
      <c r="F2434"/>
      <c r="G2434"/>
      <c r="H2434"/>
      <c r="I2434"/>
      <c r="J2434" s="52"/>
      <c r="K2434" s="52"/>
      <c r="L2434" s="52"/>
      <c r="M2434"/>
      <c r="N2434"/>
    </row>
    <row r="2435" spans="1:14" ht="12.75" customHeight="1">
      <c r="A2435"/>
      <c r="B2435"/>
      <c r="C2435"/>
      <c r="D2435"/>
      <c r="E2435"/>
      <c r="F2435"/>
      <c r="G2435"/>
      <c r="H2435"/>
      <c r="I2435"/>
      <c r="J2435" s="52"/>
      <c r="K2435" s="52"/>
      <c r="L2435" s="52"/>
      <c r="M2435"/>
      <c r="N2435"/>
    </row>
    <row r="2436" spans="1:14" ht="12.75" customHeight="1">
      <c r="A2436"/>
      <c r="B2436"/>
      <c r="C2436"/>
      <c r="D2436"/>
      <c r="E2436"/>
      <c r="F2436"/>
      <c r="G2436"/>
      <c r="H2436"/>
      <c r="I2436"/>
      <c r="J2436" s="52"/>
      <c r="K2436" s="52"/>
      <c r="L2436" s="52"/>
      <c r="M2436"/>
      <c r="N2436"/>
    </row>
    <row r="2437" spans="1:14" ht="12.75" customHeight="1">
      <c r="A2437"/>
      <c r="B2437"/>
      <c r="C2437"/>
      <c r="D2437"/>
      <c r="E2437"/>
      <c r="F2437"/>
      <c r="G2437"/>
      <c r="H2437"/>
      <c r="I2437"/>
      <c r="J2437" s="52"/>
      <c r="K2437" s="52"/>
      <c r="L2437" s="52"/>
      <c r="M2437"/>
      <c r="N2437"/>
    </row>
    <row r="2438" spans="1:14" ht="12.75" customHeight="1">
      <c r="A2438"/>
      <c r="B2438"/>
      <c r="C2438"/>
      <c r="D2438"/>
      <c r="E2438"/>
      <c r="F2438"/>
      <c r="G2438"/>
      <c r="H2438"/>
      <c r="I2438"/>
      <c r="J2438" s="52"/>
      <c r="K2438" s="52"/>
      <c r="L2438" s="52"/>
      <c r="M2438"/>
      <c r="N2438"/>
    </row>
    <row r="2439" spans="1:14" ht="12.75" customHeight="1">
      <c r="A2439"/>
      <c r="B2439"/>
      <c r="C2439"/>
      <c r="D2439"/>
      <c r="E2439"/>
      <c r="F2439"/>
      <c r="G2439"/>
      <c r="H2439"/>
      <c r="I2439"/>
      <c r="J2439" s="52"/>
      <c r="K2439" s="52"/>
      <c r="L2439" s="52"/>
      <c r="M2439"/>
      <c r="N2439"/>
    </row>
    <row r="2440" spans="1:14" ht="12.75" customHeight="1">
      <c r="A2440"/>
      <c r="B2440"/>
      <c r="C2440"/>
      <c r="D2440"/>
      <c r="E2440"/>
      <c r="F2440"/>
      <c r="G2440"/>
      <c r="H2440"/>
      <c r="I2440"/>
      <c r="J2440" s="52"/>
      <c r="K2440" s="52"/>
      <c r="L2440" s="52"/>
      <c r="M2440"/>
      <c r="N2440"/>
    </row>
    <row r="2441" spans="1:14" ht="12.75" customHeight="1">
      <c r="A2441"/>
      <c r="B2441"/>
      <c r="C2441"/>
      <c r="D2441"/>
      <c r="E2441"/>
      <c r="F2441"/>
      <c r="G2441"/>
      <c r="H2441"/>
      <c r="I2441"/>
      <c r="J2441" s="52"/>
      <c r="K2441" s="52"/>
      <c r="L2441" s="52"/>
      <c r="M2441"/>
      <c r="N2441"/>
    </row>
    <row r="2442" spans="1:14" ht="12.75" customHeight="1">
      <c r="A2442"/>
      <c r="B2442"/>
      <c r="C2442"/>
      <c r="D2442"/>
      <c r="E2442"/>
      <c r="F2442"/>
      <c r="G2442"/>
      <c r="H2442"/>
      <c r="I2442"/>
      <c r="J2442" s="52"/>
      <c r="K2442" s="52"/>
      <c r="L2442" s="52"/>
      <c r="M2442"/>
      <c r="N2442"/>
    </row>
    <row r="2443" spans="1:14" ht="12.75" customHeight="1">
      <c r="A2443"/>
      <c r="B2443"/>
      <c r="C2443"/>
      <c r="D2443"/>
      <c r="E2443"/>
      <c r="F2443"/>
      <c r="G2443"/>
      <c r="H2443"/>
      <c r="I2443"/>
      <c r="J2443" s="52"/>
      <c r="K2443" s="52"/>
      <c r="L2443" s="52"/>
      <c r="M2443"/>
      <c r="N2443"/>
    </row>
    <row r="2444" spans="1:14" ht="12.75" customHeight="1">
      <c r="A2444"/>
      <c r="B2444"/>
      <c r="C2444"/>
      <c r="D2444"/>
      <c r="E2444"/>
      <c r="F2444"/>
      <c r="G2444"/>
      <c r="H2444"/>
      <c r="I2444"/>
      <c r="J2444" s="52"/>
      <c r="K2444" s="52"/>
      <c r="L2444" s="52"/>
      <c r="M2444"/>
      <c r="N2444"/>
    </row>
    <row r="2445" spans="1:14" ht="12.75" customHeight="1">
      <c r="A2445"/>
      <c r="B2445"/>
      <c r="C2445"/>
      <c r="D2445"/>
      <c r="E2445"/>
      <c r="F2445"/>
      <c r="G2445"/>
      <c r="H2445"/>
      <c r="I2445"/>
      <c r="J2445" s="52"/>
      <c r="K2445" s="52"/>
      <c r="L2445" s="52"/>
      <c r="M2445"/>
      <c r="N2445"/>
    </row>
    <row r="2446" spans="1:14" ht="12.75" customHeight="1">
      <c r="A2446"/>
      <c r="B2446"/>
      <c r="C2446"/>
      <c r="D2446"/>
      <c r="E2446"/>
      <c r="F2446"/>
      <c r="G2446"/>
      <c r="H2446"/>
      <c r="I2446"/>
      <c r="J2446" s="52"/>
      <c r="K2446" s="52"/>
      <c r="L2446" s="52"/>
      <c r="M2446"/>
      <c r="N2446"/>
    </row>
    <row r="2447" spans="1:14" ht="12.75" customHeight="1">
      <c r="A2447"/>
      <c r="B2447"/>
      <c r="C2447"/>
      <c r="D2447"/>
      <c r="E2447"/>
      <c r="F2447"/>
      <c r="G2447"/>
      <c r="H2447"/>
      <c r="I2447"/>
      <c r="J2447" s="52"/>
      <c r="K2447" s="52"/>
      <c r="L2447" s="52"/>
      <c r="M2447"/>
      <c r="N2447"/>
    </row>
    <row r="2448" spans="1:14" ht="12.75" customHeight="1">
      <c r="A2448"/>
      <c r="B2448"/>
      <c r="C2448"/>
      <c r="D2448"/>
      <c r="E2448"/>
      <c r="F2448"/>
      <c r="G2448"/>
      <c r="H2448"/>
      <c r="I2448"/>
      <c r="J2448" s="52"/>
      <c r="K2448" s="52"/>
      <c r="L2448" s="52"/>
      <c r="M2448"/>
      <c r="N2448"/>
    </row>
    <row r="2449" spans="1:14" ht="12.75" customHeight="1">
      <c r="A2449"/>
      <c r="B2449"/>
      <c r="C2449"/>
      <c r="D2449"/>
      <c r="E2449"/>
      <c r="F2449"/>
      <c r="G2449"/>
      <c r="H2449"/>
      <c r="I2449"/>
      <c r="J2449" s="52"/>
      <c r="K2449" s="52"/>
      <c r="L2449" s="52"/>
      <c r="M2449"/>
      <c r="N2449"/>
    </row>
    <row r="2450" spans="1:14" ht="12.75" customHeight="1">
      <c r="A2450"/>
      <c r="B2450"/>
      <c r="C2450"/>
      <c r="D2450"/>
      <c r="E2450"/>
      <c r="F2450"/>
      <c r="G2450"/>
      <c r="H2450"/>
      <c r="I2450"/>
      <c r="J2450" s="52"/>
      <c r="K2450" s="52"/>
      <c r="L2450" s="52"/>
      <c r="M2450"/>
      <c r="N2450"/>
    </row>
    <row r="2451" spans="1:14" ht="12.75" customHeight="1">
      <c r="A2451"/>
      <c r="B2451"/>
      <c r="C2451"/>
      <c r="D2451"/>
      <c r="E2451"/>
      <c r="F2451"/>
      <c r="G2451"/>
      <c r="H2451"/>
      <c r="I2451"/>
      <c r="J2451" s="52"/>
      <c r="K2451" s="52"/>
      <c r="L2451" s="52"/>
      <c r="M2451"/>
      <c r="N2451"/>
    </row>
    <row r="2452" spans="1:14" ht="12.75" customHeight="1">
      <c r="A2452"/>
      <c r="B2452"/>
      <c r="C2452"/>
      <c r="D2452"/>
      <c r="E2452"/>
      <c r="F2452"/>
      <c r="G2452"/>
      <c r="H2452"/>
      <c r="I2452"/>
      <c r="J2452" s="52"/>
      <c r="K2452" s="52"/>
      <c r="L2452" s="52"/>
      <c r="M2452"/>
      <c r="N2452"/>
    </row>
    <row r="2453" spans="1:14" ht="12.75" customHeight="1">
      <c r="A2453"/>
      <c r="B2453"/>
      <c r="C2453"/>
      <c r="D2453"/>
      <c r="E2453"/>
      <c r="F2453"/>
      <c r="G2453"/>
      <c r="H2453"/>
      <c r="I2453"/>
      <c r="J2453" s="52"/>
      <c r="K2453" s="52"/>
      <c r="L2453" s="52"/>
      <c r="M2453"/>
      <c r="N2453"/>
    </row>
    <row r="2454" spans="1:14" ht="12.75" customHeight="1">
      <c r="A2454"/>
      <c r="B2454"/>
      <c r="C2454"/>
      <c r="D2454"/>
      <c r="E2454"/>
      <c r="F2454"/>
      <c r="G2454"/>
      <c r="H2454"/>
      <c r="I2454"/>
      <c r="J2454" s="52"/>
      <c r="K2454" s="52"/>
      <c r="L2454" s="52"/>
      <c r="M2454"/>
      <c r="N2454"/>
    </row>
    <row r="2455" spans="1:14" ht="12.75" customHeight="1">
      <c r="A2455"/>
      <c r="B2455"/>
      <c r="C2455"/>
      <c r="D2455"/>
      <c r="E2455"/>
      <c r="F2455"/>
      <c r="G2455"/>
      <c r="H2455"/>
      <c r="I2455"/>
      <c r="J2455" s="52"/>
      <c r="K2455" s="52"/>
      <c r="L2455" s="52"/>
      <c r="M2455"/>
      <c r="N2455"/>
    </row>
    <row r="2456" spans="1:14" ht="12.75" customHeight="1">
      <c r="A2456"/>
      <c r="B2456"/>
      <c r="C2456"/>
      <c r="D2456"/>
      <c r="E2456"/>
      <c r="F2456"/>
      <c r="G2456"/>
      <c r="H2456"/>
      <c r="I2456"/>
      <c r="J2456" s="52"/>
      <c r="K2456" s="52"/>
      <c r="L2456" s="52"/>
      <c r="M2456"/>
      <c r="N2456"/>
    </row>
    <row r="2457" spans="1:14" ht="12.75" customHeight="1">
      <c r="A2457"/>
      <c r="B2457"/>
      <c r="C2457"/>
      <c r="D2457"/>
      <c r="E2457"/>
      <c r="F2457"/>
      <c r="G2457"/>
      <c r="H2457"/>
      <c r="I2457"/>
      <c r="J2457" s="52"/>
      <c r="K2457" s="52"/>
      <c r="L2457" s="52"/>
      <c r="M2457"/>
      <c r="N2457"/>
    </row>
    <row r="2458" spans="1:14" ht="12.75" customHeight="1">
      <c r="A2458"/>
      <c r="B2458"/>
      <c r="C2458"/>
      <c r="D2458"/>
      <c r="E2458"/>
      <c r="F2458"/>
      <c r="G2458"/>
      <c r="H2458"/>
      <c r="I2458"/>
      <c r="J2458" s="52"/>
      <c r="K2458" s="52"/>
      <c r="L2458" s="52"/>
      <c r="M2458"/>
      <c r="N2458"/>
    </row>
    <row r="2459" spans="1:14" ht="12.75" customHeight="1">
      <c r="A2459"/>
      <c r="B2459"/>
      <c r="C2459"/>
      <c r="D2459"/>
      <c r="E2459"/>
      <c r="F2459"/>
      <c r="G2459"/>
      <c r="H2459"/>
      <c r="I2459"/>
      <c r="J2459" s="52"/>
      <c r="K2459" s="52"/>
      <c r="L2459" s="52"/>
      <c r="M2459"/>
      <c r="N2459"/>
    </row>
    <row r="2460" spans="1:14" ht="12.75" customHeight="1">
      <c r="A2460"/>
      <c r="B2460"/>
      <c r="C2460"/>
      <c r="D2460"/>
      <c r="E2460"/>
      <c r="F2460"/>
      <c r="G2460"/>
      <c r="H2460"/>
      <c r="I2460"/>
      <c r="J2460" s="52"/>
      <c r="K2460" s="52"/>
      <c r="L2460" s="52"/>
      <c r="M2460"/>
      <c r="N2460"/>
    </row>
    <row r="2461" spans="1:14" ht="12.75" customHeight="1">
      <c r="A2461"/>
      <c r="B2461"/>
      <c r="C2461"/>
      <c r="D2461"/>
      <c r="E2461"/>
      <c r="F2461"/>
      <c r="G2461"/>
      <c r="H2461"/>
      <c r="I2461"/>
      <c r="J2461" s="52"/>
      <c r="K2461" s="52"/>
      <c r="L2461" s="52"/>
      <c r="M2461"/>
      <c r="N2461"/>
    </row>
    <row r="2462" spans="1:14" ht="12.75" customHeight="1">
      <c r="A2462"/>
      <c r="B2462"/>
      <c r="C2462"/>
      <c r="D2462"/>
      <c r="E2462"/>
      <c r="F2462"/>
      <c r="G2462"/>
      <c r="H2462"/>
      <c r="I2462"/>
      <c r="J2462" s="52"/>
      <c r="K2462" s="52"/>
      <c r="L2462" s="52"/>
      <c r="M2462"/>
      <c r="N2462"/>
    </row>
    <row r="2463" spans="1:14" ht="12.75" customHeight="1">
      <c r="A2463"/>
      <c r="B2463"/>
      <c r="C2463"/>
      <c r="D2463"/>
      <c r="E2463"/>
      <c r="F2463"/>
      <c r="G2463"/>
      <c r="H2463"/>
      <c r="I2463"/>
      <c r="J2463" s="52"/>
      <c r="K2463" s="52"/>
      <c r="L2463" s="52"/>
      <c r="M2463"/>
      <c r="N2463"/>
    </row>
    <row r="2464" spans="1:14" ht="12.75" customHeight="1">
      <c r="A2464"/>
      <c r="B2464"/>
      <c r="C2464"/>
      <c r="D2464"/>
      <c r="E2464"/>
      <c r="F2464"/>
      <c r="G2464"/>
      <c r="H2464"/>
      <c r="I2464"/>
      <c r="J2464" s="52"/>
      <c r="K2464" s="52"/>
      <c r="L2464" s="52"/>
      <c r="M2464"/>
      <c r="N2464"/>
    </row>
    <row r="2465" spans="1:14" ht="12.75" customHeight="1">
      <c r="A2465"/>
      <c r="B2465"/>
      <c r="C2465"/>
      <c r="D2465"/>
      <c r="E2465"/>
      <c r="F2465"/>
      <c r="G2465"/>
      <c r="H2465"/>
      <c r="I2465"/>
      <c r="J2465" s="52"/>
      <c r="K2465" s="52"/>
      <c r="L2465" s="52"/>
      <c r="M2465"/>
      <c r="N2465"/>
    </row>
    <row r="2466" spans="1:14" ht="12.75" customHeight="1">
      <c r="A2466"/>
      <c r="B2466"/>
      <c r="C2466"/>
      <c r="D2466"/>
      <c r="E2466"/>
      <c r="F2466"/>
      <c r="G2466"/>
      <c r="H2466"/>
      <c r="I2466"/>
      <c r="J2466" s="52"/>
      <c r="K2466" s="52"/>
      <c r="L2466" s="52"/>
      <c r="M2466"/>
      <c r="N2466"/>
    </row>
    <row r="2467" spans="1:14" ht="12.75" customHeight="1">
      <c r="A2467"/>
      <c r="B2467"/>
      <c r="C2467"/>
      <c r="D2467"/>
      <c r="E2467"/>
      <c r="F2467"/>
      <c r="G2467"/>
      <c r="H2467"/>
      <c r="I2467"/>
      <c r="J2467" s="52"/>
      <c r="K2467" s="52"/>
      <c r="L2467" s="52"/>
      <c r="M2467"/>
      <c r="N2467"/>
    </row>
    <row r="2468" spans="1:14" ht="12.75" customHeight="1">
      <c r="A2468"/>
      <c r="B2468"/>
      <c r="C2468"/>
      <c r="D2468"/>
      <c r="E2468"/>
      <c r="F2468"/>
      <c r="G2468"/>
      <c r="H2468"/>
      <c r="I2468"/>
      <c r="J2468" s="52"/>
      <c r="K2468" s="52"/>
      <c r="L2468" s="52"/>
      <c r="M2468"/>
      <c r="N2468"/>
    </row>
    <row r="2469" spans="1:14" ht="12.75" customHeight="1">
      <c r="A2469"/>
      <c r="B2469"/>
      <c r="C2469"/>
      <c r="D2469"/>
      <c r="E2469"/>
      <c r="F2469"/>
      <c r="G2469"/>
      <c r="H2469"/>
      <c r="I2469"/>
      <c r="J2469" s="52"/>
      <c r="K2469" s="52"/>
      <c r="L2469" s="52"/>
      <c r="M2469"/>
      <c r="N2469"/>
    </row>
    <row r="2470" spans="1:14" ht="12.75" customHeight="1">
      <c r="A2470"/>
      <c r="B2470"/>
      <c r="C2470"/>
      <c r="D2470"/>
      <c r="E2470"/>
      <c r="F2470"/>
      <c r="G2470"/>
      <c r="H2470"/>
      <c r="I2470"/>
      <c r="J2470" s="52"/>
      <c r="K2470" s="52"/>
      <c r="L2470" s="52"/>
      <c r="M2470"/>
      <c r="N2470"/>
    </row>
    <row r="2471" spans="1:14" ht="12.75" customHeight="1">
      <c r="A2471"/>
      <c r="B2471"/>
      <c r="C2471"/>
      <c r="D2471"/>
      <c r="E2471"/>
      <c r="F2471"/>
      <c r="G2471"/>
      <c r="H2471"/>
      <c r="I2471"/>
      <c r="J2471" s="52"/>
      <c r="K2471" s="52"/>
      <c r="L2471" s="52"/>
      <c r="M2471"/>
      <c r="N2471"/>
    </row>
    <row r="2472" spans="1:14" ht="12.75" customHeight="1">
      <c r="A2472"/>
      <c r="B2472"/>
      <c r="C2472"/>
      <c r="D2472"/>
      <c r="E2472"/>
      <c r="F2472"/>
      <c r="G2472"/>
      <c r="H2472"/>
      <c r="I2472"/>
      <c r="J2472" s="52"/>
      <c r="K2472" s="52"/>
      <c r="L2472" s="52"/>
      <c r="M2472"/>
      <c r="N2472"/>
    </row>
    <row r="2473" spans="1:14" ht="12.75" customHeight="1">
      <c r="A2473"/>
      <c r="B2473"/>
      <c r="C2473"/>
      <c r="D2473"/>
      <c r="E2473"/>
      <c r="F2473"/>
      <c r="G2473"/>
      <c r="H2473"/>
      <c r="I2473"/>
      <c r="J2473" s="52"/>
      <c r="K2473" s="52"/>
      <c r="L2473" s="52"/>
      <c r="M2473"/>
      <c r="N2473"/>
    </row>
    <row r="2474" spans="1:14" ht="12.75" customHeight="1">
      <c r="A2474"/>
      <c r="B2474"/>
      <c r="C2474"/>
      <c r="D2474"/>
      <c r="E2474"/>
      <c r="F2474"/>
      <c r="G2474"/>
      <c r="H2474"/>
      <c r="I2474"/>
      <c r="J2474" s="52"/>
      <c r="K2474" s="52"/>
      <c r="L2474" s="52"/>
      <c r="M2474"/>
      <c r="N2474"/>
    </row>
    <row r="2475" spans="1:14" ht="12.75" customHeight="1">
      <c r="A2475"/>
      <c r="B2475"/>
      <c r="C2475"/>
      <c r="D2475"/>
      <c r="E2475"/>
      <c r="F2475"/>
      <c r="G2475"/>
      <c r="H2475"/>
      <c r="I2475"/>
      <c r="J2475" s="52"/>
      <c r="K2475" s="52"/>
      <c r="L2475" s="52"/>
      <c r="M2475"/>
      <c r="N2475"/>
    </row>
    <row r="2476" spans="1:14" ht="12.75" customHeight="1">
      <c r="A2476"/>
      <c r="B2476"/>
      <c r="C2476"/>
      <c r="D2476"/>
      <c r="E2476"/>
      <c r="F2476"/>
      <c r="G2476"/>
      <c r="H2476"/>
      <c r="I2476"/>
      <c r="J2476" s="52"/>
      <c r="K2476" s="52"/>
      <c r="L2476" s="52"/>
      <c r="M2476"/>
      <c r="N2476"/>
    </row>
    <row r="2477" spans="1:14" ht="12.75" customHeight="1">
      <c r="A2477"/>
      <c r="B2477"/>
      <c r="C2477"/>
      <c r="D2477"/>
      <c r="E2477"/>
      <c r="F2477"/>
      <c r="G2477"/>
      <c r="H2477"/>
      <c r="I2477"/>
      <c r="J2477" s="52"/>
      <c r="K2477" s="52"/>
      <c r="L2477" s="52"/>
      <c r="M2477"/>
      <c r="N2477"/>
    </row>
    <row r="2478" spans="1:14" ht="12.75" customHeight="1">
      <c r="A2478"/>
      <c r="B2478"/>
      <c r="C2478"/>
      <c r="D2478"/>
      <c r="E2478"/>
      <c r="F2478"/>
      <c r="G2478"/>
      <c r="H2478"/>
      <c r="I2478"/>
      <c r="J2478" s="52"/>
      <c r="K2478" s="52"/>
      <c r="L2478" s="52"/>
      <c r="M2478"/>
      <c r="N2478"/>
    </row>
    <row r="2479" spans="1:14" ht="12.75" customHeight="1">
      <c r="A2479"/>
      <c r="B2479"/>
      <c r="C2479"/>
      <c r="D2479"/>
      <c r="E2479"/>
      <c r="F2479"/>
      <c r="G2479"/>
      <c r="H2479"/>
      <c r="I2479"/>
      <c r="J2479" s="52"/>
      <c r="K2479" s="52"/>
      <c r="L2479" s="52"/>
      <c r="M2479"/>
      <c r="N2479"/>
    </row>
    <row r="2480" spans="1:14" ht="12.75" customHeight="1">
      <c r="A2480"/>
      <c r="B2480"/>
      <c r="C2480"/>
      <c r="D2480"/>
      <c r="E2480"/>
      <c r="F2480"/>
      <c r="G2480"/>
      <c r="H2480"/>
      <c r="I2480"/>
      <c r="J2480" s="52"/>
      <c r="K2480" s="52"/>
      <c r="L2480" s="52"/>
      <c r="M2480"/>
      <c r="N2480"/>
    </row>
    <row r="2481" spans="1:14" ht="12.75" customHeight="1">
      <c r="A2481"/>
      <c r="B2481"/>
      <c r="C2481"/>
      <c r="D2481"/>
      <c r="E2481"/>
      <c r="F2481"/>
      <c r="G2481"/>
      <c r="H2481"/>
      <c r="I2481"/>
      <c r="J2481" s="52"/>
      <c r="K2481" s="52"/>
      <c r="L2481" s="52"/>
      <c r="M2481"/>
      <c r="N2481"/>
    </row>
    <row r="2482" spans="1:14" ht="12.75" customHeight="1">
      <c r="A2482"/>
      <c r="B2482"/>
      <c r="C2482"/>
      <c r="D2482"/>
      <c r="E2482"/>
      <c r="F2482"/>
      <c r="G2482"/>
      <c r="H2482"/>
      <c r="I2482"/>
      <c r="J2482" s="52"/>
      <c r="K2482" s="52"/>
      <c r="L2482" s="52"/>
      <c r="M2482"/>
      <c r="N2482"/>
    </row>
    <row r="2483" spans="1:14" ht="12.75" customHeight="1">
      <c r="A2483"/>
      <c r="B2483"/>
      <c r="C2483"/>
      <c r="D2483"/>
      <c r="E2483"/>
      <c r="F2483"/>
      <c r="G2483"/>
      <c r="H2483"/>
      <c r="I2483"/>
      <c r="J2483" s="52"/>
      <c r="K2483" s="52"/>
      <c r="L2483" s="52"/>
      <c r="M2483"/>
      <c r="N2483"/>
    </row>
    <row r="2484" spans="1:14" ht="12.75" customHeight="1">
      <c r="A2484"/>
      <c r="B2484"/>
      <c r="C2484"/>
      <c r="D2484"/>
      <c r="E2484"/>
      <c r="F2484"/>
      <c r="G2484"/>
      <c r="H2484"/>
      <c r="I2484"/>
      <c r="J2484" s="52"/>
      <c r="K2484" s="52"/>
      <c r="L2484" s="52"/>
      <c r="M2484"/>
      <c r="N2484"/>
    </row>
    <row r="2485" spans="1:14" ht="12.75" customHeight="1">
      <c r="A2485"/>
      <c r="B2485"/>
      <c r="C2485"/>
      <c r="D2485"/>
      <c r="E2485"/>
      <c r="F2485"/>
      <c r="G2485"/>
      <c r="H2485"/>
      <c r="I2485"/>
      <c r="J2485" s="52"/>
      <c r="K2485" s="52"/>
      <c r="L2485" s="52"/>
      <c r="M2485"/>
      <c r="N2485"/>
    </row>
    <row r="2486" spans="1:14" ht="12.75" customHeight="1">
      <c r="A2486"/>
      <c r="B2486"/>
      <c r="C2486"/>
      <c r="D2486"/>
      <c r="E2486"/>
      <c r="F2486"/>
      <c r="G2486"/>
      <c r="H2486"/>
      <c r="I2486"/>
      <c r="J2486" s="52"/>
      <c r="K2486" s="52"/>
      <c r="L2486" s="52"/>
      <c r="M2486"/>
      <c r="N2486"/>
    </row>
    <row r="2487" spans="1:14" ht="12.75" customHeight="1">
      <c r="A2487"/>
      <c r="B2487"/>
      <c r="C2487"/>
      <c r="D2487"/>
      <c r="E2487"/>
      <c r="F2487"/>
      <c r="G2487"/>
      <c r="H2487"/>
      <c r="I2487"/>
      <c r="J2487" s="52"/>
      <c r="K2487" s="52"/>
      <c r="L2487" s="52"/>
      <c r="M2487"/>
      <c r="N2487"/>
    </row>
    <row r="2488" spans="1:14" ht="12.75" customHeight="1">
      <c r="A2488"/>
      <c r="B2488"/>
      <c r="C2488"/>
      <c r="D2488"/>
      <c r="E2488"/>
      <c r="F2488"/>
      <c r="G2488"/>
      <c r="H2488"/>
      <c r="I2488"/>
      <c r="J2488" s="52"/>
      <c r="K2488" s="52"/>
      <c r="L2488" s="52"/>
      <c r="M2488"/>
      <c r="N2488"/>
    </row>
    <row r="2489" spans="1:14" ht="12.75" customHeight="1">
      <c r="A2489"/>
      <c r="B2489"/>
      <c r="C2489"/>
      <c r="D2489"/>
      <c r="E2489"/>
      <c r="F2489"/>
      <c r="G2489"/>
      <c r="H2489"/>
      <c r="I2489"/>
      <c r="J2489" s="52"/>
      <c r="K2489" s="52"/>
      <c r="L2489" s="52"/>
      <c r="M2489"/>
      <c r="N2489"/>
    </row>
    <row r="2490" spans="1:14" ht="12.75" customHeight="1">
      <c r="A2490"/>
      <c r="B2490"/>
      <c r="C2490"/>
      <c r="D2490"/>
      <c r="E2490"/>
      <c r="F2490"/>
      <c r="G2490"/>
      <c r="H2490"/>
      <c r="I2490"/>
      <c r="J2490" s="52"/>
      <c r="K2490" s="52"/>
      <c r="L2490" s="52"/>
      <c r="M2490"/>
      <c r="N2490"/>
    </row>
    <row r="2491" spans="1:14" ht="12.75" customHeight="1">
      <c r="A2491"/>
      <c r="B2491"/>
      <c r="C2491"/>
      <c r="D2491"/>
      <c r="E2491"/>
      <c r="F2491"/>
      <c r="G2491"/>
      <c r="H2491"/>
      <c r="I2491"/>
      <c r="J2491" s="52"/>
      <c r="K2491" s="52"/>
      <c r="L2491" s="52"/>
      <c r="M2491"/>
      <c r="N2491"/>
    </row>
    <row r="2492" spans="1:14" ht="12.75" customHeight="1">
      <c r="A2492"/>
      <c r="B2492"/>
      <c r="C2492"/>
      <c r="D2492"/>
      <c r="E2492"/>
      <c r="F2492"/>
      <c r="G2492"/>
      <c r="H2492"/>
      <c r="I2492"/>
      <c r="J2492" s="52"/>
      <c r="K2492" s="52"/>
      <c r="L2492" s="52"/>
      <c r="M2492"/>
      <c r="N2492"/>
    </row>
    <row r="2493" spans="1:14" ht="12.75" customHeight="1">
      <c r="A2493"/>
      <c r="B2493"/>
      <c r="C2493"/>
      <c r="D2493"/>
      <c r="E2493"/>
      <c r="F2493"/>
      <c r="G2493"/>
      <c r="H2493"/>
      <c r="I2493"/>
      <c r="J2493" s="52"/>
      <c r="K2493" s="52"/>
      <c r="L2493" s="52"/>
      <c r="M2493"/>
      <c r="N2493"/>
    </row>
    <row r="2494" spans="1:14" ht="12.75" customHeight="1">
      <c r="A2494"/>
      <c r="B2494"/>
      <c r="C2494"/>
      <c r="D2494"/>
      <c r="E2494"/>
      <c r="F2494"/>
      <c r="G2494"/>
      <c r="H2494"/>
      <c r="I2494"/>
      <c r="J2494" s="52"/>
      <c r="K2494" s="52"/>
      <c r="L2494" s="52"/>
      <c r="M2494"/>
      <c r="N2494"/>
    </row>
    <row r="2495" spans="1:14" ht="12.75" customHeight="1">
      <c r="A2495"/>
      <c r="B2495"/>
      <c r="C2495"/>
      <c r="D2495"/>
      <c r="E2495"/>
      <c r="F2495"/>
      <c r="G2495"/>
      <c r="H2495"/>
      <c r="I2495"/>
      <c r="J2495" s="52"/>
      <c r="K2495" s="52"/>
      <c r="L2495" s="52"/>
      <c r="M2495"/>
      <c r="N2495"/>
    </row>
    <row r="2496" spans="1:14" ht="12.75" customHeight="1">
      <c r="A2496"/>
      <c r="B2496"/>
      <c r="C2496"/>
      <c r="D2496"/>
      <c r="E2496"/>
      <c r="F2496"/>
      <c r="G2496"/>
      <c r="H2496"/>
      <c r="I2496"/>
      <c r="J2496" s="52"/>
      <c r="K2496" s="52"/>
      <c r="L2496" s="52"/>
      <c r="M2496"/>
      <c r="N2496"/>
    </row>
    <row r="2497" spans="1:14" ht="12.75" customHeight="1">
      <c r="A2497"/>
      <c r="B2497"/>
      <c r="C2497"/>
      <c r="D2497"/>
      <c r="E2497"/>
      <c r="F2497"/>
      <c r="G2497"/>
      <c r="H2497"/>
      <c r="I2497"/>
      <c r="J2497" s="52"/>
      <c r="K2497" s="52"/>
      <c r="L2497" s="52"/>
      <c r="M2497"/>
      <c r="N2497"/>
    </row>
    <row r="2498" spans="1:14" ht="12.75" customHeight="1">
      <c r="A2498"/>
      <c r="B2498"/>
      <c r="C2498"/>
      <c r="D2498"/>
      <c r="E2498"/>
      <c r="F2498"/>
      <c r="G2498"/>
      <c r="H2498"/>
      <c r="I2498"/>
      <c r="J2498" s="52"/>
      <c r="K2498" s="52"/>
      <c r="L2498" s="52"/>
      <c r="M2498"/>
      <c r="N2498"/>
    </row>
    <row r="2499" spans="1:14" ht="12.75" customHeight="1">
      <c r="A2499"/>
      <c r="B2499"/>
      <c r="C2499"/>
      <c r="D2499"/>
      <c r="E2499"/>
      <c r="F2499"/>
      <c r="G2499"/>
      <c r="H2499"/>
      <c r="I2499"/>
      <c r="J2499" s="52"/>
      <c r="K2499" s="52"/>
      <c r="L2499" s="52"/>
      <c r="M2499"/>
      <c r="N2499"/>
    </row>
    <row r="2500" spans="1:14" ht="12.75" customHeight="1">
      <c r="A2500"/>
      <c r="B2500"/>
      <c r="C2500"/>
      <c r="D2500"/>
      <c r="E2500"/>
      <c r="F2500"/>
      <c r="G2500"/>
      <c r="H2500"/>
      <c r="I2500"/>
      <c r="J2500" s="52"/>
      <c r="K2500" s="52"/>
      <c r="L2500" s="52"/>
      <c r="M2500"/>
      <c r="N2500"/>
    </row>
    <row r="2501" spans="1:14" ht="12.75" customHeight="1">
      <c r="A2501"/>
      <c r="B2501"/>
      <c r="C2501"/>
      <c r="D2501"/>
      <c r="E2501"/>
      <c r="F2501"/>
      <c r="G2501"/>
      <c r="H2501"/>
      <c r="I2501"/>
      <c r="J2501" s="52"/>
      <c r="K2501" s="52"/>
      <c r="L2501" s="52"/>
      <c r="M2501"/>
      <c r="N2501"/>
    </row>
    <row r="2502" spans="1:14" ht="12.75" customHeight="1">
      <c r="A2502"/>
      <c r="B2502"/>
      <c r="C2502"/>
      <c r="D2502"/>
      <c r="E2502"/>
      <c r="F2502"/>
      <c r="G2502"/>
      <c r="H2502"/>
      <c r="I2502"/>
      <c r="J2502" s="52"/>
      <c r="K2502" s="52"/>
      <c r="L2502" s="52"/>
      <c r="M2502"/>
      <c r="N2502"/>
    </row>
    <row r="2503" spans="1:14" ht="12.75" customHeight="1">
      <c r="A2503"/>
      <c r="B2503"/>
      <c r="C2503"/>
      <c r="D2503"/>
      <c r="E2503"/>
      <c r="F2503"/>
      <c r="G2503"/>
      <c r="H2503"/>
      <c r="I2503"/>
      <c r="J2503" s="52"/>
      <c r="K2503" s="52"/>
      <c r="L2503" s="52"/>
      <c r="M2503"/>
      <c r="N2503"/>
    </row>
    <row r="2504" spans="1:14" ht="12.75" customHeight="1">
      <c r="A2504"/>
      <c r="B2504"/>
      <c r="C2504"/>
      <c r="D2504"/>
      <c r="E2504"/>
      <c r="F2504"/>
      <c r="G2504"/>
      <c r="H2504"/>
      <c r="I2504"/>
      <c r="J2504" s="52"/>
      <c r="K2504" s="52"/>
      <c r="L2504" s="52"/>
      <c r="M2504"/>
      <c r="N2504"/>
    </row>
    <row r="2505" spans="1:14" ht="12.75" customHeight="1">
      <c r="A2505"/>
      <c r="B2505"/>
      <c r="C2505"/>
      <c r="D2505"/>
      <c r="E2505"/>
      <c r="F2505"/>
      <c r="G2505"/>
      <c r="H2505"/>
      <c r="I2505"/>
      <c r="J2505" s="52"/>
      <c r="K2505" s="52"/>
      <c r="L2505" s="52"/>
      <c r="M2505"/>
      <c r="N2505"/>
    </row>
    <row r="2506" spans="1:14" ht="12.75" customHeight="1">
      <c r="A2506"/>
      <c r="B2506"/>
      <c r="C2506"/>
      <c r="D2506"/>
      <c r="E2506"/>
      <c r="F2506"/>
      <c r="G2506"/>
      <c r="H2506"/>
      <c r="I2506"/>
      <c r="J2506" s="52"/>
      <c r="K2506" s="52"/>
      <c r="L2506" s="52"/>
      <c r="M2506"/>
      <c r="N2506"/>
    </row>
    <row r="2507" spans="1:14" ht="12.75" customHeight="1">
      <c r="A2507"/>
      <c r="B2507"/>
      <c r="C2507"/>
      <c r="D2507"/>
      <c r="E2507"/>
      <c r="F2507"/>
      <c r="G2507"/>
      <c r="H2507"/>
      <c r="I2507"/>
      <c r="J2507" s="52"/>
      <c r="K2507" s="52"/>
      <c r="L2507" s="52"/>
      <c r="M2507"/>
      <c r="N2507"/>
    </row>
    <row r="2508" spans="1:14" ht="12.75" customHeight="1">
      <c r="A2508"/>
      <c r="B2508"/>
      <c r="C2508"/>
      <c r="D2508"/>
      <c r="E2508"/>
      <c r="F2508"/>
      <c r="G2508"/>
      <c r="H2508"/>
      <c r="I2508"/>
      <c r="J2508" s="52"/>
      <c r="K2508" s="52"/>
      <c r="L2508" s="52"/>
      <c r="M2508"/>
      <c r="N2508"/>
    </row>
    <row r="2509" spans="1:14" ht="12.75" customHeight="1">
      <c r="A2509"/>
      <c r="B2509"/>
      <c r="C2509"/>
      <c r="D2509"/>
      <c r="E2509"/>
      <c r="F2509"/>
      <c r="G2509"/>
      <c r="H2509"/>
      <c r="I2509"/>
      <c r="J2509" s="52"/>
      <c r="K2509" s="52"/>
      <c r="L2509" s="52"/>
      <c r="M2509"/>
      <c r="N2509"/>
    </row>
    <row r="2510" spans="1:14" ht="12.75" customHeight="1">
      <c r="A2510"/>
      <c r="B2510"/>
      <c r="C2510"/>
      <c r="D2510"/>
      <c r="E2510"/>
      <c r="F2510"/>
      <c r="G2510"/>
      <c r="H2510"/>
      <c r="I2510"/>
      <c r="J2510" s="52"/>
      <c r="K2510" s="52"/>
      <c r="L2510" s="52"/>
      <c r="M2510"/>
      <c r="N2510"/>
    </row>
    <row r="2511" spans="1:14" ht="12.75" customHeight="1">
      <c r="A2511"/>
      <c r="B2511"/>
      <c r="C2511"/>
      <c r="D2511"/>
      <c r="E2511"/>
      <c r="F2511"/>
      <c r="G2511"/>
      <c r="H2511"/>
      <c r="I2511"/>
      <c r="J2511" s="52"/>
      <c r="K2511" s="52"/>
      <c r="L2511" s="52"/>
      <c r="M2511"/>
      <c r="N2511"/>
    </row>
    <row r="2512" spans="1:14" ht="12.75" customHeight="1">
      <c r="A2512"/>
      <c r="B2512"/>
      <c r="C2512"/>
      <c r="D2512"/>
      <c r="E2512"/>
      <c r="F2512"/>
      <c r="G2512"/>
      <c r="H2512"/>
      <c r="I2512"/>
      <c r="J2512" s="52"/>
      <c r="K2512" s="52"/>
      <c r="L2512" s="52"/>
      <c r="M2512"/>
      <c r="N2512"/>
    </row>
    <row r="2513" spans="1:14" ht="12.75" customHeight="1">
      <c r="A2513"/>
      <c r="B2513"/>
      <c r="C2513"/>
      <c r="D2513"/>
      <c r="E2513"/>
      <c r="F2513"/>
      <c r="G2513"/>
      <c r="H2513"/>
      <c r="I2513"/>
      <c r="J2513" s="52"/>
      <c r="K2513" s="52"/>
      <c r="L2513" s="52"/>
      <c r="M2513"/>
      <c r="N2513"/>
    </row>
    <row r="2514" spans="1:14" ht="12.75" customHeight="1">
      <c r="A2514"/>
      <c r="B2514"/>
      <c r="C2514"/>
      <c r="D2514"/>
      <c r="E2514"/>
      <c r="F2514"/>
      <c r="G2514"/>
      <c r="H2514"/>
      <c r="I2514"/>
      <c r="J2514" s="52"/>
      <c r="K2514" s="52"/>
      <c r="L2514" s="52"/>
      <c r="M2514"/>
      <c r="N2514"/>
    </row>
    <row r="2515" spans="1:14" ht="12.75" customHeight="1">
      <c r="A2515"/>
      <c r="B2515"/>
      <c r="C2515"/>
      <c r="D2515"/>
      <c r="E2515"/>
      <c r="F2515"/>
      <c r="G2515"/>
      <c r="H2515"/>
      <c r="I2515"/>
      <c r="J2515" s="52"/>
      <c r="K2515" s="52"/>
      <c r="L2515" s="52"/>
      <c r="M2515"/>
      <c r="N2515"/>
    </row>
    <row r="2516" spans="1:14" ht="12.75" customHeight="1">
      <c r="A2516"/>
      <c r="B2516"/>
      <c r="C2516"/>
      <c r="D2516"/>
      <c r="E2516"/>
      <c r="F2516"/>
      <c r="G2516"/>
      <c r="H2516"/>
      <c r="I2516"/>
      <c r="J2516" s="52"/>
      <c r="K2516" s="52"/>
      <c r="L2516" s="52"/>
      <c r="M2516"/>
      <c r="N2516"/>
    </row>
    <row r="2517" spans="1:14" ht="12.75" customHeight="1">
      <c r="A2517"/>
      <c r="B2517"/>
      <c r="C2517"/>
      <c r="D2517"/>
      <c r="E2517"/>
      <c r="F2517"/>
      <c r="G2517"/>
      <c r="H2517"/>
      <c r="I2517"/>
      <c r="J2517" s="52"/>
      <c r="K2517" s="52"/>
      <c r="L2517" s="52"/>
      <c r="M2517"/>
      <c r="N2517"/>
    </row>
    <row r="2518" spans="1:14" ht="12.75" customHeight="1">
      <c r="A2518"/>
      <c r="B2518"/>
      <c r="C2518"/>
      <c r="D2518"/>
      <c r="E2518"/>
      <c r="F2518"/>
      <c r="G2518"/>
      <c r="H2518"/>
      <c r="I2518"/>
      <c r="J2518" s="52"/>
      <c r="K2518" s="52"/>
      <c r="L2518" s="52"/>
      <c r="M2518"/>
      <c r="N2518"/>
    </row>
    <row r="2519" spans="1:14" ht="12.75" customHeight="1">
      <c r="A2519"/>
      <c r="B2519"/>
      <c r="C2519"/>
      <c r="D2519"/>
      <c r="E2519"/>
      <c r="F2519"/>
      <c r="G2519"/>
      <c r="H2519"/>
      <c r="I2519"/>
      <c r="J2519" s="52"/>
      <c r="K2519" s="52"/>
      <c r="L2519" s="52"/>
      <c r="M2519"/>
      <c r="N2519"/>
    </row>
    <row r="2520" spans="1:14" ht="12.75" customHeight="1">
      <c r="A2520"/>
      <c r="B2520"/>
      <c r="C2520"/>
      <c r="D2520"/>
      <c r="E2520"/>
      <c r="F2520"/>
      <c r="G2520"/>
      <c r="H2520"/>
      <c r="I2520"/>
      <c r="J2520" s="52"/>
      <c r="K2520" s="52"/>
      <c r="L2520" s="52"/>
      <c r="M2520"/>
      <c r="N2520"/>
    </row>
    <row r="2521" spans="1:14" ht="12.75" customHeight="1">
      <c r="A2521"/>
      <c r="B2521"/>
      <c r="C2521"/>
      <c r="D2521"/>
      <c r="E2521"/>
      <c r="F2521"/>
      <c r="G2521"/>
      <c r="H2521"/>
      <c r="I2521"/>
      <c r="J2521" s="52"/>
      <c r="K2521" s="52"/>
      <c r="L2521" s="52"/>
      <c r="M2521"/>
      <c r="N2521"/>
    </row>
    <row r="2522" spans="1:14" ht="12.75" customHeight="1">
      <c r="A2522"/>
      <c r="B2522"/>
      <c r="C2522"/>
      <c r="D2522"/>
      <c r="E2522"/>
      <c r="F2522"/>
      <c r="G2522"/>
      <c r="H2522"/>
      <c r="I2522"/>
      <c r="J2522" s="52"/>
      <c r="K2522" s="52"/>
      <c r="L2522" s="52"/>
      <c r="M2522"/>
      <c r="N2522"/>
    </row>
    <row r="2523" spans="1:14" ht="12.75" customHeight="1">
      <c r="A2523"/>
      <c r="B2523"/>
      <c r="C2523"/>
      <c r="D2523"/>
      <c r="E2523"/>
      <c r="F2523"/>
      <c r="G2523"/>
      <c r="H2523"/>
      <c r="I2523"/>
      <c r="J2523" s="52"/>
      <c r="K2523" s="52"/>
      <c r="L2523" s="52"/>
      <c r="M2523"/>
      <c r="N2523"/>
    </row>
    <row r="2524" spans="1:14" ht="12.75" customHeight="1">
      <c r="A2524"/>
      <c r="B2524"/>
      <c r="C2524"/>
      <c r="D2524"/>
      <c r="E2524"/>
      <c r="F2524"/>
      <c r="G2524"/>
      <c r="H2524"/>
      <c r="I2524"/>
      <c r="J2524" s="52"/>
      <c r="K2524" s="52"/>
      <c r="L2524" s="52"/>
      <c r="M2524"/>
      <c r="N2524"/>
    </row>
    <row r="2525" spans="1:14" ht="12.75" customHeight="1">
      <c r="A2525"/>
      <c r="B2525"/>
      <c r="C2525"/>
      <c r="D2525"/>
      <c r="E2525"/>
      <c r="F2525"/>
      <c r="G2525"/>
      <c r="H2525"/>
      <c r="I2525"/>
      <c r="J2525" s="52"/>
      <c r="K2525" s="52"/>
      <c r="L2525" s="52"/>
      <c r="M2525"/>
      <c r="N2525"/>
    </row>
    <row r="2526" spans="1:14" ht="12.75" customHeight="1">
      <c r="A2526"/>
      <c r="B2526"/>
      <c r="C2526"/>
      <c r="D2526"/>
      <c r="E2526"/>
      <c r="F2526"/>
      <c r="G2526"/>
      <c r="H2526"/>
      <c r="I2526"/>
      <c r="J2526" s="52"/>
      <c r="K2526" s="52"/>
      <c r="L2526" s="52"/>
      <c r="M2526"/>
      <c r="N2526"/>
    </row>
    <row r="2527" spans="1:14" ht="12.75" customHeight="1">
      <c r="A2527"/>
      <c r="B2527"/>
      <c r="C2527"/>
      <c r="D2527"/>
      <c r="E2527"/>
      <c r="F2527"/>
      <c r="G2527"/>
      <c r="H2527"/>
      <c r="I2527"/>
      <c r="J2527" s="52"/>
      <c r="K2527" s="52"/>
      <c r="L2527" s="52"/>
      <c r="M2527"/>
      <c r="N2527"/>
    </row>
    <row r="2528" spans="1:14" ht="12.75" customHeight="1">
      <c r="A2528"/>
      <c r="B2528"/>
      <c r="C2528"/>
      <c r="D2528"/>
      <c r="E2528"/>
      <c r="F2528"/>
      <c r="G2528"/>
      <c r="H2528"/>
      <c r="I2528"/>
      <c r="J2528" s="52"/>
      <c r="K2528" s="52"/>
      <c r="L2528" s="52"/>
      <c r="M2528"/>
      <c r="N2528"/>
    </row>
    <row r="2529" spans="1:14" ht="12.75" customHeight="1">
      <c r="A2529"/>
      <c r="B2529"/>
      <c r="C2529"/>
      <c r="D2529"/>
      <c r="E2529"/>
      <c r="F2529"/>
      <c r="G2529"/>
      <c r="H2529"/>
      <c r="I2529"/>
      <c r="J2529" s="52"/>
      <c r="K2529" s="52"/>
      <c r="L2529" s="52"/>
      <c r="M2529"/>
      <c r="N2529"/>
    </row>
    <row r="2530" spans="1:14" ht="12.75" customHeight="1">
      <c r="A2530"/>
      <c r="B2530"/>
      <c r="C2530"/>
      <c r="D2530"/>
      <c r="E2530"/>
      <c r="F2530"/>
      <c r="G2530"/>
      <c r="H2530"/>
      <c r="I2530"/>
      <c r="J2530" s="52"/>
      <c r="K2530" s="52"/>
      <c r="L2530" s="52"/>
      <c r="M2530"/>
      <c r="N2530"/>
    </row>
    <row r="2531" spans="1:14" ht="12.75" customHeight="1">
      <c r="A2531"/>
      <c r="B2531"/>
      <c r="C2531"/>
      <c r="D2531"/>
      <c r="E2531"/>
      <c r="F2531"/>
      <c r="G2531"/>
      <c r="H2531"/>
      <c r="I2531"/>
      <c r="J2531" s="52"/>
      <c r="K2531" s="52"/>
      <c r="L2531" s="52"/>
      <c r="M2531"/>
      <c r="N2531"/>
    </row>
    <row r="2532" spans="1:14" ht="12.75" customHeight="1">
      <c r="A2532"/>
      <c r="B2532"/>
      <c r="C2532"/>
      <c r="D2532"/>
      <c r="E2532"/>
      <c r="F2532"/>
      <c r="G2532"/>
      <c r="H2532"/>
      <c r="I2532"/>
      <c r="J2532" s="52"/>
      <c r="K2532" s="52"/>
      <c r="L2532" s="52"/>
      <c r="M2532"/>
      <c r="N2532"/>
    </row>
    <row r="2533" spans="1:14" ht="12.75" customHeight="1">
      <c r="A2533"/>
      <c r="B2533"/>
      <c r="C2533"/>
      <c r="D2533"/>
      <c r="E2533"/>
      <c r="F2533"/>
      <c r="G2533"/>
      <c r="H2533"/>
      <c r="I2533"/>
      <c r="J2533" s="52"/>
      <c r="K2533" s="52"/>
      <c r="L2533" s="52"/>
      <c r="M2533"/>
      <c r="N2533"/>
    </row>
    <row r="2534" spans="1:14" ht="12.75" customHeight="1">
      <c r="A2534"/>
      <c r="B2534"/>
      <c r="C2534"/>
      <c r="D2534"/>
      <c r="E2534"/>
      <c r="F2534"/>
      <c r="G2534"/>
      <c r="H2534"/>
      <c r="I2534"/>
      <c r="J2534" s="52"/>
      <c r="K2534" s="52"/>
      <c r="L2534" s="52"/>
      <c r="M2534"/>
      <c r="N2534"/>
    </row>
    <row r="2535" spans="1:14" ht="12.75" customHeight="1">
      <c r="A2535"/>
      <c r="B2535"/>
      <c r="C2535"/>
      <c r="D2535"/>
      <c r="E2535"/>
      <c r="F2535"/>
      <c r="G2535"/>
      <c r="H2535"/>
      <c r="I2535"/>
      <c r="J2535" s="52"/>
      <c r="K2535" s="52"/>
      <c r="L2535" s="52"/>
      <c r="M2535"/>
      <c r="N2535"/>
    </row>
    <row r="2536" spans="1:14" ht="12.75" customHeight="1">
      <c r="A2536"/>
      <c r="B2536"/>
      <c r="C2536"/>
      <c r="D2536"/>
      <c r="E2536"/>
      <c r="F2536"/>
      <c r="G2536"/>
      <c r="H2536"/>
      <c r="I2536"/>
      <c r="J2536" s="52"/>
      <c r="K2536" s="52"/>
      <c r="L2536" s="52"/>
      <c r="M2536"/>
      <c r="N2536"/>
    </row>
    <row r="2537" spans="1:14" ht="12.75" customHeight="1">
      <c r="A2537"/>
      <c r="B2537"/>
      <c r="C2537"/>
      <c r="D2537"/>
      <c r="E2537"/>
      <c r="F2537"/>
      <c r="G2537"/>
      <c r="H2537"/>
      <c r="I2537"/>
      <c r="J2537" s="52"/>
      <c r="K2537" s="52"/>
      <c r="L2537" s="52"/>
      <c r="M2537"/>
      <c r="N2537"/>
    </row>
    <row r="2538" spans="1:14" ht="12.75" customHeight="1">
      <c r="A2538"/>
      <c r="B2538"/>
      <c r="C2538"/>
      <c r="D2538"/>
      <c r="E2538"/>
      <c r="F2538"/>
      <c r="G2538"/>
      <c r="H2538"/>
      <c r="I2538"/>
      <c r="J2538" s="52"/>
      <c r="K2538" s="52"/>
      <c r="L2538" s="52"/>
      <c r="M2538"/>
      <c r="N2538"/>
    </row>
    <row r="2539" spans="1:14" ht="12.75" customHeight="1">
      <c r="A2539"/>
      <c r="B2539"/>
      <c r="C2539"/>
      <c r="D2539"/>
      <c r="E2539"/>
      <c r="F2539"/>
      <c r="G2539"/>
      <c r="H2539"/>
      <c r="I2539"/>
      <c r="J2539" s="52"/>
      <c r="K2539" s="52"/>
      <c r="L2539" s="52"/>
      <c r="M2539"/>
      <c r="N2539"/>
    </row>
    <row r="2540" spans="1:14" ht="12.75" customHeight="1">
      <c r="A2540"/>
      <c r="B2540"/>
      <c r="C2540"/>
      <c r="D2540"/>
      <c r="E2540"/>
      <c r="F2540"/>
      <c r="G2540"/>
      <c r="H2540"/>
      <c r="I2540"/>
      <c r="J2540" s="52"/>
      <c r="K2540" s="52"/>
      <c r="L2540" s="52"/>
      <c r="M2540"/>
      <c r="N2540"/>
    </row>
    <row r="2541" spans="1:14" ht="12.75" customHeight="1">
      <c r="A2541"/>
      <c r="B2541"/>
      <c r="C2541"/>
      <c r="D2541"/>
      <c r="E2541"/>
      <c r="F2541"/>
      <c r="G2541"/>
      <c r="H2541"/>
      <c r="I2541"/>
      <c r="J2541" s="52"/>
      <c r="K2541" s="52"/>
      <c r="L2541" s="52"/>
      <c r="M2541"/>
      <c r="N2541"/>
    </row>
    <row r="2542" spans="1:14" ht="12.75" customHeight="1">
      <c r="A2542"/>
      <c r="B2542"/>
      <c r="C2542"/>
      <c r="D2542"/>
      <c r="E2542"/>
      <c r="F2542"/>
      <c r="G2542"/>
      <c r="H2542"/>
      <c r="I2542"/>
      <c r="J2542" s="52"/>
      <c r="K2542" s="52"/>
      <c r="L2542" s="52"/>
      <c r="M2542"/>
      <c r="N2542"/>
    </row>
    <row r="2543" spans="1:14" ht="12.75" customHeight="1">
      <c r="A2543"/>
      <c r="B2543"/>
      <c r="C2543"/>
      <c r="D2543"/>
      <c r="E2543"/>
      <c r="F2543"/>
      <c r="G2543"/>
      <c r="H2543"/>
      <c r="I2543"/>
      <c r="J2543" s="52"/>
      <c r="K2543" s="52"/>
      <c r="L2543" s="52"/>
      <c r="M2543"/>
      <c r="N2543"/>
    </row>
    <row r="2544" spans="1:14" ht="12.75" customHeight="1">
      <c r="A2544"/>
      <c r="B2544"/>
      <c r="C2544"/>
      <c r="D2544"/>
      <c r="E2544"/>
      <c r="F2544"/>
      <c r="G2544"/>
      <c r="H2544"/>
      <c r="I2544"/>
      <c r="J2544" s="52"/>
      <c r="K2544" s="52"/>
      <c r="L2544" s="52"/>
      <c r="M2544"/>
      <c r="N2544"/>
    </row>
    <row r="2545" spans="1:14" ht="12.75" customHeight="1">
      <c r="A2545"/>
      <c r="B2545"/>
      <c r="C2545"/>
      <c r="D2545"/>
      <c r="E2545"/>
      <c r="F2545"/>
      <c r="G2545"/>
      <c r="H2545"/>
      <c r="I2545"/>
      <c r="J2545" s="52"/>
      <c r="K2545" s="52"/>
      <c r="L2545" s="52"/>
      <c r="M2545"/>
      <c r="N2545"/>
    </row>
    <row r="2546" spans="1:14" ht="12.75" customHeight="1">
      <c r="A2546"/>
      <c r="B2546"/>
      <c r="C2546"/>
      <c r="D2546"/>
      <c r="E2546"/>
      <c r="F2546"/>
      <c r="G2546"/>
      <c r="H2546"/>
      <c r="I2546"/>
      <c r="J2546" s="52"/>
      <c r="K2546" s="52"/>
      <c r="L2546" s="52"/>
      <c r="M2546"/>
      <c r="N2546"/>
    </row>
    <row r="2547" spans="1:14" ht="12.75" customHeight="1">
      <c r="A2547"/>
      <c r="B2547"/>
      <c r="C2547"/>
      <c r="D2547"/>
      <c r="E2547"/>
      <c r="F2547"/>
      <c r="G2547"/>
      <c r="H2547"/>
      <c r="I2547"/>
      <c r="J2547" s="52"/>
      <c r="K2547" s="52"/>
      <c r="L2547" s="52"/>
      <c r="M2547"/>
      <c r="N2547"/>
    </row>
    <row r="2548" spans="1:14" ht="12.75" customHeight="1">
      <c r="A2548"/>
      <c r="B2548"/>
      <c r="C2548"/>
      <c r="D2548"/>
      <c r="E2548"/>
      <c r="F2548"/>
      <c r="G2548"/>
      <c r="H2548"/>
      <c r="I2548"/>
      <c r="J2548" s="52"/>
      <c r="K2548" s="52"/>
      <c r="L2548" s="52"/>
      <c r="M2548"/>
      <c r="N2548"/>
    </row>
    <row r="2549" spans="1:14" ht="12.75" customHeight="1">
      <c r="A2549"/>
      <c r="B2549"/>
      <c r="C2549"/>
      <c r="D2549"/>
      <c r="E2549"/>
      <c r="F2549"/>
      <c r="G2549"/>
      <c r="H2549"/>
      <c r="I2549"/>
      <c r="J2549" s="52"/>
      <c r="K2549" s="52"/>
      <c r="L2549" s="52"/>
      <c r="M2549"/>
      <c r="N2549"/>
    </row>
    <row r="2550" spans="1:14" ht="12.75" customHeight="1">
      <c r="A2550"/>
      <c r="B2550"/>
      <c r="C2550"/>
      <c r="D2550"/>
      <c r="E2550"/>
      <c r="F2550"/>
      <c r="G2550"/>
      <c r="H2550"/>
      <c r="I2550"/>
      <c r="J2550" s="52"/>
      <c r="K2550" s="52"/>
      <c r="L2550" s="52"/>
      <c r="M2550"/>
      <c r="N2550"/>
    </row>
    <row r="2551" spans="1:14" ht="12.75" customHeight="1">
      <c r="A2551"/>
      <c r="B2551"/>
      <c r="C2551"/>
      <c r="D2551"/>
      <c r="E2551"/>
      <c r="F2551"/>
      <c r="G2551"/>
      <c r="H2551"/>
      <c r="I2551"/>
      <c r="J2551" s="52"/>
      <c r="K2551" s="52"/>
      <c r="L2551" s="52"/>
      <c r="M2551"/>
      <c r="N2551"/>
    </row>
    <row r="2552" spans="1:14" ht="12.75" customHeight="1">
      <c r="A2552"/>
      <c r="B2552"/>
      <c r="C2552"/>
      <c r="D2552"/>
      <c r="E2552"/>
      <c r="F2552"/>
      <c r="G2552"/>
      <c r="H2552"/>
      <c r="I2552"/>
      <c r="J2552" s="52"/>
      <c r="K2552" s="52"/>
      <c r="L2552" s="52"/>
      <c r="M2552"/>
      <c r="N2552"/>
    </row>
    <row r="2553" spans="1:14" ht="12.75" customHeight="1">
      <c r="A2553"/>
      <c r="B2553"/>
      <c r="C2553"/>
      <c r="D2553"/>
      <c r="E2553"/>
      <c r="F2553"/>
      <c r="G2553"/>
      <c r="H2553"/>
      <c r="I2553"/>
      <c r="J2553" s="52"/>
      <c r="K2553" s="52"/>
      <c r="L2553" s="52"/>
      <c r="M2553"/>
      <c r="N2553"/>
    </row>
    <row r="2554" spans="1:14" ht="12.75" customHeight="1">
      <c r="A2554"/>
      <c r="B2554"/>
      <c r="C2554"/>
      <c r="D2554"/>
      <c r="E2554"/>
      <c r="F2554"/>
      <c r="G2554"/>
      <c r="H2554"/>
      <c r="I2554"/>
      <c r="J2554" s="52"/>
      <c r="K2554" s="52"/>
      <c r="L2554" s="52"/>
      <c r="M2554"/>
      <c r="N2554"/>
    </row>
    <row r="2555" spans="1:14" ht="12.75" customHeight="1">
      <c r="A2555"/>
      <c r="B2555"/>
      <c r="C2555"/>
      <c r="D2555"/>
      <c r="E2555"/>
      <c r="F2555"/>
      <c r="G2555"/>
      <c r="H2555"/>
      <c r="I2555"/>
      <c r="J2555" s="52"/>
      <c r="K2555" s="52"/>
      <c r="L2555" s="52"/>
      <c r="M2555"/>
      <c r="N2555"/>
    </row>
    <row r="2556" spans="1:14" ht="12.75" customHeight="1">
      <c r="A2556"/>
      <c r="B2556"/>
      <c r="C2556"/>
      <c r="D2556"/>
      <c r="E2556"/>
      <c r="F2556"/>
      <c r="G2556"/>
      <c r="H2556"/>
      <c r="I2556"/>
      <c r="J2556" s="52"/>
      <c r="K2556" s="52"/>
      <c r="L2556" s="52"/>
      <c r="M2556"/>
      <c r="N2556"/>
    </row>
    <row r="2557" spans="1:14" ht="12.75" customHeight="1">
      <c r="A2557"/>
      <c r="B2557"/>
      <c r="C2557"/>
      <c r="D2557"/>
      <c r="E2557"/>
      <c r="F2557"/>
      <c r="G2557"/>
      <c r="H2557"/>
      <c r="I2557"/>
      <c r="J2557" s="52"/>
      <c r="K2557" s="52"/>
      <c r="L2557" s="52"/>
      <c r="M2557"/>
      <c r="N2557"/>
    </row>
    <row r="2558" spans="1:14" ht="12.75" customHeight="1">
      <c r="A2558"/>
      <c r="B2558"/>
      <c r="C2558"/>
      <c r="D2558"/>
      <c r="E2558"/>
      <c r="F2558"/>
      <c r="G2558"/>
      <c r="H2558"/>
      <c r="I2558"/>
      <c r="J2558" s="52"/>
      <c r="K2558" s="52"/>
      <c r="L2558" s="52"/>
      <c r="M2558"/>
      <c r="N2558"/>
    </row>
    <row r="2559" spans="1:14" ht="12.75" customHeight="1">
      <c r="A2559"/>
      <c r="B2559"/>
      <c r="C2559"/>
      <c r="D2559"/>
      <c r="E2559"/>
      <c r="F2559"/>
      <c r="G2559"/>
      <c r="H2559"/>
      <c r="I2559"/>
      <c r="J2559" s="52"/>
      <c r="K2559" s="52"/>
      <c r="L2559" s="52"/>
      <c r="M2559"/>
      <c r="N2559"/>
    </row>
    <row r="2560" spans="1:14" ht="12.75" customHeight="1">
      <c r="A2560"/>
      <c r="B2560"/>
      <c r="C2560"/>
      <c r="D2560"/>
      <c r="E2560"/>
      <c r="F2560"/>
      <c r="G2560"/>
      <c r="H2560"/>
      <c r="I2560"/>
      <c r="J2560" s="52"/>
      <c r="K2560" s="52"/>
      <c r="L2560" s="52"/>
      <c r="M2560"/>
      <c r="N2560"/>
    </row>
    <row r="2561" spans="1:14" ht="12.75" customHeight="1">
      <c r="A2561"/>
      <c r="B2561"/>
      <c r="C2561"/>
      <c r="D2561"/>
      <c r="E2561"/>
      <c r="F2561"/>
      <c r="G2561"/>
      <c r="H2561"/>
      <c r="I2561"/>
      <c r="J2561" s="52"/>
      <c r="K2561" s="52"/>
      <c r="L2561" s="52"/>
      <c r="M2561"/>
      <c r="N2561"/>
    </row>
    <row r="2562" spans="1:14" ht="12.75" customHeight="1">
      <c r="A2562"/>
      <c r="B2562"/>
      <c r="C2562"/>
      <c r="D2562"/>
      <c r="E2562"/>
      <c r="F2562"/>
      <c r="G2562"/>
      <c r="H2562"/>
      <c r="I2562"/>
      <c r="J2562" s="52"/>
      <c r="K2562" s="52"/>
      <c r="L2562" s="52"/>
      <c r="M2562"/>
      <c r="N2562"/>
    </row>
    <row r="2563" spans="1:14" ht="12.75" customHeight="1">
      <c r="A2563"/>
      <c r="B2563"/>
      <c r="C2563"/>
      <c r="D2563"/>
      <c r="E2563"/>
      <c r="F2563"/>
      <c r="G2563"/>
      <c r="H2563"/>
      <c r="I2563"/>
      <c r="J2563" s="52"/>
      <c r="K2563" s="52"/>
      <c r="L2563" s="52"/>
      <c r="M2563"/>
      <c r="N2563"/>
    </row>
    <row r="2564" spans="1:14" ht="12.75" customHeight="1">
      <c r="A2564"/>
      <c r="B2564"/>
      <c r="C2564"/>
      <c r="D2564"/>
      <c r="E2564"/>
      <c r="F2564"/>
      <c r="G2564"/>
      <c r="H2564"/>
      <c r="I2564"/>
      <c r="J2564" s="52"/>
      <c r="K2564" s="52"/>
      <c r="L2564" s="52"/>
      <c r="M2564"/>
      <c r="N2564"/>
    </row>
    <row r="2565" spans="1:14" ht="12.75" customHeight="1">
      <c r="A2565"/>
      <c r="B2565"/>
      <c r="C2565"/>
      <c r="D2565"/>
      <c r="E2565"/>
      <c r="F2565"/>
      <c r="G2565"/>
      <c r="H2565"/>
      <c r="I2565"/>
      <c r="J2565" s="52"/>
      <c r="K2565" s="52"/>
      <c r="L2565" s="52"/>
      <c r="M2565"/>
      <c r="N2565"/>
    </row>
    <row r="2566" spans="1:14" ht="12.75" customHeight="1">
      <c r="A2566"/>
      <c r="B2566"/>
      <c r="C2566"/>
      <c r="D2566"/>
      <c r="E2566"/>
      <c r="F2566"/>
      <c r="G2566"/>
      <c r="H2566"/>
      <c r="I2566"/>
      <c r="J2566" s="52"/>
      <c r="K2566" s="52"/>
      <c r="L2566" s="52"/>
      <c r="M2566"/>
      <c r="N2566"/>
    </row>
    <row r="2567" spans="1:14" ht="12.75" customHeight="1">
      <c r="A2567"/>
      <c r="B2567"/>
      <c r="C2567"/>
      <c r="D2567"/>
      <c r="E2567"/>
      <c r="F2567"/>
      <c r="G2567"/>
      <c r="H2567"/>
      <c r="I2567"/>
      <c r="J2567" s="52"/>
      <c r="K2567" s="52"/>
      <c r="L2567" s="52"/>
      <c r="M2567"/>
      <c r="N2567"/>
    </row>
    <row r="2568" spans="1:14" ht="12.75" customHeight="1">
      <c r="A2568"/>
      <c r="B2568"/>
      <c r="C2568"/>
      <c r="D2568"/>
      <c r="E2568"/>
      <c r="F2568"/>
      <c r="G2568"/>
      <c r="H2568"/>
      <c r="I2568"/>
      <c r="J2568" s="52"/>
      <c r="K2568" s="52"/>
      <c r="L2568" s="52"/>
      <c r="M2568"/>
      <c r="N2568"/>
    </row>
    <row r="2569" spans="1:14" ht="12.75" customHeight="1">
      <c r="A2569"/>
      <c r="B2569"/>
      <c r="C2569"/>
      <c r="D2569"/>
      <c r="E2569"/>
      <c r="F2569"/>
      <c r="G2569"/>
      <c r="H2569"/>
      <c r="I2569"/>
      <c r="J2569" s="52"/>
      <c r="K2569" s="52"/>
      <c r="L2569" s="52"/>
      <c r="M2569"/>
      <c r="N2569"/>
    </row>
    <row r="2570" spans="1:14" ht="12.75" customHeight="1">
      <c r="A2570"/>
      <c r="B2570"/>
      <c r="C2570"/>
      <c r="D2570"/>
      <c r="E2570"/>
      <c r="F2570"/>
      <c r="G2570"/>
      <c r="H2570"/>
      <c r="I2570"/>
      <c r="J2570" s="52"/>
      <c r="K2570" s="52"/>
      <c r="L2570" s="52"/>
      <c r="M2570"/>
      <c r="N2570"/>
    </row>
    <row r="2571" spans="1:14" ht="12.75" customHeight="1">
      <c r="A2571"/>
      <c r="B2571"/>
      <c r="C2571"/>
      <c r="D2571"/>
      <c r="E2571"/>
      <c r="F2571"/>
      <c r="G2571"/>
      <c r="H2571"/>
      <c r="I2571"/>
      <c r="J2571" s="52"/>
      <c r="K2571" s="52"/>
      <c r="L2571" s="52"/>
      <c r="M2571"/>
      <c r="N2571"/>
    </row>
    <row r="2572" spans="1:14" ht="12.75" customHeight="1">
      <c r="A2572"/>
      <c r="B2572"/>
      <c r="C2572"/>
      <c r="D2572"/>
      <c r="E2572"/>
      <c r="F2572"/>
      <c r="G2572"/>
      <c r="H2572"/>
      <c r="I2572"/>
      <c r="J2572" s="52"/>
      <c r="K2572" s="52"/>
      <c r="L2572" s="52"/>
      <c r="M2572"/>
      <c r="N2572"/>
    </row>
    <row r="2573" spans="1:14" ht="12.75" customHeight="1">
      <c r="A2573"/>
      <c r="B2573"/>
      <c r="C2573"/>
      <c r="D2573"/>
      <c r="E2573"/>
      <c r="F2573"/>
      <c r="G2573"/>
      <c r="H2573"/>
      <c r="I2573"/>
      <c r="J2573" s="52"/>
      <c r="K2573" s="52"/>
      <c r="L2573" s="52"/>
      <c r="M2573"/>
      <c r="N2573"/>
    </row>
    <row r="2574" spans="1:14" ht="12.75" customHeight="1">
      <c r="A2574"/>
      <c r="B2574"/>
      <c r="C2574"/>
      <c r="D2574"/>
      <c r="E2574"/>
      <c r="F2574"/>
      <c r="G2574"/>
      <c r="H2574"/>
      <c r="I2574"/>
      <c r="J2574" s="52"/>
      <c r="K2574" s="52"/>
      <c r="L2574" s="52"/>
      <c r="M2574"/>
      <c r="N2574"/>
    </row>
    <row r="2575" spans="1:14" ht="12.75" customHeight="1">
      <c r="A2575"/>
      <c r="B2575"/>
      <c r="C2575"/>
      <c r="D2575"/>
      <c r="E2575"/>
      <c r="F2575"/>
      <c r="G2575"/>
      <c r="H2575"/>
      <c r="I2575"/>
      <c r="J2575" s="52"/>
      <c r="K2575" s="52"/>
      <c r="L2575" s="52"/>
      <c r="M2575"/>
      <c r="N2575"/>
    </row>
    <row r="2576" spans="1:14" ht="12.75" customHeight="1">
      <c r="A2576"/>
      <c r="B2576"/>
      <c r="C2576"/>
      <c r="D2576"/>
      <c r="E2576"/>
      <c r="F2576"/>
      <c r="G2576"/>
      <c r="H2576"/>
      <c r="I2576"/>
      <c r="J2576" s="52"/>
      <c r="K2576" s="52"/>
      <c r="L2576" s="52"/>
      <c r="M2576"/>
      <c r="N2576"/>
    </row>
    <row r="2577" spans="1:14" ht="12.75" customHeight="1">
      <c r="A2577"/>
      <c r="B2577"/>
      <c r="C2577"/>
      <c r="D2577"/>
      <c r="E2577"/>
      <c r="F2577"/>
      <c r="G2577"/>
      <c r="H2577"/>
      <c r="I2577"/>
      <c r="J2577" s="52"/>
      <c r="K2577" s="52"/>
      <c r="L2577" s="52"/>
      <c r="M2577"/>
      <c r="N2577"/>
    </row>
    <row r="2578" spans="1:14" ht="12.75" customHeight="1">
      <c r="A2578"/>
      <c r="B2578"/>
      <c r="C2578"/>
      <c r="D2578"/>
      <c r="E2578"/>
      <c r="F2578"/>
      <c r="G2578"/>
      <c r="H2578"/>
      <c r="I2578"/>
      <c r="J2578" s="52"/>
      <c r="K2578" s="52"/>
      <c r="L2578" s="52"/>
      <c r="M2578"/>
      <c r="N2578"/>
    </row>
    <row r="2579" spans="1:14" ht="12.75" customHeight="1">
      <c r="A2579"/>
      <c r="B2579"/>
      <c r="C2579"/>
      <c r="D2579"/>
      <c r="E2579"/>
      <c r="F2579"/>
      <c r="G2579"/>
      <c r="H2579"/>
      <c r="I2579"/>
      <c r="J2579" s="52"/>
      <c r="K2579" s="52"/>
      <c r="L2579" s="52"/>
      <c r="M2579"/>
      <c r="N2579"/>
    </row>
    <row r="2580" spans="1:14" ht="12.75" customHeight="1">
      <c r="A2580"/>
      <c r="B2580"/>
      <c r="C2580"/>
      <c r="D2580"/>
      <c r="E2580"/>
      <c r="F2580"/>
      <c r="G2580"/>
      <c r="H2580"/>
      <c r="I2580"/>
      <c r="J2580" s="52"/>
      <c r="K2580" s="52"/>
      <c r="L2580" s="52"/>
      <c r="M2580"/>
      <c r="N2580"/>
    </row>
    <row r="2581" spans="1:14" ht="12.75" customHeight="1">
      <c r="A2581"/>
      <c r="B2581"/>
      <c r="C2581"/>
      <c r="D2581"/>
      <c r="E2581"/>
      <c r="F2581"/>
      <c r="G2581"/>
      <c r="H2581"/>
      <c r="I2581"/>
      <c r="J2581" s="52"/>
      <c r="K2581" s="52"/>
      <c r="L2581" s="52"/>
      <c r="M2581"/>
      <c r="N2581"/>
    </row>
    <row r="2582" spans="1:14" ht="12.75" customHeight="1">
      <c r="A2582"/>
      <c r="B2582"/>
      <c r="C2582"/>
      <c r="D2582"/>
      <c r="E2582"/>
      <c r="F2582"/>
      <c r="G2582"/>
      <c r="H2582"/>
      <c r="I2582"/>
      <c r="J2582" s="52"/>
      <c r="K2582" s="52"/>
      <c r="L2582" s="52"/>
      <c r="M2582"/>
      <c r="N2582"/>
    </row>
    <row r="2583" spans="1:14" ht="12.75" customHeight="1">
      <c r="A2583"/>
      <c r="B2583"/>
      <c r="C2583"/>
      <c r="D2583"/>
      <c r="E2583"/>
      <c r="F2583"/>
      <c r="G2583"/>
      <c r="H2583"/>
      <c r="I2583"/>
      <c r="J2583" s="52"/>
      <c r="K2583" s="52"/>
      <c r="L2583" s="52"/>
      <c r="M2583"/>
      <c r="N2583"/>
    </row>
    <row r="2584" spans="1:14" ht="12.75" customHeight="1">
      <c r="A2584"/>
      <c r="B2584"/>
      <c r="C2584"/>
      <c r="D2584"/>
      <c r="E2584"/>
      <c r="F2584"/>
      <c r="G2584"/>
      <c r="H2584"/>
      <c r="I2584"/>
      <c r="J2584" s="52"/>
      <c r="K2584" s="52"/>
      <c r="L2584" s="52"/>
      <c r="M2584"/>
      <c r="N2584"/>
    </row>
    <row r="2585" spans="1:14" ht="12.75" customHeight="1">
      <c r="A2585"/>
      <c r="B2585"/>
      <c r="C2585"/>
      <c r="D2585"/>
      <c r="E2585"/>
      <c r="F2585"/>
      <c r="G2585"/>
      <c r="H2585"/>
      <c r="I2585"/>
      <c r="J2585" s="52"/>
      <c r="K2585" s="52"/>
      <c r="L2585" s="52"/>
      <c r="M2585"/>
      <c r="N2585"/>
    </row>
    <row r="2586" spans="1:14" ht="12.75" customHeight="1">
      <c r="A2586"/>
      <c r="B2586"/>
      <c r="C2586"/>
      <c r="D2586"/>
      <c r="E2586"/>
      <c r="F2586"/>
      <c r="G2586"/>
      <c r="H2586"/>
      <c r="I2586"/>
      <c r="J2586" s="52"/>
      <c r="K2586" s="52"/>
      <c r="L2586" s="52"/>
      <c r="M2586"/>
      <c r="N2586"/>
    </row>
    <row r="2587" spans="1:14" ht="12.75" customHeight="1">
      <c r="A2587"/>
      <c r="B2587"/>
      <c r="C2587"/>
      <c r="D2587"/>
      <c r="E2587"/>
      <c r="F2587"/>
      <c r="G2587"/>
      <c r="H2587"/>
      <c r="I2587"/>
      <c r="J2587" s="52"/>
      <c r="K2587" s="52"/>
      <c r="L2587" s="52"/>
      <c r="M2587"/>
      <c r="N2587"/>
    </row>
    <row r="2588" spans="1:14" ht="12.75" customHeight="1">
      <c r="A2588"/>
      <c r="B2588"/>
      <c r="C2588"/>
      <c r="D2588"/>
      <c r="E2588"/>
      <c r="F2588"/>
      <c r="G2588"/>
      <c r="H2588"/>
      <c r="I2588"/>
      <c r="J2588" s="52"/>
      <c r="K2588" s="52"/>
      <c r="L2588" s="52"/>
      <c r="M2588"/>
      <c r="N2588"/>
    </row>
    <row r="2589" spans="1:14" ht="12.75" customHeight="1">
      <c r="A2589"/>
      <c r="B2589"/>
      <c r="C2589"/>
      <c r="D2589"/>
      <c r="E2589"/>
      <c r="F2589"/>
      <c r="G2589"/>
      <c r="H2589"/>
      <c r="I2589"/>
      <c r="J2589" s="52"/>
      <c r="K2589" s="52"/>
      <c r="L2589" s="52"/>
      <c r="M2589"/>
      <c r="N2589"/>
    </row>
    <row r="2590" spans="1:14" ht="12.75" customHeight="1">
      <c r="A2590"/>
      <c r="B2590"/>
      <c r="C2590"/>
      <c r="D2590"/>
      <c r="E2590"/>
      <c r="F2590"/>
      <c r="G2590"/>
      <c r="H2590"/>
      <c r="I2590"/>
      <c r="J2590" s="52"/>
      <c r="K2590" s="52"/>
      <c r="L2590" s="52"/>
      <c r="M2590"/>
      <c r="N2590"/>
    </row>
    <row r="2591" spans="1:14" ht="12.75" customHeight="1">
      <c r="A2591"/>
      <c r="B2591"/>
      <c r="C2591"/>
      <c r="D2591"/>
      <c r="E2591"/>
      <c r="F2591"/>
      <c r="G2591"/>
      <c r="H2591"/>
      <c r="I2591"/>
      <c r="J2591" s="52"/>
      <c r="K2591" s="52"/>
      <c r="L2591" s="52"/>
      <c r="M2591"/>
      <c r="N2591"/>
    </row>
    <row r="2592" spans="1:14" ht="12.75" customHeight="1">
      <c r="A2592"/>
      <c r="B2592"/>
      <c r="C2592"/>
      <c r="D2592"/>
      <c r="E2592"/>
      <c r="F2592"/>
      <c r="G2592"/>
      <c r="H2592"/>
      <c r="I2592"/>
      <c r="J2592" s="52"/>
      <c r="K2592" s="52"/>
      <c r="L2592" s="52"/>
      <c r="M2592"/>
      <c r="N2592"/>
    </row>
    <row r="2593" spans="1:14" ht="12.75" customHeight="1">
      <c r="A2593"/>
      <c r="B2593"/>
      <c r="C2593"/>
      <c r="D2593"/>
      <c r="E2593"/>
      <c r="F2593"/>
      <c r="G2593"/>
      <c r="H2593"/>
      <c r="I2593"/>
      <c r="J2593" s="52"/>
      <c r="K2593" s="52"/>
      <c r="L2593" s="52"/>
      <c r="M2593"/>
      <c r="N2593"/>
    </row>
    <row r="2594" spans="1:14" ht="12.75" customHeight="1">
      <c r="A2594"/>
      <c r="B2594"/>
      <c r="C2594"/>
      <c r="D2594"/>
      <c r="E2594"/>
      <c r="F2594"/>
      <c r="G2594"/>
      <c r="H2594"/>
      <c r="I2594"/>
      <c r="J2594" s="52"/>
      <c r="K2594" s="52"/>
      <c r="L2594" s="52"/>
      <c r="M2594"/>
      <c r="N2594"/>
    </row>
    <row r="2595" spans="1:14" ht="12.75" customHeight="1">
      <c r="A2595"/>
      <c r="B2595"/>
      <c r="C2595"/>
      <c r="D2595"/>
      <c r="E2595"/>
      <c r="F2595"/>
      <c r="G2595"/>
      <c r="H2595"/>
      <c r="I2595"/>
      <c r="J2595" s="52"/>
      <c r="K2595" s="52"/>
      <c r="L2595" s="52"/>
      <c r="M2595"/>
      <c r="N2595"/>
    </row>
    <row r="2596" spans="1:14" ht="12.75" customHeight="1">
      <c r="A2596"/>
      <c r="B2596"/>
      <c r="C2596"/>
      <c r="D2596"/>
      <c r="E2596"/>
      <c r="F2596"/>
      <c r="G2596"/>
      <c r="H2596"/>
      <c r="I2596"/>
      <c r="J2596" s="52"/>
      <c r="K2596" s="52"/>
      <c r="L2596" s="52"/>
      <c r="M2596"/>
      <c r="N2596"/>
    </row>
    <row r="2597" spans="1:14" ht="12.75" customHeight="1">
      <c r="A2597"/>
      <c r="B2597"/>
      <c r="C2597"/>
      <c r="D2597"/>
      <c r="E2597"/>
      <c r="F2597"/>
      <c r="G2597"/>
      <c r="H2597"/>
      <c r="I2597"/>
      <c r="J2597" s="52"/>
      <c r="K2597" s="52"/>
      <c r="L2597" s="52"/>
      <c r="M2597"/>
      <c r="N2597"/>
    </row>
    <row r="2598" spans="1:14" ht="12.75" customHeight="1">
      <c r="A2598"/>
      <c r="B2598"/>
      <c r="C2598"/>
      <c r="D2598"/>
      <c r="E2598"/>
      <c r="F2598"/>
      <c r="G2598"/>
      <c r="H2598"/>
      <c r="I2598"/>
      <c r="J2598" s="52"/>
      <c r="K2598" s="52"/>
      <c r="L2598" s="52"/>
      <c r="M2598"/>
      <c r="N2598"/>
    </row>
    <row r="2599" spans="1:14" ht="12.75" customHeight="1">
      <c r="A2599"/>
      <c r="B2599"/>
      <c r="C2599"/>
      <c r="D2599"/>
      <c r="E2599"/>
      <c r="F2599"/>
      <c r="G2599"/>
      <c r="H2599"/>
      <c r="I2599"/>
      <c r="J2599" s="52"/>
      <c r="K2599" s="52"/>
      <c r="L2599" s="52"/>
      <c r="M2599"/>
      <c r="N2599"/>
    </row>
    <row r="2600" spans="1:14" ht="12.75" customHeight="1">
      <c r="A2600"/>
      <c r="B2600"/>
      <c r="C2600"/>
      <c r="D2600"/>
      <c r="E2600"/>
      <c r="F2600"/>
      <c r="G2600"/>
      <c r="H2600"/>
      <c r="I2600"/>
      <c r="J2600" s="52"/>
      <c r="K2600" s="52"/>
      <c r="L2600" s="52"/>
      <c r="M2600"/>
      <c r="N2600"/>
    </row>
    <row r="2601" spans="1:14" ht="12.75" customHeight="1">
      <c r="A2601"/>
      <c r="B2601"/>
      <c r="C2601"/>
      <c r="D2601"/>
      <c r="E2601"/>
      <c r="F2601"/>
      <c r="G2601"/>
      <c r="H2601"/>
      <c r="I2601"/>
      <c r="J2601" s="52"/>
      <c r="K2601" s="52"/>
      <c r="L2601" s="52"/>
      <c r="M2601"/>
      <c r="N2601"/>
    </row>
    <row r="2602" spans="1:14" ht="12.75" customHeight="1">
      <c r="A2602"/>
      <c r="B2602"/>
      <c r="C2602"/>
      <c r="D2602"/>
      <c r="E2602"/>
      <c r="F2602"/>
      <c r="G2602"/>
      <c r="H2602"/>
      <c r="I2602"/>
      <c r="J2602" s="52"/>
      <c r="K2602" s="52"/>
      <c r="L2602" s="52"/>
      <c r="M2602"/>
      <c r="N2602"/>
    </row>
    <row r="2603" spans="1:14" ht="12.75" customHeight="1">
      <c r="A2603"/>
      <c r="B2603"/>
      <c r="C2603"/>
      <c r="D2603"/>
      <c r="E2603"/>
      <c r="F2603"/>
      <c r="G2603"/>
      <c r="H2603"/>
      <c r="I2603"/>
      <c r="J2603" s="52"/>
      <c r="K2603" s="52"/>
      <c r="L2603" s="52"/>
      <c r="M2603"/>
      <c r="N2603"/>
    </row>
    <row r="2604" spans="1:14" ht="12.75" customHeight="1">
      <c r="A2604"/>
      <c r="B2604"/>
      <c r="C2604"/>
      <c r="D2604"/>
      <c r="E2604"/>
      <c r="F2604"/>
      <c r="G2604"/>
      <c r="H2604"/>
      <c r="I2604"/>
      <c r="J2604" s="52"/>
      <c r="K2604" s="52"/>
      <c r="L2604" s="52"/>
      <c r="M2604"/>
      <c r="N2604"/>
    </row>
    <row r="2605" spans="1:14" ht="12.75" customHeight="1">
      <c r="A2605"/>
      <c r="B2605"/>
      <c r="C2605"/>
      <c r="D2605"/>
      <c r="E2605"/>
      <c r="F2605"/>
      <c r="G2605"/>
      <c r="H2605"/>
      <c r="I2605"/>
      <c r="J2605" s="52"/>
      <c r="K2605" s="52"/>
      <c r="L2605" s="52"/>
      <c r="M2605"/>
      <c r="N2605"/>
    </row>
    <row r="2606" spans="1:14" ht="12.75" customHeight="1">
      <c r="A2606"/>
      <c r="B2606"/>
      <c r="C2606"/>
      <c r="D2606"/>
      <c r="E2606"/>
      <c r="F2606"/>
      <c r="G2606"/>
      <c r="H2606"/>
      <c r="I2606"/>
      <c r="J2606" s="52"/>
      <c r="K2606" s="52"/>
      <c r="L2606" s="52"/>
      <c r="M2606"/>
      <c r="N2606"/>
    </row>
    <row r="2607" spans="1:14" ht="12.75" customHeight="1">
      <c r="A2607"/>
      <c r="B2607"/>
      <c r="C2607"/>
      <c r="D2607"/>
      <c r="E2607"/>
      <c r="F2607"/>
      <c r="G2607"/>
      <c r="H2607"/>
      <c r="I2607"/>
      <c r="J2607" s="52"/>
      <c r="K2607" s="52"/>
      <c r="L2607" s="52"/>
      <c r="M2607"/>
      <c r="N2607"/>
    </row>
    <row r="2608" spans="1:14" ht="12.75" customHeight="1">
      <c r="A2608"/>
      <c r="B2608"/>
      <c r="C2608"/>
      <c r="D2608"/>
      <c r="E2608"/>
      <c r="F2608"/>
      <c r="G2608"/>
      <c r="H2608"/>
      <c r="I2608"/>
      <c r="J2608" s="52"/>
      <c r="K2608" s="52"/>
      <c r="L2608" s="52"/>
      <c r="M2608"/>
      <c r="N2608"/>
    </row>
    <row r="2609" spans="1:14" ht="12.75" customHeight="1">
      <c r="A2609"/>
      <c r="B2609"/>
      <c r="C2609"/>
      <c r="D2609"/>
      <c r="E2609"/>
      <c r="F2609"/>
      <c r="G2609"/>
      <c r="H2609"/>
      <c r="I2609"/>
      <c r="J2609" s="52"/>
      <c r="K2609" s="52"/>
      <c r="L2609" s="52"/>
      <c r="M2609"/>
      <c r="N2609"/>
    </row>
    <row r="2610" spans="1:14" ht="12.75" customHeight="1">
      <c r="A2610"/>
      <c r="B2610"/>
      <c r="C2610"/>
      <c r="D2610"/>
      <c r="E2610"/>
      <c r="F2610"/>
      <c r="G2610"/>
      <c r="H2610"/>
      <c r="I2610"/>
      <c r="J2610" s="52"/>
      <c r="K2610" s="52"/>
      <c r="L2610" s="52"/>
      <c r="M2610"/>
      <c r="N2610"/>
    </row>
    <row r="2611" spans="1:14" ht="12.75" customHeight="1">
      <c r="A2611"/>
      <c r="B2611"/>
      <c r="C2611"/>
      <c r="D2611"/>
      <c r="E2611"/>
      <c r="F2611"/>
      <c r="G2611"/>
      <c r="H2611"/>
      <c r="I2611"/>
      <c r="J2611" s="52"/>
      <c r="K2611" s="52"/>
      <c r="L2611" s="52"/>
      <c r="M2611"/>
      <c r="N2611"/>
    </row>
    <row r="2612" spans="1:14" ht="12.75" customHeight="1">
      <c r="A2612"/>
      <c r="B2612"/>
      <c r="C2612"/>
      <c r="D2612"/>
      <c r="E2612"/>
      <c r="F2612"/>
      <c r="G2612"/>
      <c r="H2612"/>
      <c r="I2612"/>
      <c r="J2612" s="52"/>
      <c r="K2612" s="52"/>
      <c r="L2612" s="52"/>
      <c r="M2612"/>
      <c r="N2612"/>
    </row>
    <row r="2613" spans="1:14" ht="12.75" customHeight="1">
      <c r="A2613"/>
      <c r="B2613"/>
      <c r="C2613"/>
      <c r="D2613"/>
      <c r="E2613"/>
      <c r="F2613"/>
      <c r="G2613"/>
      <c r="H2613"/>
      <c r="I2613"/>
      <c r="J2613" s="52"/>
      <c r="K2613" s="52"/>
      <c r="L2613" s="52"/>
      <c r="M2613"/>
      <c r="N2613"/>
    </row>
    <row r="2614" spans="1:14" ht="12.75" customHeight="1">
      <c r="A2614"/>
      <c r="B2614"/>
      <c r="C2614"/>
      <c r="D2614"/>
      <c r="E2614"/>
      <c r="F2614"/>
      <c r="G2614"/>
      <c r="H2614"/>
      <c r="I2614"/>
      <c r="J2614" s="52"/>
      <c r="K2614" s="52"/>
      <c r="L2614" s="52"/>
      <c r="M2614"/>
      <c r="N2614"/>
    </row>
    <row r="2615" spans="1:14" ht="12.75" customHeight="1">
      <c r="A2615"/>
      <c r="B2615"/>
      <c r="C2615"/>
      <c r="D2615"/>
      <c r="E2615"/>
      <c r="F2615"/>
      <c r="G2615"/>
      <c r="H2615"/>
      <c r="I2615"/>
      <c r="J2615" s="52"/>
      <c r="K2615" s="52"/>
      <c r="L2615" s="52"/>
      <c r="M2615"/>
      <c r="N2615"/>
    </row>
    <row r="2616" spans="1:14" ht="12.75" customHeight="1">
      <c r="A2616"/>
      <c r="B2616"/>
      <c r="C2616"/>
      <c r="D2616"/>
      <c r="E2616"/>
      <c r="F2616"/>
      <c r="G2616"/>
      <c r="H2616"/>
      <c r="I2616"/>
      <c r="J2616" s="52"/>
      <c r="K2616" s="52"/>
      <c r="L2616" s="52"/>
      <c r="M2616"/>
      <c r="N2616"/>
    </row>
    <row r="2617" spans="1:14" ht="12.75" customHeight="1">
      <c r="A2617"/>
      <c r="B2617"/>
      <c r="C2617"/>
      <c r="D2617"/>
      <c r="E2617"/>
      <c r="F2617"/>
      <c r="G2617"/>
      <c r="H2617"/>
      <c r="I2617"/>
      <c r="J2617" s="52"/>
      <c r="K2617" s="52"/>
      <c r="L2617" s="52"/>
      <c r="M2617"/>
      <c r="N2617"/>
    </row>
    <row r="2618" spans="1:14" ht="12.75" customHeight="1">
      <c r="A2618"/>
      <c r="B2618"/>
      <c r="C2618"/>
      <c r="D2618"/>
      <c r="E2618"/>
      <c r="F2618"/>
      <c r="G2618"/>
      <c r="H2618"/>
      <c r="I2618"/>
      <c r="J2618" s="52"/>
      <c r="K2618" s="52"/>
      <c r="L2618" s="52"/>
      <c r="M2618"/>
      <c r="N2618"/>
    </row>
    <row r="2619" spans="1:14" ht="12.75" customHeight="1">
      <c r="A2619"/>
      <c r="B2619"/>
      <c r="C2619"/>
      <c r="D2619"/>
      <c r="E2619"/>
      <c r="F2619"/>
      <c r="G2619"/>
      <c r="H2619"/>
      <c r="I2619"/>
      <c r="J2619" s="52"/>
      <c r="K2619" s="52"/>
      <c r="L2619" s="52"/>
      <c r="M2619"/>
      <c r="N2619"/>
    </row>
    <row r="2620" spans="1:14" ht="12.75" customHeight="1">
      <c r="A2620"/>
      <c r="B2620"/>
      <c r="C2620"/>
      <c r="D2620"/>
      <c r="E2620"/>
      <c r="F2620"/>
      <c r="G2620"/>
      <c r="H2620"/>
      <c r="I2620"/>
      <c r="J2620" s="52"/>
      <c r="K2620" s="52"/>
      <c r="L2620" s="52"/>
      <c r="M2620"/>
      <c r="N2620"/>
    </row>
    <row r="2621" spans="1:14" ht="12.75" customHeight="1">
      <c r="A2621"/>
      <c r="B2621"/>
      <c r="C2621"/>
      <c r="D2621"/>
      <c r="E2621"/>
      <c r="F2621"/>
      <c r="G2621"/>
      <c r="H2621"/>
      <c r="I2621"/>
      <c r="J2621" s="52"/>
      <c r="K2621" s="52"/>
      <c r="L2621" s="52"/>
      <c r="M2621"/>
      <c r="N2621"/>
    </row>
    <row r="2622" spans="1:14" ht="12.75" customHeight="1">
      <c r="A2622"/>
      <c r="B2622"/>
      <c r="C2622"/>
      <c r="D2622"/>
      <c r="E2622"/>
      <c r="F2622"/>
      <c r="G2622"/>
      <c r="H2622"/>
      <c r="I2622"/>
      <c r="J2622" s="52"/>
      <c r="K2622" s="52"/>
      <c r="L2622" s="52"/>
      <c r="M2622"/>
      <c r="N2622"/>
    </row>
    <row r="2623" spans="1:14" ht="12.75" customHeight="1">
      <c r="A2623"/>
      <c r="B2623"/>
      <c r="C2623"/>
      <c r="D2623"/>
      <c r="E2623"/>
      <c r="F2623"/>
      <c r="G2623"/>
      <c r="H2623"/>
      <c r="I2623"/>
      <c r="J2623" s="52"/>
      <c r="K2623" s="52"/>
      <c r="L2623" s="52"/>
      <c r="M2623"/>
      <c r="N2623"/>
    </row>
    <row r="2624" spans="1:14" ht="12.75" customHeight="1">
      <c r="A2624"/>
      <c r="B2624"/>
      <c r="C2624"/>
      <c r="D2624"/>
      <c r="E2624"/>
      <c r="F2624"/>
      <c r="G2624"/>
      <c r="H2624"/>
      <c r="I2624"/>
      <c r="J2624" s="52"/>
      <c r="K2624" s="52"/>
      <c r="L2624" s="52"/>
      <c r="M2624"/>
      <c r="N2624"/>
    </row>
    <row r="2625" spans="1:14" ht="12.75" customHeight="1">
      <c r="A2625"/>
      <c r="B2625"/>
      <c r="C2625"/>
      <c r="D2625"/>
      <c r="E2625"/>
      <c r="F2625"/>
      <c r="G2625"/>
      <c r="H2625"/>
      <c r="I2625"/>
      <c r="J2625" s="52"/>
      <c r="K2625" s="52"/>
      <c r="L2625" s="52"/>
      <c r="M2625"/>
      <c r="N2625"/>
    </row>
    <row r="2626" spans="1:14" ht="12.75" customHeight="1">
      <c r="A2626"/>
      <c r="B2626"/>
      <c r="C2626"/>
      <c r="D2626"/>
      <c r="E2626"/>
      <c r="F2626"/>
      <c r="G2626"/>
      <c r="H2626"/>
      <c r="I2626"/>
      <c r="J2626" s="52"/>
      <c r="K2626" s="52"/>
      <c r="L2626" s="52"/>
      <c r="M2626"/>
      <c r="N2626"/>
    </row>
    <row r="2627" spans="1:14" ht="12.75" customHeight="1">
      <c r="A2627"/>
      <c r="B2627"/>
      <c r="C2627"/>
      <c r="D2627"/>
      <c r="E2627"/>
      <c r="F2627"/>
      <c r="G2627"/>
      <c r="H2627"/>
      <c r="I2627"/>
      <c r="J2627" s="52"/>
      <c r="K2627" s="52"/>
      <c r="L2627" s="52"/>
      <c r="M2627"/>
      <c r="N2627"/>
    </row>
    <row r="2628" spans="1:14" ht="12.75" customHeight="1">
      <c r="A2628"/>
      <c r="B2628"/>
      <c r="C2628"/>
      <c r="D2628"/>
      <c r="E2628"/>
      <c r="F2628"/>
      <c r="G2628"/>
      <c r="H2628"/>
      <c r="I2628"/>
      <c r="J2628" s="52"/>
      <c r="K2628" s="52"/>
      <c r="L2628" s="52"/>
      <c r="M2628"/>
      <c r="N2628"/>
    </row>
    <row r="2629" spans="1:14" ht="12.75" customHeight="1">
      <c r="A2629"/>
      <c r="B2629"/>
      <c r="C2629"/>
      <c r="D2629"/>
      <c r="E2629"/>
      <c r="F2629"/>
      <c r="G2629"/>
      <c r="H2629"/>
      <c r="I2629"/>
      <c r="J2629" s="52"/>
      <c r="K2629" s="52"/>
      <c r="L2629" s="52"/>
      <c r="M2629"/>
      <c r="N2629"/>
    </row>
    <row r="2630" spans="1:14" ht="12.75" customHeight="1">
      <c r="A2630"/>
      <c r="B2630"/>
      <c r="C2630"/>
      <c r="D2630"/>
      <c r="E2630"/>
      <c r="F2630"/>
      <c r="G2630"/>
      <c r="H2630"/>
      <c r="I2630"/>
      <c r="J2630" s="52"/>
      <c r="K2630" s="52"/>
      <c r="L2630" s="52"/>
      <c r="M2630"/>
      <c r="N2630"/>
    </row>
    <row r="2631" spans="1:14" ht="12.75" customHeight="1">
      <c r="A2631"/>
      <c r="B2631"/>
      <c r="C2631"/>
      <c r="D2631"/>
      <c r="E2631"/>
      <c r="F2631"/>
      <c r="G2631"/>
      <c r="H2631"/>
      <c r="I2631"/>
      <c r="J2631" s="52"/>
      <c r="K2631" s="52"/>
      <c r="L2631" s="52"/>
      <c r="M2631"/>
      <c r="N2631"/>
    </row>
    <row r="2632" spans="1:14" ht="12.75" customHeight="1">
      <c r="A2632"/>
      <c r="B2632"/>
      <c r="C2632"/>
      <c r="D2632"/>
      <c r="E2632"/>
      <c r="F2632"/>
      <c r="G2632"/>
      <c r="H2632"/>
      <c r="I2632"/>
      <c r="J2632" s="52"/>
      <c r="K2632" s="52"/>
      <c r="L2632" s="52"/>
      <c r="M2632"/>
      <c r="N2632"/>
    </row>
    <row r="2633" spans="1:14" ht="12.75" customHeight="1">
      <c r="A2633"/>
      <c r="B2633"/>
      <c r="C2633"/>
      <c r="D2633"/>
      <c r="E2633"/>
      <c r="F2633"/>
      <c r="G2633"/>
      <c r="H2633"/>
      <c r="I2633"/>
      <c r="J2633" s="52"/>
      <c r="K2633" s="52"/>
      <c r="L2633" s="52"/>
      <c r="M2633"/>
      <c r="N2633"/>
    </row>
    <row r="2634" spans="1:14" ht="12.75" customHeight="1">
      <c r="A2634"/>
      <c r="B2634"/>
      <c r="C2634"/>
      <c r="D2634"/>
      <c r="E2634"/>
      <c r="F2634"/>
      <c r="G2634"/>
      <c r="H2634"/>
      <c r="I2634"/>
      <c r="J2634" s="52"/>
      <c r="K2634" s="52"/>
      <c r="L2634" s="52"/>
      <c r="M2634"/>
      <c r="N2634"/>
    </row>
    <row r="2635" spans="1:14" ht="12.75" customHeight="1">
      <c r="A2635"/>
      <c r="B2635"/>
      <c r="C2635"/>
      <c r="D2635"/>
      <c r="E2635"/>
      <c r="F2635"/>
      <c r="G2635"/>
      <c r="H2635"/>
      <c r="I2635"/>
      <c r="J2635" s="52"/>
      <c r="K2635" s="52"/>
      <c r="L2635" s="52"/>
      <c r="M2635"/>
      <c r="N2635"/>
    </row>
    <row r="2636" spans="1:14" ht="12.75" customHeight="1">
      <c r="A2636"/>
      <c r="B2636"/>
      <c r="C2636"/>
      <c r="D2636"/>
      <c r="E2636"/>
      <c r="F2636"/>
      <c r="G2636"/>
      <c r="H2636"/>
      <c r="I2636"/>
      <c r="J2636" s="52"/>
      <c r="K2636" s="52"/>
      <c r="L2636" s="52"/>
      <c r="M2636"/>
      <c r="N2636"/>
    </row>
    <row r="2637" spans="1:14" ht="12.75" customHeight="1">
      <c r="A2637"/>
      <c r="B2637"/>
      <c r="C2637"/>
      <c r="D2637"/>
      <c r="E2637"/>
      <c r="F2637"/>
      <c r="G2637"/>
      <c r="H2637"/>
      <c r="I2637"/>
      <c r="J2637" s="52"/>
      <c r="K2637" s="52"/>
      <c r="L2637" s="52"/>
      <c r="M2637"/>
      <c r="N2637"/>
    </row>
    <row r="2638" spans="1:14" ht="12.75" customHeight="1">
      <c r="A2638"/>
      <c r="B2638"/>
      <c r="C2638"/>
      <c r="D2638"/>
      <c r="E2638"/>
      <c r="F2638"/>
      <c r="G2638"/>
      <c r="H2638"/>
      <c r="I2638"/>
      <c r="J2638" s="52"/>
      <c r="K2638" s="52"/>
      <c r="L2638" s="52"/>
      <c r="M2638"/>
      <c r="N2638"/>
    </row>
    <row r="2639" spans="1:14" ht="12.75" customHeight="1">
      <c r="A2639"/>
      <c r="B2639"/>
      <c r="C2639"/>
      <c r="D2639"/>
      <c r="E2639"/>
      <c r="F2639"/>
      <c r="G2639"/>
      <c r="H2639"/>
      <c r="I2639"/>
      <c r="J2639" s="52"/>
      <c r="K2639" s="52"/>
      <c r="L2639" s="52"/>
      <c r="M2639"/>
      <c r="N2639"/>
    </row>
    <row r="2640" spans="1:14" ht="12.75" customHeight="1">
      <c r="A2640"/>
      <c r="B2640"/>
      <c r="C2640"/>
      <c r="D2640"/>
      <c r="E2640"/>
      <c r="F2640"/>
      <c r="G2640"/>
      <c r="H2640"/>
      <c r="I2640"/>
      <c r="J2640" s="52"/>
      <c r="K2640" s="52"/>
      <c r="L2640" s="52"/>
      <c r="M2640"/>
      <c r="N2640"/>
    </row>
    <row r="2641" spans="1:14" ht="12.75" customHeight="1">
      <c r="A2641"/>
      <c r="B2641"/>
      <c r="C2641"/>
      <c r="D2641"/>
      <c r="E2641"/>
      <c r="F2641"/>
      <c r="G2641"/>
      <c r="H2641"/>
      <c r="I2641"/>
      <c r="J2641" s="52"/>
      <c r="K2641" s="52"/>
      <c r="L2641" s="52"/>
      <c r="M2641"/>
      <c r="N2641"/>
    </row>
    <row r="2642" spans="1:14" ht="12.75" customHeight="1">
      <c r="A2642"/>
      <c r="B2642"/>
      <c r="C2642"/>
      <c r="D2642"/>
      <c r="E2642"/>
      <c r="F2642"/>
      <c r="G2642"/>
      <c r="H2642"/>
      <c r="I2642"/>
      <c r="J2642" s="52"/>
      <c r="K2642" s="52"/>
      <c r="L2642" s="52"/>
      <c r="M2642"/>
      <c r="N2642"/>
    </row>
    <row r="2643" spans="1:14" ht="12.75" customHeight="1">
      <c r="A2643"/>
      <c r="B2643"/>
      <c r="C2643"/>
      <c r="D2643"/>
      <c r="E2643"/>
      <c r="F2643"/>
      <c r="G2643"/>
      <c r="H2643"/>
      <c r="I2643"/>
      <c r="J2643" s="52"/>
      <c r="K2643" s="52"/>
      <c r="L2643" s="52"/>
      <c r="M2643"/>
      <c r="N2643"/>
    </row>
    <row r="2644" spans="1:14" ht="12.75" customHeight="1">
      <c r="A2644"/>
      <c r="B2644"/>
      <c r="C2644"/>
      <c r="D2644"/>
      <c r="E2644"/>
      <c r="F2644"/>
      <c r="G2644"/>
      <c r="H2644"/>
      <c r="I2644"/>
      <c r="J2644" s="52"/>
      <c r="K2644" s="52"/>
      <c r="L2644" s="52"/>
      <c r="M2644"/>
      <c r="N2644"/>
    </row>
    <row r="2645" spans="1:14" ht="12.75" customHeight="1">
      <c r="A2645"/>
      <c r="B2645"/>
      <c r="C2645"/>
      <c r="D2645"/>
      <c r="E2645"/>
      <c r="F2645"/>
      <c r="G2645"/>
      <c r="H2645"/>
      <c r="I2645"/>
      <c r="J2645" s="52"/>
      <c r="K2645" s="52"/>
      <c r="L2645" s="52"/>
      <c r="M2645"/>
      <c r="N2645"/>
    </row>
    <row r="2646" spans="1:14" ht="12.75" customHeight="1">
      <c r="A2646"/>
      <c r="B2646"/>
      <c r="C2646"/>
      <c r="D2646"/>
      <c r="E2646"/>
      <c r="F2646"/>
      <c r="G2646"/>
      <c r="H2646"/>
      <c r="I2646"/>
      <c r="J2646" s="52"/>
      <c r="K2646" s="52"/>
      <c r="L2646" s="52"/>
      <c r="M2646"/>
      <c r="N2646"/>
    </row>
    <row r="2647" spans="1:14" ht="12.75" customHeight="1">
      <c r="A2647"/>
      <c r="B2647"/>
      <c r="C2647"/>
      <c r="D2647"/>
      <c r="E2647"/>
      <c r="F2647"/>
      <c r="G2647"/>
      <c r="H2647"/>
      <c r="I2647"/>
      <c r="J2647" s="52"/>
      <c r="K2647" s="52"/>
      <c r="L2647" s="52"/>
      <c r="M2647"/>
      <c r="N2647"/>
    </row>
    <row r="2648" spans="1:14" ht="12.75" customHeight="1">
      <c r="A2648"/>
      <c r="B2648"/>
      <c r="C2648"/>
      <c r="D2648"/>
      <c r="E2648"/>
      <c r="F2648"/>
      <c r="G2648"/>
      <c r="H2648"/>
      <c r="I2648"/>
      <c r="J2648" s="52"/>
      <c r="K2648" s="52"/>
      <c r="L2648" s="52"/>
      <c r="M2648"/>
      <c r="N2648"/>
    </row>
    <row r="2649" spans="1:14" ht="12.75" customHeight="1">
      <c r="A2649"/>
      <c r="B2649"/>
      <c r="C2649"/>
      <c r="D2649"/>
      <c r="E2649"/>
      <c r="F2649"/>
      <c r="G2649"/>
      <c r="H2649"/>
      <c r="I2649"/>
      <c r="J2649" s="52"/>
      <c r="K2649" s="52"/>
      <c r="L2649" s="52"/>
      <c r="M2649"/>
      <c r="N2649"/>
    </row>
    <row r="2650" spans="1:14" ht="12.75" customHeight="1">
      <c r="A2650"/>
      <c r="B2650"/>
      <c r="C2650"/>
      <c r="D2650"/>
      <c r="E2650"/>
      <c r="F2650"/>
      <c r="G2650"/>
      <c r="H2650"/>
      <c r="I2650"/>
      <c r="J2650" s="52"/>
      <c r="K2650" s="52"/>
      <c r="L2650" s="52"/>
      <c r="M2650"/>
      <c r="N2650"/>
    </row>
    <row r="2651" spans="1:14" ht="12.75" customHeight="1">
      <c r="A2651"/>
      <c r="B2651"/>
      <c r="C2651"/>
      <c r="D2651"/>
      <c r="E2651"/>
      <c r="F2651"/>
      <c r="G2651"/>
      <c r="H2651"/>
      <c r="I2651"/>
      <c r="J2651" s="52"/>
      <c r="K2651" s="52"/>
      <c r="L2651" s="52"/>
      <c r="M2651"/>
      <c r="N2651"/>
    </row>
    <row r="2652" spans="1:14" ht="12.75" customHeight="1">
      <c r="A2652"/>
      <c r="B2652"/>
      <c r="C2652"/>
      <c r="D2652"/>
      <c r="E2652"/>
      <c r="F2652"/>
      <c r="G2652"/>
      <c r="H2652"/>
      <c r="I2652"/>
      <c r="J2652" s="52"/>
      <c r="K2652" s="52"/>
      <c r="L2652" s="52"/>
      <c r="M2652"/>
      <c r="N2652"/>
    </row>
    <row r="2653" spans="1:14" ht="12.75" customHeight="1">
      <c r="A2653"/>
      <c r="B2653"/>
      <c r="C2653"/>
      <c r="D2653"/>
      <c r="E2653"/>
      <c r="F2653"/>
      <c r="G2653"/>
      <c r="H2653"/>
      <c r="I2653"/>
      <c r="J2653" s="52"/>
      <c r="K2653" s="52"/>
      <c r="L2653" s="52"/>
      <c r="M2653"/>
      <c r="N2653"/>
    </row>
    <row r="2654" spans="1:14" ht="12.75" customHeight="1">
      <c r="A2654"/>
      <c r="B2654"/>
      <c r="C2654"/>
      <c r="D2654"/>
      <c r="E2654"/>
      <c r="F2654"/>
      <c r="G2654"/>
      <c r="H2654"/>
      <c r="I2654"/>
      <c r="J2654" s="52"/>
      <c r="K2654" s="52"/>
      <c r="L2654" s="52"/>
      <c r="M2654"/>
      <c r="N2654"/>
    </row>
    <row r="2655" spans="1:14" ht="12.75" customHeight="1">
      <c r="A2655"/>
      <c r="B2655"/>
      <c r="C2655"/>
      <c r="D2655"/>
      <c r="E2655"/>
      <c r="F2655"/>
      <c r="G2655"/>
      <c r="H2655"/>
      <c r="I2655"/>
      <c r="J2655" s="52"/>
      <c r="K2655" s="52"/>
      <c r="L2655" s="52"/>
      <c r="M2655"/>
      <c r="N2655"/>
    </row>
    <row r="2656" spans="1:14" ht="12.75" customHeight="1">
      <c r="A2656"/>
      <c r="B2656"/>
      <c r="C2656"/>
      <c r="D2656"/>
      <c r="E2656"/>
      <c r="F2656"/>
      <c r="G2656"/>
      <c r="H2656"/>
      <c r="I2656"/>
      <c r="J2656" s="52"/>
      <c r="K2656" s="52"/>
      <c r="L2656" s="52"/>
      <c r="M2656"/>
      <c r="N2656"/>
    </row>
    <row r="2657" spans="1:14" ht="12.75" customHeight="1">
      <c r="A2657"/>
      <c r="B2657"/>
      <c r="C2657"/>
      <c r="D2657"/>
      <c r="E2657"/>
      <c r="F2657"/>
      <c r="G2657"/>
      <c r="H2657"/>
      <c r="I2657"/>
      <c r="J2657" s="52"/>
      <c r="K2657" s="52"/>
      <c r="L2657" s="52"/>
      <c r="M2657"/>
      <c r="N2657"/>
    </row>
    <row r="2658" spans="1:14" ht="12.75" customHeight="1">
      <c r="A2658"/>
      <c r="B2658"/>
      <c r="C2658"/>
      <c r="D2658"/>
      <c r="E2658"/>
      <c r="F2658"/>
      <c r="G2658"/>
      <c r="H2658"/>
      <c r="I2658"/>
      <c r="J2658" s="52"/>
      <c r="K2658" s="52"/>
      <c r="L2658" s="52"/>
      <c r="M2658"/>
      <c r="N2658"/>
    </row>
    <row r="2659" spans="1:14" ht="12.75" customHeight="1">
      <c r="A2659"/>
      <c r="B2659"/>
      <c r="C2659"/>
      <c r="D2659"/>
      <c r="E2659"/>
      <c r="F2659"/>
      <c r="G2659"/>
      <c r="H2659"/>
      <c r="I2659"/>
      <c r="J2659" s="52"/>
      <c r="K2659" s="52"/>
      <c r="L2659" s="52"/>
      <c r="M2659"/>
      <c r="N2659"/>
    </row>
    <row r="2660" spans="1:14" ht="12.75" customHeight="1">
      <c r="A2660"/>
      <c r="B2660"/>
      <c r="C2660"/>
      <c r="D2660"/>
      <c r="E2660"/>
      <c r="F2660"/>
      <c r="G2660"/>
      <c r="H2660"/>
      <c r="I2660"/>
      <c r="J2660" s="52"/>
      <c r="K2660" s="52"/>
      <c r="L2660" s="52"/>
      <c r="M2660"/>
      <c r="N2660"/>
    </row>
    <row r="2661" spans="1:14" ht="12.75" customHeight="1">
      <c r="A2661"/>
      <c r="B2661"/>
      <c r="C2661"/>
      <c r="D2661"/>
      <c r="E2661"/>
      <c r="F2661"/>
      <c r="G2661"/>
      <c r="H2661"/>
      <c r="I2661"/>
      <c r="J2661" s="52"/>
      <c r="K2661" s="52"/>
      <c r="L2661" s="52"/>
      <c r="M2661"/>
      <c r="N2661"/>
    </row>
    <row r="2662" spans="1:14" ht="12.75" customHeight="1">
      <c r="A2662"/>
      <c r="B2662"/>
      <c r="C2662"/>
      <c r="D2662"/>
      <c r="E2662"/>
      <c r="F2662"/>
      <c r="G2662"/>
      <c r="H2662"/>
      <c r="I2662"/>
      <c r="J2662" s="52"/>
      <c r="K2662" s="52"/>
      <c r="L2662" s="52"/>
      <c r="M2662"/>
      <c r="N2662"/>
    </row>
    <row r="2663" spans="1:14" ht="12.75" customHeight="1">
      <c r="A2663"/>
      <c r="B2663"/>
      <c r="C2663"/>
      <c r="D2663"/>
      <c r="E2663"/>
      <c r="F2663"/>
      <c r="G2663"/>
      <c r="H2663"/>
      <c r="I2663"/>
      <c r="J2663" s="52"/>
      <c r="K2663" s="52"/>
      <c r="L2663" s="52"/>
      <c r="M2663"/>
      <c r="N2663"/>
    </row>
    <row r="2664" spans="1:14" ht="12.75" customHeight="1">
      <c r="A2664"/>
      <c r="B2664"/>
      <c r="C2664"/>
      <c r="D2664"/>
      <c r="E2664"/>
      <c r="F2664"/>
      <c r="G2664"/>
      <c r="H2664"/>
      <c r="I2664"/>
      <c r="J2664" s="52"/>
      <c r="K2664" s="52"/>
      <c r="L2664" s="52"/>
      <c r="M2664"/>
      <c r="N2664"/>
    </row>
    <row r="2665" spans="1:14" ht="12.75" customHeight="1">
      <c r="A2665"/>
      <c r="B2665"/>
      <c r="C2665"/>
      <c r="D2665"/>
      <c r="E2665"/>
      <c r="F2665"/>
      <c r="G2665"/>
      <c r="H2665"/>
      <c r="I2665"/>
      <c r="J2665" s="52"/>
      <c r="K2665" s="52"/>
      <c r="L2665" s="52"/>
      <c r="M2665"/>
      <c r="N2665"/>
    </row>
    <row r="2666" spans="1:14" ht="12.75" customHeight="1">
      <c r="A2666"/>
      <c r="B2666"/>
      <c r="C2666"/>
      <c r="D2666"/>
      <c r="E2666"/>
      <c r="F2666"/>
      <c r="G2666"/>
      <c r="H2666"/>
      <c r="I2666"/>
      <c r="J2666" s="52"/>
      <c r="K2666" s="52"/>
      <c r="L2666" s="52"/>
      <c r="M2666"/>
      <c r="N2666"/>
    </row>
    <row r="2667" spans="1:14" ht="12.75" customHeight="1">
      <c r="A2667"/>
      <c r="B2667"/>
      <c r="C2667"/>
      <c r="D2667"/>
      <c r="E2667"/>
      <c r="F2667"/>
      <c r="G2667"/>
      <c r="H2667"/>
      <c r="I2667"/>
      <c r="J2667" s="52"/>
      <c r="K2667" s="52"/>
      <c r="L2667" s="52"/>
      <c r="M2667"/>
      <c r="N2667"/>
    </row>
    <row r="2668" spans="1:14" ht="12.75" customHeight="1">
      <c r="A2668"/>
      <c r="B2668"/>
      <c r="C2668"/>
      <c r="D2668"/>
      <c r="E2668"/>
      <c r="F2668"/>
      <c r="G2668"/>
      <c r="H2668"/>
      <c r="I2668"/>
      <c r="J2668" s="52"/>
      <c r="K2668" s="52"/>
      <c r="L2668" s="52"/>
      <c r="M2668"/>
      <c r="N2668"/>
    </row>
    <row r="2669" spans="1:14" ht="12.75" customHeight="1">
      <c r="A2669"/>
      <c r="B2669"/>
      <c r="C2669"/>
      <c r="D2669"/>
      <c r="E2669"/>
      <c r="F2669"/>
      <c r="G2669"/>
      <c r="H2669"/>
      <c r="I2669"/>
      <c r="J2669" s="52"/>
      <c r="K2669" s="52"/>
      <c r="L2669" s="52"/>
      <c r="M2669"/>
      <c r="N2669"/>
    </row>
    <row r="2670" spans="1:14" ht="12.75" customHeight="1">
      <c r="A2670"/>
      <c r="B2670"/>
      <c r="C2670"/>
      <c r="D2670"/>
      <c r="E2670"/>
      <c r="F2670"/>
      <c r="G2670"/>
      <c r="H2670"/>
      <c r="I2670"/>
      <c r="J2670" s="52"/>
      <c r="K2670" s="52"/>
      <c r="L2670" s="52"/>
      <c r="M2670"/>
      <c r="N2670"/>
    </row>
    <row r="2671" spans="1:14" ht="12.75" customHeight="1">
      <c r="A2671"/>
      <c r="B2671"/>
      <c r="C2671"/>
      <c r="D2671"/>
      <c r="E2671"/>
      <c r="F2671"/>
      <c r="G2671"/>
      <c r="H2671"/>
      <c r="I2671"/>
      <c r="J2671" s="52"/>
      <c r="K2671" s="52"/>
      <c r="L2671" s="52"/>
      <c r="M2671"/>
      <c r="N2671"/>
    </row>
    <row r="2672" spans="1:14" ht="12.75" customHeight="1">
      <c r="A2672"/>
      <c r="B2672"/>
      <c r="C2672"/>
      <c r="D2672"/>
      <c r="E2672"/>
      <c r="F2672"/>
      <c r="G2672"/>
      <c r="H2672"/>
      <c r="I2672"/>
      <c r="J2672" s="52"/>
      <c r="K2672" s="52"/>
      <c r="L2672" s="52"/>
      <c r="M2672"/>
      <c r="N2672"/>
    </row>
    <row r="2673" spans="1:14" ht="12.75" customHeight="1">
      <c r="A2673"/>
      <c r="B2673"/>
      <c r="C2673"/>
      <c r="D2673"/>
      <c r="E2673"/>
      <c r="F2673"/>
      <c r="G2673"/>
      <c r="H2673"/>
      <c r="I2673"/>
      <c r="J2673" s="52"/>
      <c r="K2673" s="52"/>
      <c r="L2673" s="52"/>
      <c r="M2673"/>
      <c r="N2673"/>
    </row>
    <row r="2674" spans="1:14" ht="12.75" customHeight="1">
      <c r="A2674"/>
      <c r="B2674"/>
      <c r="C2674"/>
      <c r="D2674"/>
      <c r="E2674"/>
      <c r="F2674"/>
      <c r="G2674"/>
      <c r="H2674"/>
      <c r="I2674"/>
      <c r="J2674" s="52"/>
      <c r="K2674" s="52"/>
      <c r="L2674" s="52"/>
      <c r="M2674"/>
      <c r="N2674"/>
    </row>
    <row r="2675" spans="1:14" ht="12.75" customHeight="1">
      <c r="A2675"/>
      <c r="B2675"/>
      <c r="C2675"/>
      <c r="D2675"/>
      <c r="E2675"/>
      <c r="F2675"/>
      <c r="G2675"/>
      <c r="H2675"/>
      <c r="I2675"/>
      <c r="J2675" s="52"/>
      <c r="K2675" s="52"/>
      <c r="L2675" s="52"/>
      <c r="M2675"/>
      <c r="N2675"/>
    </row>
    <row r="2676" spans="1:14" ht="12.75" customHeight="1">
      <c r="A2676"/>
      <c r="B2676"/>
      <c r="C2676"/>
      <c r="D2676"/>
      <c r="E2676"/>
      <c r="F2676"/>
      <c r="G2676"/>
      <c r="H2676"/>
      <c r="I2676"/>
      <c r="J2676" s="52"/>
      <c r="K2676" s="52"/>
      <c r="L2676" s="52"/>
      <c r="M2676"/>
      <c r="N2676"/>
    </row>
    <row r="2677" spans="1:14" ht="12.75" customHeight="1">
      <c r="A2677"/>
      <c r="B2677"/>
      <c r="C2677"/>
      <c r="D2677"/>
      <c r="E2677"/>
      <c r="F2677"/>
      <c r="G2677"/>
      <c r="H2677"/>
      <c r="I2677"/>
      <c r="J2677" s="52"/>
      <c r="K2677" s="52"/>
      <c r="L2677" s="52"/>
      <c r="M2677"/>
      <c r="N2677"/>
    </row>
    <row r="2678" spans="1:14" ht="12.75" customHeight="1">
      <c r="A2678"/>
      <c r="B2678"/>
      <c r="C2678"/>
      <c r="D2678"/>
      <c r="E2678"/>
      <c r="F2678"/>
      <c r="G2678"/>
      <c r="H2678"/>
      <c r="I2678"/>
      <c r="J2678" s="52"/>
      <c r="K2678" s="52"/>
      <c r="L2678" s="52"/>
      <c r="M2678"/>
      <c r="N2678"/>
    </row>
    <row r="2679" spans="1:14" ht="12.75" customHeight="1">
      <c r="A2679"/>
      <c r="B2679"/>
      <c r="C2679"/>
      <c r="D2679"/>
      <c r="E2679"/>
      <c r="F2679"/>
      <c r="G2679"/>
      <c r="H2679"/>
      <c r="I2679"/>
      <c r="J2679" s="52"/>
      <c r="K2679" s="52"/>
      <c r="L2679" s="52"/>
      <c r="M2679"/>
      <c r="N2679"/>
    </row>
    <row r="2680" spans="1:14" ht="12.75" customHeight="1">
      <c r="A2680"/>
      <c r="B2680"/>
      <c r="C2680"/>
      <c r="D2680"/>
      <c r="E2680"/>
      <c r="F2680"/>
      <c r="G2680"/>
      <c r="H2680"/>
      <c r="I2680"/>
      <c r="J2680" s="52"/>
      <c r="K2680" s="52"/>
      <c r="L2680" s="52"/>
      <c r="M2680"/>
      <c r="N2680"/>
    </row>
    <row r="2681" spans="1:14" ht="12.75" customHeight="1">
      <c r="A2681"/>
      <c r="B2681"/>
      <c r="C2681"/>
      <c r="D2681"/>
      <c r="E2681"/>
      <c r="F2681"/>
      <c r="G2681"/>
      <c r="H2681"/>
      <c r="I2681"/>
      <c r="J2681" s="52"/>
      <c r="K2681" s="52"/>
      <c r="L2681" s="52"/>
      <c r="M2681"/>
      <c r="N2681"/>
    </row>
    <row r="2682" spans="1:14" ht="12.75" customHeight="1">
      <c r="A2682"/>
      <c r="B2682"/>
      <c r="C2682"/>
      <c r="D2682"/>
      <c r="E2682"/>
      <c r="F2682"/>
      <c r="G2682"/>
      <c r="H2682"/>
      <c r="I2682"/>
      <c r="J2682" s="52"/>
      <c r="K2682" s="52"/>
      <c r="L2682" s="52"/>
      <c r="M2682"/>
      <c r="N2682"/>
    </row>
    <row r="2683" spans="1:14" ht="12.75" customHeight="1">
      <c r="A2683"/>
      <c r="B2683"/>
      <c r="C2683"/>
      <c r="D2683"/>
      <c r="E2683"/>
      <c r="F2683"/>
      <c r="G2683"/>
      <c r="H2683"/>
      <c r="I2683"/>
      <c r="J2683" s="52"/>
      <c r="K2683" s="52"/>
      <c r="L2683" s="52"/>
      <c r="M2683"/>
      <c r="N2683"/>
    </row>
    <row r="2684" spans="1:14" ht="12.75" customHeight="1">
      <c r="A2684"/>
      <c r="B2684"/>
      <c r="C2684"/>
      <c r="D2684"/>
      <c r="E2684"/>
      <c r="F2684"/>
      <c r="G2684"/>
      <c r="H2684"/>
      <c r="I2684"/>
      <c r="J2684" s="52"/>
      <c r="K2684" s="52"/>
      <c r="L2684" s="52"/>
      <c r="M2684"/>
      <c r="N2684"/>
    </row>
    <row r="2685" spans="1:14" ht="12.75" customHeight="1">
      <c r="A2685"/>
      <c r="B2685"/>
      <c r="C2685"/>
      <c r="D2685"/>
      <c r="E2685"/>
      <c r="F2685"/>
      <c r="G2685"/>
      <c r="H2685"/>
      <c r="I2685"/>
      <c r="J2685" s="52"/>
      <c r="K2685" s="52"/>
      <c r="L2685" s="52"/>
      <c r="M2685"/>
      <c r="N2685"/>
    </row>
    <row r="2686" spans="1:14" ht="12.75" customHeight="1">
      <c r="A2686"/>
      <c r="B2686"/>
      <c r="C2686"/>
      <c r="D2686"/>
      <c r="E2686"/>
      <c r="F2686"/>
      <c r="G2686"/>
      <c r="H2686"/>
      <c r="I2686"/>
      <c r="J2686" s="52"/>
      <c r="K2686" s="52"/>
      <c r="L2686" s="52"/>
      <c r="M2686"/>
      <c r="N2686"/>
    </row>
    <row r="2687" spans="1:14" ht="12.75" customHeight="1">
      <c r="A2687"/>
      <c r="B2687"/>
      <c r="C2687"/>
      <c r="D2687"/>
      <c r="E2687"/>
      <c r="F2687"/>
      <c r="G2687"/>
      <c r="H2687"/>
      <c r="I2687"/>
      <c r="J2687" s="52"/>
      <c r="K2687" s="52"/>
      <c r="L2687" s="52"/>
      <c r="M2687"/>
      <c r="N2687"/>
    </row>
    <row r="2688" spans="1:14" ht="12.75" customHeight="1">
      <c r="A2688"/>
      <c r="B2688"/>
      <c r="C2688"/>
      <c r="D2688"/>
      <c r="E2688"/>
      <c r="F2688"/>
      <c r="G2688"/>
      <c r="H2688"/>
      <c r="I2688"/>
      <c r="J2688" s="52"/>
      <c r="K2688" s="52"/>
      <c r="L2688" s="52"/>
      <c r="M2688"/>
      <c r="N2688"/>
    </row>
    <row r="2689" spans="1:14" ht="12.75" customHeight="1">
      <c r="A2689"/>
      <c r="B2689"/>
      <c r="C2689"/>
      <c r="D2689"/>
      <c r="E2689"/>
      <c r="F2689"/>
      <c r="G2689"/>
      <c r="H2689"/>
      <c r="I2689"/>
      <c r="J2689" s="52"/>
      <c r="K2689" s="52"/>
      <c r="L2689" s="52"/>
      <c r="M2689"/>
      <c r="N2689"/>
    </row>
    <row r="2690" spans="1:14" ht="12.75" customHeight="1">
      <c r="A2690"/>
      <c r="B2690"/>
      <c r="C2690"/>
      <c r="D2690"/>
      <c r="E2690"/>
      <c r="F2690"/>
      <c r="G2690"/>
      <c r="H2690"/>
      <c r="I2690"/>
      <c r="J2690" s="52"/>
      <c r="K2690" s="52"/>
      <c r="L2690" s="52"/>
      <c r="M2690"/>
      <c r="N2690"/>
    </row>
    <row r="2691" spans="1:14" ht="12.75" customHeight="1">
      <c r="A2691"/>
      <c r="B2691"/>
      <c r="C2691"/>
      <c r="D2691"/>
      <c r="E2691"/>
      <c r="F2691"/>
      <c r="G2691"/>
      <c r="H2691"/>
      <c r="I2691"/>
      <c r="J2691" s="52"/>
      <c r="K2691" s="52"/>
      <c r="L2691" s="52"/>
      <c r="M2691"/>
      <c r="N2691"/>
    </row>
    <row r="2692" spans="1:14" ht="12.75" customHeight="1">
      <c r="A2692"/>
      <c r="B2692"/>
      <c r="C2692"/>
      <c r="D2692"/>
      <c r="E2692"/>
      <c r="F2692"/>
      <c r="G2692"/>
      <c r="H2692"/>
      <c r="I2692"/>
      <c r="J2692" s="52"/>
      <c r="K2692" s="52"/>
      <c r="L2692" s="52"/>
      <c r="M2692"/>
      <c r="N2692"/>
    </row>
    <row r="2693" spans="1:14" ht="12.75" customHeight="1">
      <c r="A2693"/>
      <c r="B2693"/>
      <c r="C2693"/>
      <c r="D2693"/>
      <c r="E2693"/>
      <c r="F2693"/>
      <c r="G2693"/>
      <c r="H2693"/>
      <c r="I2693"/>
      <c r="J2693" s="52"/>
      <c r="K2693" s="52"/>
      <c r="L2693" s="52"/>
      <c r="M2693"/>
      <c r="N2693"/>
    </row>
    <row r="2694" spans="1:14" ht="12.75" customHeight="1">
      <c r="A2694"/>
      <c r="B2694"/>
      <c r="C2694"/>
      <c r="D2694"/>
      <c r="E2694"/>
      <c r="F2694"/>
      <c r="G2694"/>
      <c r="H2694"/>
      <c r="I2694"/>
      <c r="J2694" s="52"/>
      <c r="K2694" s="52"/>
      <c r="L2694" s="52"/>
      <c r="M2694"/>
      <c r="N2694"/>
    </row>
    <row r="2695" spans="1:14" ht="12.75" customHeight="1">
      <c r="A2695"/>
      <c r="B2695"/>
      <c r="C2695"/>
      <c r="D2695"/>
      <c r="E2695"/>
      <c r="F2695"/>
      <c r="G2695"/>
      <c r="H2695"/>
      <c r="I2695"/>
      <c r="J2695" s="52"/>
      <c r="K2695" s="52"/>
      <c r="L2695" s="52"/>
      <c r="M2695"/>
      <c r="N2695"/>
    </row>
    <row r="2696" spans="1:14" ht="12.75" customHeight="1">
      <c r="A2696"/>
      <c r="B2696"/>
      <c r="C2696"/>
      <c r="D2696"/>
      <c r="E2696"/>
      <c r="F2696"/>
      <c r="G2696"/>
      <c r="H2696"/>
      <c r="I2696"/>
      <c r="J2696" s="52"/>
      <c r="K2696" s="52"/>
      <c r="L2696" s="52"/>
      <c r="M2696"/>
      <c r="N2696"/>
    </row>
    <row r="2697" spans="1:14" ht="12.75" customHeight="1">
      <c r="A2697"/>
      <c r="B2697"/>
      <c r="C2697"/>
      <c r="D2697"/>
      <c r="E2697"/>
      <c r="F2697"/>
      <c r="G2697"/>
      <c r="H2697"/>
      <c r="I2697"/>
      <c r="J2697" s="52"/>
      <c r="K2697" s="52"/>
      <c r="L2697" s="52"/>
      <c r="M2697"/>
      <c r="N2697"/>
    </row>
    <row r="2698" spans="1:14" ht="12.75" customHeight="1">
      <c r="A2698"/>
      <c r="B2698"/>
      <c r="C2698"/>
      <c r="D2698"/>
      <c r="E2698"/>
      <c r="F2698"/>
      <c r="G2698"/>
      <c r="H2698"/>
      <c r="I2698"/>
      <c r="J2698" s="52"/>
      <c r="K2698" s="52"/>
      <c r="L2698" s="52"/>
      <c r="M2698"/>
      <c r="N2698"/>
    </row>
    <row r="2699" spans="1:14" ht="12.75" customHeight="1">
      <c r="A2699"/>
      <c r="B2699"/>
      <c r="C2699"/>
      <c r="D2699"/>
      <c r="E2699"/>
      <c r="F2699"/>
      <c r="G2699"/>
      <c r="H2699"/>
      <c r="I2699"/>
      <c r="J2699" s="52"/>
      <c r="K2699" s="52"/>
      <c r="L2699" s="52"/>
      <c r="M2699"/>
      <c r="N2699"/>
    </row>
    <row r="2700" spans="1:14" ht="12.75" customHeight="1">
      <c r="A2700"/>
      <c r="B2700"/>
      <c r="C2700"/>
      <c r="D2700"/>
      <c r="E2700"/>
      <c r="F2700"/>
      <c r="G2700"/>
      <c r="H2700"/>
      <c r="I2700"/>
      <c r="J2700" s="52"/>
      <c r="K2700" s="52"/>
      <c r="L2700" s="52"/>
      <c r="M2700"/>
      <c r="N2700"/>
    </row>
    <row r="2701" spans="1:14" ht="12.75" customHeight="1">
      <c r="A2701"/>
      <c r="B2701"/>
      <c r="C2701"/>
      <c r="D2701"/>
      <c r="E2701"/>
      <c r="F2701"/>
      <c r="G2701"/>
      <c r="H2701"/>
      <c r="I2701"/>
      <c r="J2701" s="52"/>
      <c r="K2701" s="52"/>
      <c r="L2701" s="52"/>
      <c r="M2701"/>
      <c r="N2701"/>
    </row>
    <row r="2702" spans="1:14" ht="12.75" customHeight="1">
      <c r="A2702"/>
      <c r="B2702"/>
      <c r="C2702"/>
      <c r="D2702"/>
      <c r="E2702"/>
      <c r="F2702"/>
      <c r="G2702"/>
      <c r="H2702"/>
      <c r="I2702"/>
      <c r="J2702" s="52"/>
      <c r="K2702" s="52"/>
      <c r="L2702" s="52"/>
      <c r="M2702"/>
      <c r="N2702"/>
    </row>
    <row r="2703" spans="1:14" ht="12.75" customHeight="1">
      <c r="A2703"/>
      <c r="B2703"/>
      <c r="C2703"/>
      <c r="D2703"/>
      <c r="E2703"/>
      <c r="F2703"/>
      <c r="G2703"/>
      <c r="H2703"/>
      <c r="I2703"/>
      <c r="J2703" s="52"/>
      <c r="K2703" s="52"/>
      <c r="L2703" s="52"/>
      <c r="M2703"/>
      <c r="N2703"/>
    </row>
    <row r="2704" spans="1:14" ht="12.75" customHeight="1">
      <c r="A2704"/>
      <c r="B2704"/>
      <c r="C2704"/>
      <c r="D2704"/>
      <c r="E2704"/>
      <c r="F2704"/>
      <c r="G2704"/>
      <c r="H2704"/>
      <c r="I2704"/>
      <c r="J2704" s="52"/>
      <c r="K2704" s="52"/>
      <c r="L2704" s="52"/>
      <c r="M2704"/>
      <c r="N2704"/>
    </row>
    <row r="2705" spans="1:14" ht="12.75" customHeight="1">
      <c r="A2705"/>
      <c r="B2705"/>
      <c r="C2705"/>
      <c r="D2705"/>
      <c r="E2705"/>
      <c r="F2705"/>
      <c r="G2705"/>
      <c r="H2705"/>
      <c r="I2705"/>
      <c r="J2705" s="52"/>
      <c r="K2705" s="52"/>
      <c r="L2705" s="52"/>
      <c r="M2705"/>
      <c r="N2705"/>
    </row>
    <row r="2706" spans="1:14" ht="12.75" customHeight="1">
      <c r="A2706"/>
      <c r="B2706"/>
      <c r="C2706"/>
      <c r="D2706"/>
      <c r="E2706"/>
      <c r="F2706"/>
      <c r="G2706"/>
      <c r="H2706"/>
      <c r="I2706"/>
      <c r="J2706" s="52"/>
      <c r="K2706" s="52"/>
      <c r="L2706" s="52"/>
      <c r="M2706"/>
      <c r="N2706"/>
    </row>
    <row r="2707" spans="1:14" ht="12.75" customHeight="1">
      <c r="A2707"/>
      <c r="B2707"/>
      <c r="C2707"/>
      <c r="D2707"/>
      <c r="E2707"/>
      <c r="F2707"/>
      <c r="G2707"/>
      <c r="H2707"/>
      <c r="I2707"/>
      <c r="J2707" s="52"/>
      <c r="K2707" s="52"/>
      <c r="L2707" s="52"/>
      <c r="M2707"/>
      <c r="N2707"/>
    </row>
    <row r="2708" spans="1:14" ht="12.75" customHeight="1">
      <c r="A2708"/>
      <c r="B2708"/>
      <c r="C2708"/>
      <c r="D2708"/>
      <c r="E2708"/>
      <c r="F2708"/>
      <c r="G2708"/>
      <c r="H2708"/>
      <c r="I2708"/>
      <c r="J2708" s="52"/>
      <c r="K2708" s="52"/>
      <c r="L2708" s="52"/>
      <c r="M2708"/>
      <c r="N2708"/>
    </row>
    <row r="2709" spans="1:14" ht="12.75" customHeight="1">
      <c r="A2709"/>
      <c r="B2709"/>
      <c r="C2709"/>
      <c r="D2709"/>
      <c r="E2709"/>
      <c r="F2709"/>
      <c r="G2709"/>
      <c r="H2709"/>
      <c r="I2709"/>
      <c r="J2709" s="52"/>
      <c r="K2709" s="52"/>
      <c r="L2709" s="52"/>
      <c r="M2709"/>
      <c r="N2709"/>
    </row>
    <row r="2710" spans="1:14" ht="12.75" customHeight="1">
      <c r="A2710"/>
      <c r="B2710"/>
      <c r="C2710"/>
      <c r="D2710"/>
      <c r="E2710"/>
      <c r="F2710"/>
      <c r="G2710"/>
      <c r="H2710"/>
      <c r="I2710"/>
      <c r="J2710" s="52"/>
      <c r="K2710" s="52"/>
      <c r="L2710" s="52"/>
      <c r="M2710"/>
      <c r="N2710"/>
    </row>
    <row r="2711" spans="1:14" ht="12.75" customHeight="1">
      <c r="A2711"/>
      <c r="B2711"/>
      <c r="C2711"/>
      <c r="D2711"/>
      <c r="E2711"/>
      <c r="F2711"/>
      <c r="G2711"/>
      <c r="H2711"/>
      <c r="I2711"/>
      <c r="J2711" s="52"/>
      <c r="K2711" s="52"/>
      <c r="L2711" s="52"/>
      <c r="M2711"/>
      <c r="N2711"/>
    </row>
    <row r="2712" spans="1:14" ht="12.75" customHeight="1">
      <c r="A2712"/>
      <c r="B2712"/>
      <c r="C2712"/>
      <c r="D2712"/>
      <c r="E2712"/>
      <c r="F2712"/>
      <c r="G2712"/>
      <c r="H2712"/>
      <c r="I2712"/>
      <c r="J2712" s="52"/>
      <c r="K2712" s="52"/>
      <c r="L2712" s="52"/>
      <c r="M2712"/>
      <c r="N2712"/>
    </row>
    <row r="2713" spans="1:14" ht="12.75" customHeight="1">
      <c r="A2713"/>
      <c r="B2713"/>
      <c r="C2713"/>
      <c r="D2713"/>
      <c r="E2713"/>
      <c r="F2713"/>
      <c r="G2713"/>
      <c r="H2713"/>
      <c r="I2713"/>
      <c r="J2713" s="52"/>
      <c r="K2713" s="52"/>
      <c r="L2713" s="52"/>
      <c r="M2713"/>
      <c r="N2713"/>
    </row>
    <row r="2714" spans="1:14" ht="12.75" customHeight="1">
      <c r="A2714"/>
      <c r="B2714"/>
      <c r="C2714"/>
      <c r="D2714"/>
      <c r="E2714"/>
      <c r="F2714"/>
      <c r="G2714"/>
      <c r="H2714"/>
      <c r="I2714"/>
      <c r="J2714" s="52"/>
      <c r="K2714" s="52"/>
      <c r="L2714" s="52"/>
      <c r="M2714"/>
      <c r="N2714"/>
    </row>
    <row r="2715" spans="1:14" ht="12.75" customHeight="1">
      <c r="A2715"/>
      <c r="B2715"/>
      <c r="C2715"/>
      <c r="D2715"/>
      <c r="E2715"/>
      <c r="F2715"/>
      <c r="G2715"/>
      <c r="H2715"/>
      <c r="I2715"/>
      <c r="J2715" s="52"/>
      <c r="K2715" s="52"/>
      <c r="L2715" s="52"/>
      <c r="M2715"/>
      <c r="N2715"/>
    </row>
    <row r="2716" spans="1:14" ht="12.75" customHeight="1">
      <c r="A2716"/>
      <c r="B2716"/>
      <c r="C2716"/>
      <c r="D2716"/>
      <c r="E2716"/>
      <c r="F2716"/>
      <c r="G2716"/>
      <c r="H2716"/>
      <c r="I2716"/>
      <c r="J2716" s="52"/>
      <c r="K2716" s="52"/>
      <c r="L2716" s="52"/>
      <c r="M2716"/>
      <c r="N2716"/>
    </row>
    <row r="2717" spans="1:14" ht="12.75" customHeight="1">
      <c r="A2717"/>
      <c r="B2717"/>
      <c r="C2717"/>
      <c r="D2717"/>
      <c r="E2717"/>
      <c r="F2717"/>
      <c r="G2717"/>
      <c r="H2717"/>
      <c r="I2717"/>
      <c r="J2717" s="52"/>
      <c r="K2717" s="52"/>
      <c r="L2717" s="52"/>
      <c r="M2717"/>
      <c r="N2717"/>
    </row>
    <row r="2718" spans="1:14" ht="12.75" customHeight="1">
      <c r="A2718"/>
      <c r="B2718"/>
      <c r="C2718"/>
      <c r="D2718"/>
      <c r="E2718"/>
      <c r="F2718"/>
      <c r="G2718"/>
      <c r="H2718"/>
      <c r="I2718"/>
      <c r="J2718" s="52"/>
      <c r="K2718" s="52"/>
      <c r="L2718" s="52"/>
      <c r="M2718"/>
      <c r="N2718"/>
    </row>
    <row r="2719" spans="1:14" ht="12.75" customHeight="1">
      <c r="A2719"/>
      <c r="B2719"/>
      <c r="C2719"/>
      <c r="D2719"/>
      <c r="E2719"/>
      <c r="F2719"/>
      <c r="G2719"/>
      <c r="H2719"/>
      <c r="I2719"/>
      <c r="J2719" s="52"/>
      <c r="K2719" s="52"/>
      <c r="L2719" s="52"/>
      <c r="M2719"/>
      <c r="N2719"/>
    </row>
    <row r="2720" spans="1:14" ht="12.75" customHeight="1">
      <c r="A2720"/>
      <c r="B2720"/>
      <c r="C2720"/>
      <c r="D2720"/>
      <c r="E2720"/>
      <c r="F2720"/>
      <c r="G2720"/>
      <c r="H2720"/>
      <c r="I2720"/>
      <c r="J2720" s="52"/>
      <c r="K2720" s="52"/>
      <c r="L2720" s="52"/>
      <c r="M2720"/>
      <c r="N2720"/>
    </row>
    <row r="2721" spans="1:14" ht="12.75" customHeight="1">
      <c r="A2721"/>
      <c r="B2721"/>
      <c r="C2721"/>
      <c r="D2721"/>
      <c r="E2721"/>
      <c r="F2721"/>
      <c r="G2721"/>
      <c r="H2721"/>
      <c r="I2721"/>
      <c r="J2721" s="52"/>
      <c r="K2721" s="52"/>
      <c r="L2721" s="52"/>
      <c r="M2721"/>
      <c r="N2721"/>
    </row>
    <row r="2722" spans="1:14" ht="12.75" customHeight="1">
      <c r="A2722"/>
      <c r="B2722"/>
      <c r="C2722"/>
      <c r="D2722"/>
      <c r="E2722"/>
      <c r="F2722"/>
      <c r="G2722"/>
      <c r="H2722"/>
      <c r="I2722"/>
      <c r="J2722" s="52"/>
      <c r="K2722" s="52"/>
      <c r="L2722" s="52"/>
      <c r="M2722"/>
      <c r="N2722"/>
    </row>
    <row r="2723" spans="1:14" ht="12.75" customHeight="1">
      <c r="A2723"/>
      <c r="B2723"/>
      <c r="C2723"/>
      <c r="D2723"/>
      <c r="E2723"/>
      <c r="F2723"/>
      <c r="G2723"/>
      <c r="H2723"/>
      <c r="I2723"/>
      <c r="J2723" s="52"/>
      <c r="K2723" s="52"/>
      <c r="L2723" s="52"/>
      <c r="M2723"/>
      <c r="N2723"/>
    </row>
    <row r="2724" spans="1:14" ht="12.75" customHeight="1">
      <c r="A2724"/>
      <c r="B2724"/>
      <c r="C2724"/>
      <c r="D2724"/>
      <c r="E2724"/>
      <c r="F2724"/>
      <c r="G2724"/>
      <c r="H2724"/>
      <c r="I2724"/>
      <c r="J2724" s="52"/>
      <c r="K2724" s="52"/>
      <c r="L2724" s="52"/>
      <c r="M2724"/>
      <c r="N2724"/>
    </row>
    <row r="2725" spans="1:14" ht="12.75" customHeight="1">
      <c r="A2725"/>
      <c r="B2725"/>
      <c r="C2725"/>
      <c r="D2725"/>
      <c r="E2725"/>
      <c r="F2725"/>
      <c r="G2725"/>
      <c r="H2725"/>
      <c r="I2725"/>
      <c r="J2725" s="52"/>
      <c r="K2725" s="52"/>
      <c r="L2725" s="52"/>
      <c r="M2725"/>
      <c r="N2725"/>
    </row>
    <row r="2726" spans="1:14" ht="12.75" customHeight="1">
      <c r="A2726"/>
      <c r="B2726"/>
      <c r="C2726"/>
      <c r="D2726"/>
      <c r="E2726"/>
      <c r="F2726"/>
      <c r="G2726"/>
      <c r="H2726"/>
      <c r="I2726"/>
      <c r="J2726" s="52"/>
      <c r="K2726" s="52"/>
      <c r="L2726" s="52"/>
      <c r="M2726"/>
      <c r="N2726"/>
    </row>
    <row r="2727" spans="1:14" ht="12.75" customHeight="1">
      <c r="A2727"/>
      <c r="B2727"/>
      <c r="C2727"/>
      <c r="D2727"/>
      <c r="E2727"/>
      <c r="F2727"/>
      <c r="G2727"/>
      <c r="H2727"/>
      <c r="I2727"/>
      <c r="J2727" s="52"/>
      <c r="K2727" s="52"/>
      <c r="L2727" s="52"/>
      <c r="M2727"/>
      <c r="N2727"/>
    </row>
    <row r="2728" spans="1:14" ht="12.75" customHeight="1">
      <c r="A2728"/>
      <c r="B2728"/>
      <c r="C2728"/>
      <c r="D2728"/>
      <c r="E2728"/>
      <c r="F2728"/>
      <c r="G2728"/>
      <c r="H2728"/>
      <c r="I2728"/>
      <c r="J2728" s="52"/>
      <c r="K2728" s="52"/>
      <c r="L2728" s="52"/>
      <c r="M2728"/>
      <c r="N2728"/>
    </row>
    <row r="2729" spans="1:14" ht="12.75" customHeight="1">
      <c r="A2729"/>
      <c r="B2729"/>
      <c r="C2729"/>
      <c r="D2729"/>
      <c r="E2729"/>
      <c r="F2729"/>
      <c r="G2729"/>
      <c r="H2729"/>
      <c r="I2729"/>
      <c r="J2729" s="52"/>
      <c r="K2729" s="52"/>
      <c r="L2729" s="52"/>
      <c r="M2729"/>
      <c r="N2729"/>
    </row>
    <row r="2730" spans="1:14" ht="12.75" customHeight="1">
      <c r="A2730"/>
      <c r="B2730"/>
      <c r="C2730"/>
      <c r="D2730"/>
      <c r="E2730"/>
      <c r="F2730"/>
      <c r="G2730"/>
      <c r="H2730"/>
      <c r="I2730"/>
      <c r="J2730" s="52"/>
      <c r="K2730" s="52"/>
      <c r="L2730" s="52"/>
      <c r="M2730"/>
      <c r="N2730"/>
    </row>
    <row r="2731" spans="1:14" ht="12.75" customHeight="1">
      <c r="A2731"/>
      <c r="B2731"/>
      <c r="C2731"/>
      <c r="D2731"/>
      <c r="E2731"/>
      <c r="F2731"/>
      <c r="G2731"/>
      <c r="H2731"/>
      <c r="I2731"/>
      <c r="J2731" s="52"/>
      <c r="K2731" s="52"/>
      <c r="L2731" s="52"/>
      <c r="M2731"/>
      <c r="N2731"/>
    </row>
    <row r="2732" spans="1:14" ht="12.75" customHeight="1">
      <c r="A2732"/>
      <c r="B2732"/>
      <c r="C2732"/>
      <c r="D2732"/>
      <c r="E2732"/>
      <c r="F2732"/>
      <c r="G2732"/>
      <c r="H2732"/>
      <c r="I2732"/>
      <c r="J2732" s="52"/>
      <c r="K2732" s="52"/>
      <c r="L2732" s="52"/>
      <c r="M2732"/>
      <c r="N2732"/>
    </row>
    <row r="2733" spans="1:14" ht="12.75" customHeight="1">
      <c r="A2733"/>
      <c r="B2733"/>
      <c r="C2733"/>
      <c r="D2733"/>
      <c r="E2733"/>
      <c r="F2733"/>
      <c r="G2733"/>
      <c r="H2733"/>
      <c r="I2733"/>
      <c r="J2733" s="52"/>
      <c r="K2733" s="52"/>
      <c r="L2733" s="52"/>
      <c r="M2733"/>
      <c r="N2733"/>
    </row>
    <row r="2734" spans="1:14" ht="12.75" customHeight="1">
      <c r="A2734"/>
      <c r="B2734"/>
      <c r="C2734"/>
      <c r="D2734"/>
      <c r="E2734"/>
      <c r="F2734"/>
      <c r="G2734"/>
      <c r="H2734"/>
      <c r="I2734"/>
      <c r="J2734" s="52"/>
      <c r="K2734" s="52"/>
      <c r="L2734" s="52"/>
      <c r="M2734"/>
      <c r="N2734"/>
    </row>
    <row r="2735" spans="1:14" ht="12.75" customHeight="1">
      <c r="A2735"/>
      <c r="B2735"/>
      <c r="C2735"/>
      <c r="D2735"/>
      <c r="E2735"/>
      <c r="F2735"/>
      <c r="G2735"/>
      <c r="H2735"/>
      <c r="I2735"/>
      <c r="J2735" s="52"/>
      <c r="K2735" s="52"/>
      <c r="L2735" s="52"/>
      <c r="M2735"/>
      <c r="N2735"/>
    </row>
    <row r="2736" spans="1:14" ht="12.75" customHeight="1">
      <c r="A2736"/>
      <c r="B2736"/>
      <c r="C2736"/>
      <c r="D2736"/>
      <c r="E2736"/>
      <c r="F2736"/>
      <c r="G2736"/>
      <c r="H2736"/>
      <c r="I2736"/>
      <c r="J2736" s="52"/>
      <c r="K2736" s="52"/>
      <c r="L2736" s="52"/>
      <c r="M2736"/>
      <c r="N2736"/>
    </row>
    <row r="2737" spans="1:14" ht="12.75" customHeight="1">
      <c r="A2737"/>
      <c r="B2737"/>
      <c r="C2737"/>
      <c r="D2737"/>
      <c r="E2737"/>
      <c r="F2737"/>
      <c r="G2737"/>
      <c r="H2737"/>
      <c r="I2737"/>
      <c r="J2737" s="52"/>
      <c r="K2737" s="52"/>
      <c r="L2737" s="52"/>
      <c r="M2737"/>
      <c r="N2737"/>
    </row>
    <row r="2738" spans="1:14" ht="12.75" customHeight="1">
      <c r="A2738"/>
      <c r="B2738"/>
      <c r="C2738"/>
      <c r="D2738"/>
      <c r="E2738"/>
      <c r="F2738"/>
      <c r="G2738"/>
      <c r="H2738"/>
      <c r="I2738"/>
      <c r="J2738" s="52"/>
      <c r="K2738" s="52"/>
      <c r="L2738" s="52"/>
      <c r="M2738"/>
      <c r="N2738"/>
    </row>
    <row r="2739" spans="1:14" ht="12.75" customHeight="1">
      <c r="A2739"/>
      <c r="B2739"/>
      <c r="C2739"/>
      <c r="D2739"/>
      <c r="E2739"/>
      <c r="F2739"/>
      <c r="G2739"/>
      <c r="H2739"/>
      <c r="I2739"/>
      <c r="J2739" s="52"/>
      <c r="K2739" s="52"/>
      <c r="L2739" s="52"/>
      <c r="M2739"/>
      <c r="N2739"/>
    </row>
    <row r="2740" spans="1:14" ht="12.75" customHeight="1">
      <c r="A2740"/>
      <c r="B2740"/>
      <c r="C2740"/>
      <c r="D2740"/>
      <c r="E2740"/>
      <c r="F2740"/>
      <c r="G2740"/>
      <c r="H2740"/>
      <c r="I2740"/>
      <c r="J2740" s="52"/>
      <c r="K2740" s="52"/>
      <c r="L2740" s="52"/>
      <c r="M2740"/>
      <c r="N2740"/>
    </row>
    <row r="2741" spans="1:14" ht="12.75" customHeight="1">
      <c r="A2741"/>
      <c r="B2741"/>
      <c r="C2741"/>
      <c r="D2741"/>
      <c r="E2741"/>
      <c r="F2741"/>
      <c r="G2741"/>
      <c r="H2741"/>
      <c r="I2741"/>
      <c r="J2741" s="52"/>
      <c r="K2741" s="52"/>
      <c r="L2741" s="52"/>
      <c r="M2741"/>
      <c r="N2741"/>
    </row>
    <row r="2742" spans="1:14" ht="12.75" customHeight="1">
      <c r="A2742"/>
      <c r="B2742"/>
      <c r="C2742"/>
      <c r="D2742"/>
      <c r="E2742"/>
      <c r="F2742"/>
      <c r="G2742"/>
      <c r="H2742"/>
      <c r="I2742"/>
      <c r="J2742" s="52"/>
      <c r="K2742" s="52"/>
      <c r="L2742" s="52"/>
      <c r="M2742"/>
      <c r="N2742"/>
    </row>
    <row r="2743" spans="1:14" ht="12.75" customHeight="1">
      <c r="A2743"/>
      <c r="B2743"/>
      <c r="C2743"/>
      <c r="D2743"/>
      <c r="E2743"/>
      <c r="F2743"/>
      <c r="G2743"/>
      <c r="H2743"/>
      <c r="I2743"/>
      <c r="J2743" s="52"/>
      <c r="K2743" s="52"/>
      <c r="L2743" s="52"/>
      <c r="M2743"/>
      <c r="N2743"/>
    </row>
    <row r="2744" spans="1:14" ht="12.75" customHeight="1">
      <c r="A2744"/>
      <c r="B2744"/>
      <c r="C2744"/>
      <c r="D2744"/>
      <c r="E2744"/>
      <c r="F2744"/>
      <c r="G2744"/>
      <c r="H2744"/>
      <c r="I2744"/>
      <c r="J2744" s="52"/>
      <c r="K2744" s="52"/>
      <c r="L2744" s="52"/>
      <c r="M2744"/>
      <c r="N2744"/>
    </row>
    <row r="2745" spans="1:14" ht="12.75" customHeight="1">
      <c r="A2745"/>
      <c r="B2745"/>
      <c r="C2745"/>
      <c r="D2745"/>
      <c r="E2745"/>
      <c r="F2745"/>
      <c r="G2745"/>
      <c r="H2745"/>
      <c r="I2745"/>
      <c r="J2745" s="52"/>
      <c r="K2745" s="52"/>
      <c r="L2745" s="52"/>
      <c r="M2745"/>
      <c r="N2745"/>
    </row>
    <row r="2746" spans="1:14" ht="12.75" customHeight="1">
      <c r="A2746"/>
      <c r="B2746"/>
      <c r="C2746"/>
      <c r="D2746"/>
      <c r="E2746"/>
      <c r="F2746"/>
      <c r="G2746"/>
      <c r="H2746"/>
      <c r="I2746"/>
      <c r="J2746" s="52"/>
      <c r="K2746" s="52"/>
      <c r="L2746" s="52"/>
      <c r="M2746"/>
      <c r="N2746"/>
    </row>
    <row r="2747" spans="1:14" ht="12.75" customHeight="1">
      <c r="A2747"/>
      <c r="B2747"/>
      <c r="C2747"/>
      <c r="D2747"/>
      <c r="E2747"/>
      <c r="F2747"/>
      <c r="G2747"/>
      <c r="H2747"/>
      <c r="I2747"/>
      <c r="J2747" s="52"/>
      <c r="K2747" s="52"/>
      <c r="L2747" s="52"/>
      <c r="M2747"/>
      <c r="N2747"/>
    </row>
    <row r="2748" spans="1:14" ht="12.75" customHeight="1">
      <c r="A2748"/>
      <c r="B2748"/>
      <c r="C2748"/>
      <c r="D2748"/>
      <c r="E2748"/>
      <c r="F2748"/>
      <c r="G2748"/>
      <c r="H2748"/>
      <c r="I2748"/>
      <c r="J2748" s="52"/>
      <c r="K2748" s="52"/>
      <c r="L2748" s="52"/>
      <c r="M2748"/>
      <c r="N2748"/>
    </row>
    <row r="2749" spans="1:14" ht="12.75" customHeight="1">
      <c r="A2749"/>
      <c r="B2749"/>
      <c r="C2749"/>
      <c r="D2749"/>
      <c r="E2749"/>
      <c r="F2749"/>
      <c r="G2749"/>
      <c r="H2749"/>
      <c r="I2749"/>
      <c r="J2749" s="52"/>
      <c r="K2749" s="52"/>
      <c r="L2749" s="52"/>
      <c r="M2749"/>
      <c r="N2749"/>
    </row>
    <row r="2750" spans="1:14" ht="12.75" customHeight="1">
      <c r="A2750"/>
      <c r="B2750"/>
      <c r="C2750"/>
      <c r="D2750"/>
      <c r="E2750"/>
      <c r="F2750"/>
      <c r="G2750"/>
      <c r="H2750"/>
      <c r="I2750"/>
      <c r="J2750" s="52"/>
      <c r="K2750" s="52"/>
      <c r="L2750" s="52"/>
      <c r="M2750"/>
      <c r="N2750"/>
    </row>
    <row r="2751" spans="1:14" ht="12.75" customHeight="1">
      <c r="A2751"/>
      <c r="B2751"/>
      <c r="C2751"/>
      <c r="D2751"/>
      <c r="E2751"/>
      <c r="F2751"/>
      <c r="G2751"/>
      <c r="H2751"/>
      <c r="I2751"/>
      <c r="J2751" s="52"/>
      <c r="K2751" s="52"/>
      <c r="L2751" s="52"/>
      <c r="M2751"/>
      <c r="N2751"/>
    </row>
    <row r="2752" spans="1:14" ht="12.75" customHeight="1">
      <c r="A2752"/>
      <c r="B2752"/>
      <c r="C2752"/>
      <c r="D2752"/>
      <c r="E2752"/>
      <c r="F2752"/>
      <c r="G2752"/>
      <c r="H2752"/>
      <c r="I2752"/>
      <c r="J2752" s="52"/>
      <c r="K2752" s="52"/>
      <c r="L2752" s="52"/>
      <c r="M2752"/>
      <c r="N2752"/>
    </row>
    <row r="2753" spans="1:14" ht="12.75" customHeight="1">
      <c r="A2753"/>
      <c r="B2753"/>
      <c r="C2753"/>
      <c r="D2753"/>
      <c r="E2753"/>
      <c r="F2753"/>
      <c r="G2753"/>
      <c r="H2753"/>
      <c r="I2753"/>
      <c r="J2753" s="52"/>
      <c r="K2753" s="52"/>
      <c r="L2753" s="52"/>
      <c r="M2753"/>
      <c r="N2753"/>
    </row>
    <row r="2754" spans="1:14" ht="12.75" customHeight="1">
      <c r="A2754"/>
      <c r="B2754"/>
      <c r="C2754"/>
      <c r="D2754"/>
      <c r="E2754"/>
      <c r="F2754"/>
      <c r="G2754"/>
      <c r="H2754"/>
      <c r="I2754"/>
      <c r="J2754" s="52"/>
      <c r="K2754" s="52"/>
      <c r="L2754" s="52"/>
      <c r="M2754"/>
      <c r="N2754"/>
    </row>
    <row r="2755" spans="1:14" ht="12.75" customHeight="1">
      <c r="A2755"/>
      <c r="B2755"/>
      <c r="C2755"/>
      <c r="D2755"/>
      <c r="E2755"/>
      <c r="F2755"/>
      <c r="G2755"/>
      <c r="H2755"/>
      <c r="I2755"/>
      <c r="J2755" s="52"/>
      <c r="K2755" s="52"/>
      <c r="L2755" s="52"/>
      <c r="M2755"/>
      <c r="N2755"/>
    </row>
    <row r="2756" spans="1:14" ht="12.75" customHeight="1">
      <c r="A2756"/>
      <c r="B2756"/>
      <c r="C2756"/>
      <c r="D2756"/>
      <c r="E2756"/>
      <c r="F2756"/>
      <c r="G2756"/>
      <c r="H2756"/>
      <c r="I2756"/>
      <c r="J2756" s="52"/>
      <c r="K2756" s="52"/>
      <c r="L2756" s="52"/>
      <c r="M2756"/>
      <c r="N2756"/>
    </row>
    <row r="2757" spans="1:14" ht="12.75" customHeight="1">
      <c r="A2757"/>
      <c r="B2757"/>
      <c r="C2757"/>
      <c r="D2757"/>
      <c r="E2757"/>
      <c r="F2757"/>
      <c r="G2757"/>
      <c r="H2757"/>
      <c r="I2757"/>
      <c r="J2757" s="52"/>
      <c r="K2757" s="52"/>
      <c r="L2757" s="52"/>
      <c r="M2757"/>
      <c r="N2757"/>
    </row>
    <row r="2758" spans="1:14" ht="12.75" customHeight="1">
      <c r="A2758"/>
      <c r="B2758"/>
      <c r="C2758"/>
      <c r="D2758"/>
      <c r="E2758"/>
      <c r="F2758"/>
      <c r="G2758"/>
      <c r="H2758"/>
      <c r="I2758"/>
      <c r="J2758" s="52"/>
      <c r="K2758" s="52"/>
      <c r="L2758" s="52"/>
      <c r="M2758"/>
      <c r="N2758"/>
    </row>
    <row r="2759" spans="1:14" ht="12.75" customHeight="1">
      <c r="A2759"/>
      <c r="B2759"/>
      <c r="C2759"/>
      <c r="D2759"/>
      <c r="E2759"/>
      <c r="F2759"/>
      <c r="G2759"/>
      <c r="H2759"/>
      <c r="I2759"/>
      <c r="J2759" s="52"/>
      <c r="K2759" s="52"/>
      <c r="L2759" s="52"/>
      <c r="M2759"/>
      <c r="N2759"/>
    </row>
    <row r="2760" spans="1:14" ht="12.75" customHeight="1">
      <c r="A2760"/>
      <c r="B2760"/>
      <c r="C2760"/>
      <c r="D2760"/>
      <c r="E2760"/>
      <c r="F2760"/>
      <c r="G2760"/>
      <c r="H2760"/>
      <c r="I2760"/>
      <c r="J2760" s="52"/>
      <c r="K2760" s="52"/>
      <c r="L2760" s="52"/>
      <c r="M2760"/>
      <c r="N2760"/>
    </row>
    <row r="2761" spans="1:14" ht="12.75" customHeight="1">
      <c r="A2761"/>
      <c r="B2761"/>
      <c r="C2761"/>
      <c r="D2761"/>
      <c r="E2761"/>
      <c r="F2761"/>
      <c r="G2761"/>
      <c r="H2761"/>
      <c r="I2761"/>
      <c r="J2761" s="52"/>
      <c r="K2761" s="52"/>
      <c r="L2761" s="52"/>
      <c r="M2761"/>
      <c r="N2761"/>
    </row>
    <row r="2762" spans="1:14" ht="12.75" customHeight="1">
      <c r="A2762"/>
      <c r="B2762"/>
      <c r="C2762"/>
      <c r="D2762"/>
      <c r="E2762"/>
      <c r="F2762"/>
      <c r="G2762"/>
      <c r="H2762"/>
      <c r="I2762"/>
      <c r="J2762" s="52"/>
      <c r="K2762" s="52"/>
      <c r="L2762" s="52"/>
      <c r="M2762"/>
      <c r="N2762"/>
    </row>
    <row r="2763" spans="1:14" ht="12.75" customHeight="1">
      <c r="A2763"/>
      <c r="B2763"/>
      <c r="C2763"/>
      <c r="D2763"/>
      <c r="E2763"/>
      <c r="F2763"/>
      <c r="G2763"/>
      <c r="H2763"/>
      <c r="I2763"/>
      <c r="J2763" s="52"/>
      <c r="K2763" s="52"/>
      <c r="L2763" s="52"/>
      <c r="M2763"/>
      <c r="N2763"/>
    </row>
    <row r="2764" spans="1:14" ht="12.75" customHeight="1">
      <c r="A2764"/>
      <c r="B2764"/>
      <c r="C2764"/>
      <c r="D2764"/>
      <c r="E2764"/>
      <c r="F2764"/>
      <c r="G2764"/>
      <c r="H2764"/>
      <c r="I2764"/>
      <c r="J2764" s="52"/>
      <c r="K2764" s="52"/>
      <c r="L2764" s="52"/>
      <c r="M2764"/>
      <c r="N2764"/>
    </row>
    <row r="2765" spans="1:14" ht="12.75" customHeight="1">
      <c r="A2765"/>
      <c r="B2765"/>
      <c r="C2765"/>
      <c r="D2765"/>
      <c r="E2765"/>
      <c r="F2765"/>
      <c r="G2765"/>
      <c r="H2765"/>
      <c r="I2765"/>
      <c r="J2765" s="52"/>
      <c r="K2765" s="52"/>
      <c r="L2765" s="52"/>
      <c r="M2765"/>
      <c r="N2765"/>
    </row>
    <row r="2766" spans="1:14" ht="12.75" customHeight="1">
      <c r="A2766"/>
      <c r="B2766"/>
      <c r="C2766"/>
      <c r="D2766"/>
      <c r="E2766"/>
      <c r="F2766"/>
      <c r="G2766"/>
      <c r="H2766"/>
      <c r="I2766"/>
      <c r="J2766" s="52"/>
      <c r="K2766" s="52"/>
      <c r="L2766" s="52"/>
      <c r="M2766"/>
      <c r="N2766"/>
    </row>
    <row r="2767" spans="1:14" ht="12.75" customHeight="1">
      <c r="A2767"/>
      <c r="B2767"/>
      <c r="C2767"/>
      <c r="D2767"/>
      <c r="E2767"/>
      <c r="F2767"/>
      <c r="G2767"/>
      <c r="H2767"/>
      <c r="I2767"/>
      <c r="J2767" s="52"/>
      <c r="K2767" s="52"/>
      <c r="L2767" s="52"/>
      <c r="M2767"/>
      <c r="N2767"/>
    </row>
    <row r="2768" spans="1:14" ht="12.75" customHeight="1">
      <c r="A2768"/>
      <c r="B2768"/>
      <c r="C2768"/>
      <c r="D2768"/>
      <c r="E2768"/>
      <c r="F2768"/>
      <c r="G2768"/>
      <c r="H2768"/>
      <c r="I2768"/>
      <c r="J2768" s="52"/>
      <c r="K2768" s="52"/>
      <c r="L2768" s="52"/>
      <c r="M2768"/>
      <c r="N2768"/>
    </row>
    <row r="2769" spans="1:14" ht="12.75" customHeight="1">
      <c r="A2769"/>
      <c r="B2769"/>
      <c r="C2769"/>
      <c r="D2769"/>
      <c r="E2769"/>
      <c r="F2769"/>
      <c r="G2769"/>
      <c r="H2769"/>
      <c r="I2769"/>
      <c r="J2769" s="52"/>
      <c r="K2769" s="52"/>
      <c r="L2769" s="52"/>
      <c r="M2769"/>
      <c r="N2769"/>
    </row>
    <row r="2770" spans="1:14" ht="12.75" customHeight="1">
      <c r="A2770"/>
      <c r="B2770"/>
      <c r="C2770"/>
      <c r="D2770"/>
      <c r="E2770"/>
      <c r="F2770"/>
      <c r="G2770"/>
      <c r="H2770"/>
      <c r="I2770"/>
      <c r="J2770" s="52"/>
      <c r="K2770" s="52"/>
      <c r="L2770" s="52"/>
      <c r="M2770"/>
      <c r="N2770"/>
    </row>
    <row r="2771" spans="1:14" ht="12.75" customHeight="1">
      <c r="A2771"/>
      <c r="B2771"/>
      <c r="C2771"/>
      <c r="D2771"/>
      <c r="E2771"/>
      <c r="F2771"/>
      <c r="G2771"/>
      <c r="H2771"/>
      <c r="I2771"/>
      <c r="J2771" s="52"/>
      <c r="K2771" s="52"/>
      <c r="L2771" s="52"/>
      <c r="M2771"/>
      <c r="N2771"/>
    </row>
    <row r="2772" spans="1:14" ht="12.75" customHeight="1">
      <c r="A2772"/>
      <c r="B2772"/>
      <c r="C2772"/>
      <c r="D2772"/>
      <c r="E2772"/>
      <c r="F2772"/>
      <c r="G2772"/>
      <c r="H2772"/>
      <c r="I2772"/>
      <c r="J2772" s="52"/>
      <c r="K2772" s="52"/>
      <c r="L2772" s="52"/>
      <c r="M2772"/>
      <c r="N2772"/>
    </row>
    <row r="2773" spans="1:14" ht="12.75" customHeight="1">
      <c r="A2773"/>
      <c r="B2773"/>
      <c r="C2773"/>
      <c r="D2773"/>
      <c r="E2773"/>
      <c r="F2773"/>
      <c r="G2773"/>
      <c r="H2773"/>
      <c r="I2773"/>
      <c r="J2773" s="52"/>
      <c r="K2773" s="52"/>
      <c r="L2773" s="52"/>
      <c r="M2773"/>
      <c r="N2773"/>
    </row>
    <row r="2774" spans="1:14" ht="12.75" customHeight="1">
      <c r="A2774"/>
      <c r="B2774"/>
      <c r="C2774"/>
      <c r="D2774"/>
      <c r="E2774"/>
      <c r="F2774"/>
      <c r="G2774"/>
      <c r="H2774"/>
      <c r="I2774"/>
      <c r="J2774" s="52"/>
      <c r="K2774" s="52"/>
      <c r="L2774" s="52"/>
      <c r="M2774"/>
      <c r="N2774"/>
    </row>
    <row r="2775" spans="1:14" ht="12.75" customHeight="1">
      <c r="A2775"/>
      <c r="B2775"/>
      <c r="C2775"/>
      <c r="D2775"/>
      <c r="E2775"/>
      <c r="F2775"/>
      <c r="G2775"/>
      <c r="H2775"/>
      <c r="I2775"/>
      <c r="J2775" s="52"/>
      <c r="K2775" s="52"/>
      <c r="L2775" s="52"/>
      <c r="M2775"/>
      <c r="N2775"/>
    </row>
    <row r="2776" spans="1:14" ht="12.75" customHeight="1">
      <c r="A2776"/>
      <c r="B2776"/>
      <c r="C2776"/>
      <c r="D2776"/>
      <c r="E2776"/>
      <c r="F2776"/>
      <c r="G2776"/>
      <c r="H2776"/>
      <c r="I2776"/>
      <c r="J2776" s="52"/>
      <c r="K2776" s="52"/>
      <c r="L2776" s="52"/>
      <c r="M2776"/>
      <c r="N2776"/>
    </row>
    <row r="2777" spans="1:14" ht="12.75" customHeight="1">
      <c r="A2777"/>
      <c r="B2777"/>
      <c r="C2777"/>
      <c r="D2777"/>
      <c r="E2777"/>
      <c r="F2777"/>
      <c r="G2777"/>
      <c r="H2777"/>
      <c r="I2777"/>
      <c r="J2777" s="52"/>
      <c r="K2777" s="52"/>
      <c r="L2777" s="52"/>
      <c r="M2777"/>
      <c r="N2777"/>
    </row>
    <row r="2778" spans="1:14" ht="12.75" customHeight="1">
      <c r="A2778"/>
      <c r="B2778"/>
      <c r="C2778"/>
      <c r="D2778"/>
      <c r="E2778"/>
      <c r="F2778"/>
      <c r="G2778"/>
      <c r="H2778"/>
      <c r="I2778"/>
      <c r="J2778" s="52"/>
      <c r="K2778" s="52"/>
      <c r="L2778" s="52"/>
      <c r="M2778"/>
      <c r="N2778"/>
    </row>
    <row r="2779" spans="1:14" ht="12.75" customHeight="1">
      <c r="A2779"/>
      <c r="B2779"/>
      <c r="C2779"/>
      <c r="D2779"/>
      <c r="E2779"/>
      <c r="F2779"/>
      <c r="G2779"/>
      <c r="H2779"/>
      <c r="I2779"/>
      <c r="J2779" s="52"/>
      <c r="K2779" s="52"/>
      <c r="L2779" s="52"/>
      <c r="M2779"/>
      <c r="N2779"/>
    </row>
    <row r="2780" spans="1:14" ht="12.75" customHeight="1">
      <c r="A2780"/>
      <c r="B2780"/>
      <c r="C2780"/>
      <c r="D2780"/>
      <c r="E2780"/>
      <c r="F2780"/>
      <c r="G2780"/>
      <c r="H2780"/>
      <c r="I2780"/>
      <c r="J2780" s="52"/>
      <c r="K2780" s="52"/>
      <c r="L2780" s="52"/>
      <c r="M2780"/>
      <c r="N2780"/>
    </row>
    <row r="2781" spans="1:14" ht="12.75" customHeight="1">
      <c r="A2781"/>
      <c r="B2781"/>
      <c r="C2781"/>
      <c r="D2781"/>
      <c r="E2781"/>
      <c r="F2781"/>
      <c r="G2781"/>
      <c r="H2781"/>
      <c r="I2781"/>
      <c r="J2781" s="52"/>
      <c r="K2781" s="52"/>
      <c r="L2781" s="52"/>
      <c r="M2781"/>
      <c r="N2781"/>
    </row>
    <row r="2782" spans="1:14" ht="12.75" customHeight="1">
      <c r="A2782"/>
      <c r="B2782"/>
      <c r="C2782"/>
      <c r="D2782"/>
      <c r="E2782"/>
      <c r="F2782"/>
      <c r="G2782"/>
      <c r="H2782"/>
      <c r="I2782"/>
      <c r="J2782" s="52"/>
      <c r="K2782" s="52"/>
      <c r="L2782" s="52"/>
      <c r="M2782"/>
      <c r="N2782"/>
    </row>
    <row r="2783" spans="1:14" ht="12.75" customHeight="1">
      <c r="A2783"/>
      <c r="B2783"/>
      <c r="C2783"/>
      <c r="D2783"/>
      <c r="E2783"/>
      <c r="F2783"/>
      <c r="G2783"/>
      <c r="H2783"/>
      <c r="I2783"/>
      <c r="J2783" s="52"/>
      <c r="K2783" s="52"/>
      <c r="L2783" s="52"/>
      <c r="M2783"/>
      <c r="N2783"/>
    </row>
    <row r="2784" spans="1:14" ht="12.75" customHeight="1">
      <c r="A2784"/>
      <c r="B2784"/>
      <c r="C2784"/>
      <c r="D2784"/>
      <c r="E2784"/>
      <c r="F2784"/>
      <c r="G2784"/>
      <c r="H2784"/>
      <c r="I2784"/>
      <c r="J2784" s="52"/>
      <c r="K2784" s="52"/>
      <c r="L2784" s="52"/>
      <c r="M2784"/>
      <c r="N2784"/>
    </row>
    <row r="2785" spans="1:14" ht="12.75" customHeight="1">
      <c r="A2785"/>
      <c r="B2785"/>
      <c r="C2785"/>
      <c r="D2785"/>
      <c r="E2785"/>
      <c r="F2785"/>
      <c r="G2785"/>
      <c r="H2785"/>
      <c r="I2785"/>
      <c r="J2785" s="52"/>
      <c r="K2785" s="52"/>
      <c r="L2785" s="52"/>
      <c r="M2785"/>
      <c r="N2785"/>
    </row>
    <row r="2786" spans="1:14" ht="12.75" customHeight="1">
      <c r="A2786"/>
      <c r="B2786"/>
      <c r="C2786"/>
      <c r="D2786"/>
      <c r="E2786"/>
      <c r="F2786"/>
      <c r="G2786"/>
      <c r="H2786"/>
      <c r="I2786"/>
      <c r="J2786" s="52"/>
      <c r="K2786" s="52"/>
      <c r="L2786" s="52"/>
      <c r="M2786"/>
      <c r="N2786"/>
    </row>
    <row r="2787" spans="1:14" ht="12.75" customHeight="1">
      <c r="A2787"/>
      <c r="B2787"/>
      <c r="C2787"/>
      <c r="D2787"/>
      <c r="E2787"/>
      <c r="F2787"/>
      <c r="G2787"/>
      <c r="H2787"/>
      <c r="I2787"/>
      <c r="J2787" s="52"/>
      <c r="K2787" s="52"/>
      <c r="L2787" s="52"/>
      <c r="M2787"/>
      <c r="N2787"/>
    </row>
    <row r="2788" spans="1:14" ht="12.75" customHeight="1">
      <c r="A2788"/>
      <c r="B2788"/>
      <c r="C2788"/>
      <c r="D2788"/>
      <c r="E2788"/>
      <c r="F2788"/>
      <c r="G2788"/>
      <c r="H2788"/>
      <c r="I2788"/>
      <c r="J2788" s="52"/>
      <c r="K2788" s="52"/>
      <c r="L2788" s="52"/>
      <c r="M2788"/>
      <c r="N2788"/>
    </row>
    <row r="2789" spans="1:14" ht="12.75" customHeight="1">
      <c r="A2789"/>
      <c r="B2789"/>
      <c r="C2789"/>
      <c r="D2789"/>
      <c r="E2789"/>
      <c r="F2789"/>
      <c r="G2789"/>
      <c r="H2789"/>
      <c r="I2789"/>
      <c r="J2789" s="52"/>
      <c r="K2789" s="52"/>
      <c r="L2789" s="52"/>
      <c r="M2789"/>
      <c r="N2789"/>
    </row>
    <row r="2790" spans="1:14" ht="12.75" customHeight="1">
      <c r="A2790"/>
      <c r="B2790"/>
      <c r="C2790"/>
      <c r="D2790"/>
      <c r="E2790"/>
      <c r="F2790"/>
      <c r="G2790"/>
      <c r="H2790"/>
      <c r="I2790"/>
      <c r="J2790" s="52"/>
      <c r="K2790" s="52"/>
      <c r="L2790" s="52"/>
      <c r="M2790"/>
      <c r="N2790"/>
    </row>
    <row r="2791" spans="1:14" ht="12.75" customHeight="1">
      <c r="A2791"/>
      <c r="B2791"/>
      <c r="C2791"/>
      <c r="D2791"/>
      <c r="E2791"/>
      <c r="F2791"/>
      <c r="G2791"/>
      <c r="H2791"/>
      <c r="I2791"/>
      <c r="J2791" s="52"/>
      <c r="K2791" s="52"/>
      <c r="L2791" s="52"/>
      <c r="M2791"/>
      <c r="N2791"/>
    </row>
    <row r="2792" spans="1:14" ht="12.75" customHeight="1">
      <c r="A2792"/>
      <c r="B2792"/>
      <c r="C2792"/>
      <c r="D2792"/>
      <c r="E2792"/>
      <c r="F2792"/>
      <c r="G2792"/>
      <c r="H2792"/>
      <c r="I2792"/>
      <c r="J2792" s="52"/>
      <c r="K2792" s="52"/>
      <c r="L2792" s="52"/>
      <c r="M2792"/>
      <c r="N2792"/>
    </row>
    <row r="2793" spans="1:14" ht="12.75" customHeight="1">
      <c r="A2793"/>
      <c r="B2793"/>
      <c r="C2793"/>
      <c r="D2793"/>
      <c r="E2793"/>
      <c r="F2793"/>
      <c r="G2793"/>
      <c r="H2793"/>
      <c r="I2793"/>
      <c r="J2793" s="52"/>
      <c r="K2793" s="52"/>
      <c r="L2793" s="52"/>
      <c r="M2793"/>
      <c r="N2793"/>
    </row>
    <row r="2794" spans="1:14" ht="12.75" customHeight="1">
      <c r="A2794"/>
      <c r="B2794"/>
      <c r="C2794"/>
      <c r="D2794"/>
      <c r="E2794"/>
      <c r="F2794"/>
      <c r="G2794"/>
      <c r="H2794"/>
      <c r="I2794"/>
      <c r="J2794" s="52"/>
      <c r="K2794" s="52"/>
      <c r="L2794" s="52"/>
      <c r="M2794"/>
      <c r="N2794"/>
    </row>
    <row r="2795" spans="1:14" ht="12.75" customHeight="1">
      <c r="A2795"/>
      <c r="B2795"/>
      <c r="C2795"/>
      <c r="D2795"/>
      <c r="E2795"/>
      <c r="F2795"/>
      <c r="G2795"/>
      <c r="H2795"/>
      <c r="I2795"/>
      <c r="J2795" s="52"/>
      <c r="K2795" s="52"/>
      <c r="L2795" s="52"/>
      <c r="M2795"/>
      <c r="N2795"/>
    </row>
    <row r="2796" spans="1:14" ht="12.75" customHeight="1">
      <c r="A2796"/>
      <c r="B2796"/>
      <c r="C2796"/>
      <c r="D2796"/>
      <c r="E2796"/>
      <c r="F2796"/>
      <c r="G2796"/>
      <c r="H2796"/>
      <c r="I2796"/>
      <c r="J2796" s="52"/>
      <c r="K2796" s="52"/>
      <c r="L2796" s="52"/>
      <c r="M2796"/>
      <c r="N2796"/>
    </row>
    <row r="2797" spans="1:14" ht="12.75" customHeight="1">
      <c r="A2797"/>
      <c r="B2797"/>
      <c r="C2797"/>
      <c r="D2797"/>
      <c r="E2797"/>
      <c r="F2797"/>
      <c r="G2797"/>
      <c r="H2797"/>
      <c r="I2797"/>
      <c r="J2797" s="52"/>
      <c r="K2797" s="52"/>
      <c r="L2797" s="52"/>
      <c r="M2797"/>
      <c r="N2797"/>
    </row>
    <row r="2798" spans="1:14" ht="12.75" customHeight="1">
      <c r="A2798"/>
      <c r="B2798"/>
      <c r="C2798"/>
      <c r="D2798"/>
      <c r="E2798"/>
      <c r="F2798"/>
      <c r="G2798"/>
      <c r="H2798"/>
      <c r="I2798"/>
      <c r="J2798" s="52"/>
      <c r="K2798" s="52"/>
      <c r="L2798" s="52"/>
      <c r="M2798"/>
      <c r="N2798"/>
    </row>
    <row r="2799" spans="1:14" ht="12.75" customHeight="1">
      <c r="A2799"/>
      <c r="B2799"/>
      <c r="C2799"/>
      <c r="D2799"/>
      <c r="E2799"/>
      <c r="F2799"/>
      <c r="G2799"/>
      <c r="H2799"/>
      <c r="I2799"/>
      <c r="J2799" s="52"/>
      <c r="K2799" s="52"/>
      <c r="L2799" s="52"/>
      <c r="M2799"/>
      <c r="N2799"/>
    </row>
    <row r="2800" spans="1:14" ht="12.75" customHeight="1">
      <c r="A2800"/>
      <c r="B2800"/>
      <c r="C2800"/>
      <c r="D2800"/>
      <c r="E2800"/>
      <c r="F2800"/>
      <c r="G2800"/>
      <c r="H2800"/>
      <c r="I2800"/>
      <c r="J2800" s="52"/>
      <c r="K2800" s="52"/>
      <c r="L2800" s="52"/>
      <c r="M2800"/>
      <c r="N2800"/>
    </row>
    <row r="2801" spans="1:14" ht="12.75" customHeight="1">
      <c r="A2801"/>
      <c r="B2801"/>
      <c r="C2801"/>
      <c r="D2801"/>
      <c r="E2801"/>
      <c r="F2801"/>
      <c r="G2801"/>
      <c r="H2801"/>
      <c r="I2801"/>
      <c r="J2801" s="52"/>
      <c r="K2801" s="52"/>
      <c r="L2801" s="52"/>
      <c r="M2801"/>
      <c r="N2801"/>
    </row>
    <row r="2802" spans="1:14" ht="12.75" customHeight="1">
      <c r="A2802"/>
      <c r="B2802"/>
      <c r="C2802"/>
      <c r="D2802"/>
      <c r="E2802"/>
      <c r="F2802"/>
      <c r="G2802"/>
      <c r="H2802"/>
      <c r="I2802"/>
      <c r="J2802" s="52"/>
      <c r="K2802" s="52"/>
      <c r="L2802" s="52"/>
      <c r="M2802"/>
      <c r="N2802"/>
    </row>
    <row r="2803" spans="1:14" ht="12.75" customHeight="1">
      <c r="A2803"/>
      <c r="B2803"/>
      <c r="C2803"/>
      <c r="D2803"/>
      <c r="E2803"/>
      <c r="F2803"/>
      <c r="G2803"/>
      <c r="H2803"/>
      <c r="I2803"/>
      <c r="J2803" s="52"/>
      <c r="K2803" s="52"/>
      <c r="L2803" s="52"/>
      <c r="M2803"/>
      <c r="N2803"/>
    </row>
    <row r="2804" spans="1:14" ht="12.75" customHeight="1">
      <c r="A2804"/>
      <c r="B2804"/>
      <c r="C2804"/>
      <c r="D2804"/>
      <c r="E2804"/>
      <c r="F2804"/>
      <c r="G2804"/>
      <c r="H2804"/>
      <c r="I2804"/>
      <c r="J2804" s="52"/>
      <c r="K2804" s="52"/>
      <c r="L2804" s="52"/>
      <c r="M2804"/>
      <c r="N2804"/>
    </row>
    <row r="2805" spans="1:14" ht="12.75" customHeight="1">
      <c r="A2805"/>
      <c r="B2805"/>
      <c r="C2805"/>
      <c r="D2805"/>
      <c r="E2805"/>
      <c r="F2805"/>
      <c r="G2805"/>
      <c r="H2805"/>
      <c r="I2805"/>
      <c r="J2805" s="52"/>
      <c r="K2805" s="52"/>
      <c r="L2805" s="52"/>
      <c r="M2805"/>
      <c r="N2805"/>
    </row>
    <row r="2806" spans="1:14" ht="12.75" customHeight="1">
      <c r="A2806"/>
      <c r="B2806"/>
      <c r="C2806"/>
      <c r="D2806"/>
      <c r="E2806"/>
      <c r="F2806"/>
      <c r="G2806"/>
      <c r="H2806"/>
      <c r="I2806"/>
      <c r="J2806" s="52"/>
      <c r="K2806" s="52"/>
      <c r="L2806" s="52"/>
      <c r="M2806"/>
      <c r="N2806"/>
    </row>
    <row r="2807" spans="1:14" ht="12.75" customHeight="1">
      <c r="A2807"/>
      <c r="B2807"/>
      <c r="C2807"/>
      <c r="D2807"/>
      <c r="E2807"/>
      <c r="F2807"/>
      <c r="G2807"/>
      <c r="H2807"/>
      <c r="I2807"/>
      <c r="J2807" s="52"/>
      <c r="K2807" s="52"/>
      <c r="L2807" s="52"/>
      <c r="M2807"/>
      <c r="N2807"/>
    </row>
    <row r="2808" spans="1:14" ht="12.75" customHeight="1">
      <c r="A2808"/>
      <c r="B2808"/>
      <c r="C2808"/>
      <c r="D2808"/>
      <c r="E2808"/>
      <c r="F2808"/>
      <c r="G2808"/>
      <c r="H2808"/>
      <c r="I2808"/>
      <c r="J2808" s="52"/>
      <c r="K2808" s="52"/>
      <c r="L2808" s="52"/>
      <c r="M2808"/>
      <c r="N2808"/>
    </row>
    <row r="2809" spans="1:14" ht="12.75" customHeight="1">
      <c r="A2809"/>
      <c r="B2809"/>
      <c r="C2809"/>
      <c r="D2809"/>
      <c r="E2809"/>
      <c r="F2809"/>
      <c r="G2809"/>
      <c r="H2809"/>
      <c r="I2809"/>
      <c r="J2809" s="52"/>
      <c r="K2809" s="52"/>
      <c r="L2809" s="52"/>
      <c r="M2809"/>
      <c r="N2809"/>
    </row>
    <row r="2810" spans="1:14" ht="12.75" customHeight="1">
      <c r="A2810"/>
      <c r="B2810"/>
      <c r="C2810"/>
      <c r="D2810"/>
      <c r="E2810"/>
      <c r="F2810"/>
      <c r="G2810"/>
      <c r="H2810"/>
      <c r="I2810"/>
      <c r="J2810" s="52"/>
      <c r="K2810" s="52"/>
      <c r="L2810" s="52"/>
      <c r="M2810"/>
      <c r="N2810"/>
    </row>
    <row r="2811" spans="1:14" ht="12.75" customHeight="1">
      <c r="A2811"/>
      <c r="B2811"/>
      <c r="C2811"/>
      <c r="D2811"/>
      <c r="E2811"/>
      <c r="F2811"/>
      <c r="G2811"/>
      <c r="H2811"/>
      <c r="I2811"/>
      <c r="J2811" s="52"/>
      <c r="K2811" s="52"/>
      <c r="L2811" s="52"/>
      <c r="M2811"/>
      <c r="N2811"/>
    </row>
    <row r="2812" spans="1:14" ht="12.75" customHeight="1">
      <c r="A2812"/>
      <c r="B2812"/>
      <c r="C2812"/>
      <c r="D2812"/>
      <c r="E2812"/>
      <c r="F2812"/>
      <c r="G2812"/>
      <c r="H2812"/>
      <c r="I2812"/>
      <c r="J2812" s="52"/>
      <c r="K2812" s="52"/>
      <c r="L2812" s="52"/>
      <c r="M2812"/>
      <c r="N2812"/>
    </row>
    <row r="2813" spans="1:14" ht="12.75" customHeight="1">
      <c r="A2813"/>
      <c r="B2813"/>
      <c r="C2813"/>
      <c r="D2813"/>
      <c r="E2813"/>
      <c r="F2813"/>
      <c r="G2813"/>
      <c r="H2813"/>
      <c r="I2813"/>
      <c r="J2813" s="52"/>
      <c r="K2813" s="52"/>
      <c r="L2813" s="52"/>
      <c r="M2813"/>
      <c r="N2813"/>
    </row>
    <row r="2814" spans="1:14" ht="12.75" customHeight="1">
      <c r="A2814"/>
      <c r="B2814"/>
      <c r="C2814"/>
      <c r="D2814"/>
      <c r="E2814"/>
      <c r="F2814"/>
      <c r="G2814"/>
      <c r="H2814"/>
      <c r="I2814"/>
      <c r="J2814" s="52"/>
      <c r="K2814" s="52"/>
      <c r="L2814" s="52"/>
      <c r="M2814"/>
      <c r="N2814"/>
    </row>
    <row r="2815" spans="1:14" ht="12.75" customHeight="1">
      <c r="A2815"/>
      <c r="B2815"/>
      <c r="C2815"/>
      <c r="D2815"/>
      <c r="E2815"/>
      <c r="F2815"/>
      <c r="G2815"/>
      <c r="H2815"/>
      <c r="I2815"/>
      <c r="J2815" s="52"/>
      <c r="K2815" s="52"/>
      <c r="L2815" s="52"/>
      <c r="M2815"/>
      <c r="N2815"/>
    </row>
    <row r="2816" spans="1:14" ht="12.75" customHeight="1">
      <c r="A2816"/>
      <c r="B2816"/>
      <c r="C2816"/>
      <c r="D2816"/>
      <c r="E2816"/>
      <c r="F2816"/>
      <c r="G2816"/>
      <c r="H2816"/>
      <c r="I2816"/>
      <c r="J2816" s="52"/>
      <c r="K2816" s="52"/>
      <c r="L2816" s="52"/>
      <c r="M2816"/>
      <c r="N2816"/>
    </row>
    <row r="2817" spans="1:14" ht="12.75" customHeight="1">
      <c r="A2817"/>
      <c r="B2817"/>
      <c r="C2817"/>
      <c r="D2817"/>
      <c r="E2817"/>
      <c r="F2817"/>
      <c r="G2817"/>
      <c r="H2817"/>
      <c r="I2817"/>
      <c r="J2817" s="52"/>
      <c r="K2817" s="52"/>
      <c r="L2817" s="52"/>
      <c r="M2817"/>
      <c r="N2817"/>
    </row>
    <row r="2818" spans="1:14" ht="12.75" customHeight="1">
      <c r="A2818"/>
      <c r="B2818"/>
      <c r="C2818"/>
      <c r="D2818"/>
      <c r="E2818"/>
      <c r="F2818"/>
      <c r="G2818"/>
      <c r="H2818"/>
      <c r="I2818"/>
      <c r="J2818" s="52"/>
      <c r="K2818" s="52"/>
      <c r="L2818" s="52"/>
      <c r="M2818"/>
      <c r="N2818"/>
    </row>
    <row r="2819" spans="1:14" ht="12.75" customHeight="1">
      <c r="A2819"/>
      <c r="B2819"/>
      <c r="C2819"/>
      <c r="D2819"/>
      <c r="E2819"/>
      <c r="F2819"/>
      <c r="G2819"/>
      <c r="H2819"/>
      <c r="I2819"/>
      <c r="J2819" s="52"/>
      <c r="K2819" s="52"/>
      <c r="L2819" s="52"/>
      <c r="M2819"/>
      <c r="N2819"/>
    </row>
    <row r="2820" spans="1:14" ht="12.75" customHeight="1">
      <c r="A2820"/>
      <c r="B2820"/>
      <c r="C2820"/>
      <c r="D2820"/>
      <c r="E2820"/>
      <c r="F2820"/>
      <c r="G2820"/>
      <c r="H2820"/>
      <c r="I2820"/>
      <c r="J2820" s="52"/>
      <c r="K2820" s="52"/>
      <c r="L2820" s="52"/>
      <c r="M2820"/>
      <c r="N2820"/>
    </row>
    <row r="2821" spans="1:14" ht="12.75" customHeight="1">
      <c r="A2821"/>
      <c r="B2821"/>
      <c r="C2821"/>
      <c r="D2821"/>
      <c r="E2821"/>
      <c r="F2821"/>
      <c r="G2821"/>
      <c r="H2821"/>
      <c r="I2821"/>
      <c r="J2821" s="52"/>
      <c r="K2821" s="52"/>
      <c r="L2821" s="52"/>
      <c r="M2821"/>
      <c r="N2821"/>
    </row>
    <row r="2822" spans="1:14" ht="12.75" customHeight="1">
      <c r="A2822"/>
      <c r="B2822"/>
      <c r="C2822"/>
      <c r="D2822"/>
      <c r="E2822"/>
      <c r="F2822"/>
      <c r="G2822"/>
      <c r="H2822"/>
      <c r="I2822"/>
      <c r="J2822" s="52"/>
      <c r="K2822" s="52"/>
      <c r="L2822" s="52"/>
      <c r="M2822"/>
      <c r="N2822"/>
    </row>
    <row r="2823" spans="1:14" ht="12.75" customHeight="1">
      <c r="A2823"/>
      <c r="B2823"/>
      <c r="C2823"/>
      <c r="D2823"/>
      <c r="E2823"/>
      <c r="F2823"/>
      <c r="G2823"/>
      <c r="H2823"/>
      <c r="I2823"/>
      <c r="J2823" s="52"/>
      <c r="K2823" s="52"/>
      <c r="L2823" s="52"/>
      <c r="M2823"/>
      <c r="N2823"/>
    </row>
    <row r="2824" spans="1:14" ht="12.75" customHeight="1">
      <c r="A2824"/>
      <c r="B2824"/>
      <c r="C2824"/>
      <c r="D2824"/>
      <c r="E2824"/>
      <c r="F2824"/>
      <c r="G2824"/>
      <c r="H2824"/>
      <c r="I2824"/>
      <c r="J2824" s="52"/>
      <c r="K2824" s="52"/>
      <c r="L2824" s="52"/>
      <c r="M2824"/>
      <c r="N2824"/>
    </row>
    <row r="2825" spans="1:14" ht="12.75" customHeight="1">
      <c r="A2825"/>
      <c r="B2825"/>
      <c r="C2825"/>
      <c r="D2825"/>
      <c r="E2825"/>
      <c r="F2825"/>
      <c r="G2825"/>
      <c r="H2825"/>
      <c r="I2825"/>
      <c r="J2825" s="52"/>
      <c r="K2825" s="52"/>
      <c r="L2825" s="52"/>
      <c r="M2825"/>
      <c r="N2825"/>
    </row>
    <row r="2826" spans="1:14" ht="12.75" customHeight="1">
      <c r="A2826"/>
      <c r="B2826"/>
      <c r="C2826"/>
      <c r="D2826"/>
      <c r="E2826"/>
      <c r="F2826"/>
      <c r="G2826"/>
      <c r="H2826"/>
      <c r="I2826"/>
      <c r="J2826" s="52"/>
      <c r="K2826" s="52"/>
      <c r="L2826" s="52"/>
      <c r="M2826"/>
      <c r="N2826"/>
    </row>
    <row r="2827" spans="1:14" ht="12.75" customHeight="1">
      <c r="A2827"/>
      <c r="B2827"/>
      <c r="C2827"/>
      <c r="D2827"/>
      <c r="E2827"/>
      <c r="F2827"/>
      <c r="G2827"/>
      <c r="H2827"/>
      <c r="I2827"/>
      <c r="J2827" s="52"/>
      <c r="K2827" s="52"/>
      <c r="L2827" s="52"/>
      <c r="M2827"/>
      <c r="N2827"/>
    </row>
    <row r="2828" spans="1:14" ht="12.75" customHeight="1">
      <c r="A2828"/>
      <c r="B2828"/>
      <c r="C2828"/>
      <c r="D2828"/>
      <c r="E2828"/>
      <c r="F2828"/>
      <c r="G2828"/>
      <c r="H2828"/>
      <c r="I2828"/>
      <c r="J2828" s="52"/>
      <c r="K2828" s="52"/>
      <c r="L2828" s="52"/>
      <c r="M2828"/>
      <c r="N2828"/>
    </row>
    <row r="2829" spans="1:14" ht="12.75" customHeight="1">
      <c r="A2829"/>
      <c r="B2829"/>
      <c r="C2829"/>
      <c r="D2829"/>
      <c r="E2829"/>
      <c r="F2829"/>
      <c r="G2829"/>
      <c r="H2829"/>
      <c r="I2829"/>
      <c r="J2829" s="52"/>
      <c r="K2829" s="52"/>
      <c r="L2829" s="52"/>
      <c r="M2829"/>
      <c r="N2829"/>
    </row>
    <row r="2830" spans="1:14" ht="12.75" customHeight="1">
      <c r="A2830"/>
      <c r="B2830"/>
      <c r="C2830"/>
      <c r="D2830"/>
      <c r="E2830"/>
      <c r="F2830"/>
      <c r="G2830"/>
      <c r="H2830"/>
      <c r="I2830"/>
      <c r="J2830" s="52"/>
      <c r="K2830" s="52"/>
      <c r="L2830" s="52"/>
      <c r="M2830"/>
      <c r="N2830"/>
    </row>
    <row r="2831" spans="1:14" ht="12.75" customHeight="1">
      <c r="A2831"/>
      <c r="B2831"/>
      <c r="C2831"/>
      <c r="D2831"/>
      <c r="E2831"/>
      <c r="F2831"/>
      <c r="G2831"/>
      <c r="H2831"/>
      <c r="I2831"/>
      <c r="J2831" s="52"/>
      <c r="K2831" s="52"/>
      <c r="L2831" s="52"/>
      <c r="M2831"/>
      <c r="N2831"/>
    </row>
    <row r="2832" spans="1:14" ht="12.75" customHeight="1">
      <c r="A2832"/>
      <c r="B2832"/>
      <c r="C2832"/>
      <c r="D2832"/>
      <c r="E2832"/>
      <c r="F2832"/>
      <c r="G2832"/>
      <c r="H2832"/>
      <c r="I2832"/>
      <c r="J2832" s="52"/>
      <c r="K2832" s="52"/>
      <c r="L2832" s="52"/>
      <c r="M2832"/>
      <c r="N2832"/>
    </row>
    <row r="2833" spans="1:14" ht="12.75" customHeight="1">
      <c r="A2833"/>
      <c r="B2833"/>
      <c r="C2833"/>
      <c r="D2833"/>
      <c r="E2833"/>
      <c r="F2833"/>
      <c r="G2833"/>
      <c r="H2833"/>
      <c r="I2833"/>
      <c r="J2833" s="52"/>
      <c r="K2833" s="52"/>
      <c r="L2833" s="52"/>
      <c r="M2833"/>
      <c r="N2833"/>
    </row>
    <row r="2834" spans="1:14" ht="12.75" customHeight="1">
      <c r="A2834"/>
      <c r="B2834"/>
      <c r="C2834"/>
      <c r="D2834"/>
      <c r="E2834"/>
      <c r="F2834"/>
      <c r="G2834"/>
      <c r="H2834"/>
      <c r="I2834"/>
      <c r="J2834" s="52"/>
      <c r="K2834" s="52"/>
      <c r="L2834" s="52"/>
      <c r="M2834"/>
      <c r="N2834"/>
    </row>
    <row r="2835" spans="1:14" ht="12.75" customHeight="1">
      <c r="A2835"/>
      <c r="B2835"/>
      <c r="C2835"/>
      <c r="D2835"/>
      <c r="E2835"/>
      <c r="F2835"/>
      <c r="G2835"/>
      <c r="H2835"/>
      <c r="I2835"/>
      <c r="J2835" s="52"/>
      <c r="K2835" s="52"/>
      <c r="L2835" s="52"/>
      <c r="M2835"/>
      <c r="N2835"/>
    </row>
    <row r="2836" spans="1:14" ht="12.75" customHeight="1">
      <c r="A2836"/>
      <c r="B2836"/>
      <c r="C2836"/>
      <c r="D2836"/>
      <c r="E2836"/>
      <c r="F2836"/>
      <c r="G2836"/>
      <c r="H2836"/>
      <c r="I2836"/>
      <c r="J2836" s="52"/>
      <c r="K2836" s="52"/>
      <c r="L2836" s="52"/>
      <c r="M2836"/>
      <c r="N2836"/>
    </row>
    <row r="2837" spans="1:14" ht="12.75" customHeight="1">
      <c r="A2837"/>
      <c r="B2837"/>
      <c r="C2837"/>
      <c r="D2837"/>
      <c r="E2837"/>
      <c r="F2837"/>
      <c r="G2837"/>
      <c r="H2837"/>
      <c r="I2837"/>
      <c r="J2837" s="52"/>
      <c r="K2837" s="52"/>
      <c r="L2837" s="52"/>
      <c r="M2837"/>
      <c r="N2837"/>
    </row>
    <row r="2838" spans="1:14" ht="12.75" customHeight="1">
      <c r="A2838"/>
      <c r="B2838"/>
      <c r="C2838"/>
      <c r="D2838"/>
      <c r="E2838"/>
      <c r="F2838"/>
      <c r="G2838"/>
      <c r="H2838"/>
      <c r="I2838"/>
      <c r="J2838" s="52"/>
      <c r="K2838" s="52"/>
      <c r="L2838" s="52"/>
      <c r="M2838"/>
      <c r="N2838"/>
    </row>
    <row r="2839" spans="1:14" ht="12.75" customHeight="1">
      <c r="A2839"/>
      <c r="B2839"/>
      <c r="C2839"/>
      <c r="D2839"/>
      <c r="E2839"/>
      <c r="F2839"/>
      <c r="G2839"/>
      <c r="H2839"/>
      <c r="I2839"/>
      <c r="J2839" s="52"/>
      <c r="K2839" s="52"/>
      <c r="L2839" s="52"/>
      <c r="M2839"/>
      <c r="N2839"/>
    </row>
    <row r="2840" spans="1:14" ht="12.75" customHeight="1">
      <c r="A2840"/>
      <c r="B2840"/>
      <c r="C2840"/>
      <c r="D2840"/>
      <c r="E2840"/>
      <c r="F2840"/>
      <c r="G2840"/>
      <c r="H2840"/>
      <c r="I2840"/>
      <c r="J2840" s="52"/>
      <c r="K2840" s="52"/>
      <c r="L2840" s="52"/>
      <c r="M2840"/>
      <c r="N2840"/>
    </row>
    <row r="2841" spans="1:14" ht="12.75" customHeight="1">
      <c r="A2841"/>
      <c r="B2841"/>
      <c r="C2841"/>
      <c r="D2841"/>
      <c r="E2841"/>
      <c r="F2841"/>
      <c r="G2841"/>
      <c r="H2841"/>
      <c r="I2841"/>
      <c r="J2841" s="52"/>
      <c r="K2841" s="52"/>
      <c r="L2841" s="52"/>
      <c r="M2841"/>
      <c r="N2841"/>
    </row>
    <row r="2842" spans="1:14" ht="12.75" customHeight="1">
      <c r="A2842"/>
      <c r="B2842"/>
      <c r="C2842"/>
      <c r="D2842"/>
      <c r="E2842"/>
      <c r="F2842"/>
      <c r="G2842"/>
      <c r="H2842"/>
      <c r="I2842"/>
      <c r="J2842" s="52"/>
      <c r="K2842" s="52"/>
      <c r="L2842" s="52"/>
      <c r="M2842"/>
      <c r="N2842"/>
    </row>
    <row r="2843" spans="1:14" ht="12.75" customHeight="1">
      <c r="A2843"/>
      <c r="B2843"/>
      <c r="C2843"/>
      <c r="D2843"/>
      <c r="E2843"/>
      <c r="F2843"/>
      <c r="G2843"/>
      <c r="H2843"/>
      <c r="I2843"/>
      <c r="J2843" s="52"/>
      <c r="K2843" s="52"/>
      <c r="L2843" s="52"/>
      <c r="M2843"/>
      <c r="N2843"/>
    </row>
    <row r="2844" spans="1:14" ht="12.75" customHeight="1">
      <c r="A2844"/>
      <c r="B2844"/>
      <c r="C2844"/>
      <c r="D2844"/>
      <c r="E2844"/>
      <c r="F2844"/>
      <c r="G2844"/>
      <c r="H2844"/>
      <c r="I2844"/>
      <c r="J2844" s="52"/>
      <c r="K2844" s="52"/>
      <c r="L2844" s="52"/>
      <c r="M2844"/>
      <c r="N2844"/>
    </row>
    <row r="2845" spans="1:14" ht="12.75" customHeight="1">
      <c r="A2845"/>
      <c r="B2845"/>
      <c r="C2845"/>
      <c r="D2845"/>
      <c r="E2845"/>
      <c r="F2845"/>
      <c r="G2845"/>
      <c r="H2845"/>
      <c r="I2845"/>
      <c r="J2845" s="52"/>
      <c r="K2845" s="52"/>
      <c r="L2845" s="52"/>
      <c r="M2845"/>
      <c r="N2845"/>
    </row>
    <row r="2846" spans="1:14" ht="12.75" customHeight="1">
      <c r="A2846"/>
      <c r="B2846"/>
      <c r="C2846"/>
      <c r="D2846"/>
      <c r="E2846"/>
      <c r="F2846"/>
      <c r="G2846"/>
      <c r="H2846"/>
      <c r="I2846"/>
      <c r="J2846" s="52"/>
      <c r="K2846" s="52"/>
      <c r="L2846" s="52"/>
      <c r="M2846"/>
      <c r="N2846"/>
    </row>
    <row r="2847" spans="1:14" ht="12.75" customHeight="1">
      <c r="A2847"/>
      <c r="B2847"/>
      <c r="C2847"/>
      <c r="D2847"/>
      <c r="E2847"/>
      <c r="F2847"/>
      <c r="G2847"/>
      <c r="H2847"/>
      <c r="I2847"/>
      <c r="J2847" s="52"/>
      <c r="K2847" s="52"/>
      <c r="L2847" s="52"/>
      <c r="M2847"/>
      <c r="N2847"/>
    </row>
    <row r="2848" spans="1:14" ht="12.75" customHeight="1">
      <c r="A2848"/>
      <c r="B2848"/>
      <c r="C2848"/>
      <c r="D2848"/>
      <c r="E2848"/>
      <c r="F2848"/>
      <c r="G2848"/>
      <c r="H2848"/>
      <c r="I2848"/>
      <c r="J2848" s="52"/>
      <c r="K2848" s="52"/>
      <c r="L2848" s="52"/>
      <c r="M2848"/>
      <c r="N2848"/>
    </row>
    <row r="2849" spans="1:14" ht="12.75" customHeight="1">
      <c r="A2849"/>
      <c r="B2849"/>
      <c r="C2849"/>
      <c r="D2849"/>
      <c r="E2849"/>
      <c r="F2849"/>
      <c r="G2849"/>
      <c r="H2849"/>
      <c r="I2849"/>
      <c r="J2849" s="52"/>
      <c r="K2849" s="52"/>
      <c r="L2849" s="52"/>
      <c r="M2849"/>
      <c r="N2849"/>
    </row>
    <row r="2850" spans="1:14" ht="12.75" customHeight="1">
      <c r="A2850"/>
      <c r="B2850"/>
      <c r="C2850"/>
      <c r="D2850"/>
      <c r="E2850"/>
      <c r="F2850"/>
      <c r="G2850"/>
      <c r="H2850"/>
      <c r="I2850"/>
      <c r="J2850" s="52"/>
      <c r="K2850" s="52"/>
      <c r="L2850" s="52"/>
      <c r="M2850"/>
      <c r="N2850"/>
    </row>
    <row r="2851" spans="1:14" ht="12.75" customHeight="1">
      <c r="A2851"/>
      <c r="B2851"/>
      <c r="C2851"/>
      <c r="D2851"/>
      <c r="E2851"/>
      <c r="F2851"/>
      <c r="G2851"/>
      <c r="H2851"/>
      <c r="I2851"/>
      <c r="J2851" s="52"/>
      <c r="K2851" s="52"/>
      <c r="L2851" s="52"/>
      <c r="M2851"/>
      <c r="N2851"/>
    </row>
    <row r="2852" spans="1:14" ht="12.75" customHeight="1">
      <c r="A2852"/>
      <c r="B2852"/>
      <c r="C2852"/>
      <c r="D2852"/>
      <c r="E2852"/>
      <c r="F2852"/>
      <c r="G2852"/>
      <c r="H2852"/>
      <c r="I2852"/>
      <c r="J2852" s="52"/>
      <c r="K2852" s="52"/>
      <c r="L2852" s="52"/>
      <c r="M2852"/>
      <c r="N2852"/>
    </row>
    <row r="2853" spans="1:14" ht="12.75" customHeight="1">
      <c r="A2853"/>
      <c r="B2853"/>
      <c r="C2853"/>
      <c r="D2853"/>
      <c r="E2853"/>
      <c r="F2853"/>
      <c r="G2853"/>
      <c r="H2853"/>
      <c r="I2853"/>
      <c r="J2853" s="52"/>
      <c r="K2853" s="52"/>
      <c r="L2853" s="52"/>
      <c r="M2853"/>
      <c r="N2853"/>
    </row>
    <row r="2854" spans="1:14" ht="12.75" customHeight="1">
      <c r="A2854"/>
      <c r="B2854"/>
      <c r="C2854"/>
      <c r="D2854"/>
      <c r="E2854"/>
      <c r="F2854"/>
      <c r="G2854"/>
      <c r="H2854"/>
      <c r="I2854"/>
      <c r="J2854" s="52"/>
      <c r="K2854" s="52"/>
      <c r="L2854" s="52"/>
      <c r="M2854"/>
      <c r="N2854"/>
    </row>
    <row r="2855" spans="1:14" ht="12.75" customHeight="1">
      <c r="A2855"/>
      <c r="B2855"/>
      <c r="C2855"/>
      <c r="D2855"/>
      <c r="E2855"/>
      <c r="F2855"/>
      <c r="G2855"/>
      <c r="H2855"/>
      <c r="I2855"/>
      <c r="J2855" s="52"/>
      <c r="K2855" s="52"/>
      <c r="L2855" s="52"/>
      <c r="M2855"/>
      <c r="N2855"/>
    </row>
    <row r="2856" spans="1:14" ht="12.75" customHeight="1">
      <c r="A2856"/>
      <c r="B2856"/>
      <c r="C2856"/>
      <c r="D2856"/>
      <c r="E2856"/>
      <c r="F2856"/>
      <c r="G2856"/>
      <c r="H2856"/>
      <c r="I2856"/>
      <c r="J2856" s="52"/>
      <c r="K2856" s="52"/>
      <c r="L2856" s="52"/>
      <c r="M2856"/>
      <c r="N2856"/>
    </row>
    <row r="2857" spans="1:14" ht="12.75" customHeight="1">
      <c r="A2857"/>
      <c r="B2857"/>
      <c r="C2857"/>
      <c r="D2857"/>
      <c r="E2857"/>
      <c r="F2857"/>
      <c r="G2857"/>
      <c r="H2857"/>
      <c r="I2857"/>
      <c r="J2857" s="52"/>
      <c r="K2857" s="52"/>
      <c r="L2857" s="52"/>
      <c r="M2857"/>
      <c r="N2857"/>
    </row>
    <row r="2858" spans="1:14" ht="12.75" customHeight="1">
      <c r="A2858"/>
      <c r="B2858"/>
      <c r="C2858"/>
      <c r="D2858"/>
      <c r="E2858"/>
      <c r="F2858"/>
      <c r="G2858"/>
      <c r="H2858"/>
      <c r="I2858"/>
      <c r="J2858" s="52"/>
      <c r="K2858" s="52"/>
      <c r="L2858" s="52"/>
      <c r="M2858"/>
      <c r="N2858"/>
    </row>
    <row r="2859" spans="1:14" ht="12.75" customHeight="1">
      <c r="A2859"/>
      <c r="B2859"/>
      <c r="C2859"/>
      <c r="D2859"/>
      <c r="E2859"/>
      <c r="F2859"/>
      <c r="G2859"/>
      <c r="H2859"/>
      <c r="I2859"/>
      <c r="J2859" s="52"/>
      <c r="K2859" s="52"/>
      <c r="L2859" s="52"/>
      <c r="M2859"/>
      <c r="N2859"/>
    </row>
    <row r="2860" spans="1:14" ht="12.75" customHeight="1">
      <c r="A2860"/>
      <c r="B2860"/>
      <c r="C2860"/>
      <c r="D2860"/>
      <c r="E2860"/>
      <c r="F2860"/>
      <c r="G2860"/>
      <c r="H2860"/>
      <c r="I2860"/>
      <c r="J2860" s="52"/>
      <c r="K2860" s="52"/>
      <c r="L2860" s="52"/>
      <c r="M2860"/>
      <c r="N2860"/>
    </row>
    <row r="2861" spans="1:14" ht="12.75" customHeight="1">
      <c r="A2861"/>
      <c r="B2861"/>
      <c r="C2861"/>
      <c r="D2861"/>
      <c r="E2861"/>
      <c r="F2861"/>
      <c r="G2861"/>
      <c r="H2861"/>
      <c r="I2861"/>
      <c r="J2861" s="52"/>
      <c r="K2861" s="52"/>
      <c r="L2861" s="52"/>
      <c r="M2861"/>
      <c r="N2861"/>
    </row>
    <row r="2862" spans="1:14" ht="12.75" customHeight="1">
      <c r="A2862"/>
      <c r="B2862"/>
      <c r="C2862"/>
      <c r="D2862"/>
      <c r="E2862"/>
      <c r="F2862"/>
      <c r="G2862"/>
      <c r="H2862"/>
      <c r="I2862"/>
      <c r="J2862" s="52"/>
      <c r="K2862" s="52"/>
      <c r="L2862" s="52"/>
      <c r="M2862"/>
      <c r="N2862"/>
    </row>
    <row r="2863" spans="1:14" ht="12.75" customHeight="1">
      <c r="A2863"/>
      <c r="B2863"/>
      <c r="C2863"/>
      <c r="D2863"/>
      <c r="E2863"/>
      <c r="F2863"/>
      <c r="G2863"/>
      <c r="H2863"/>
      <c r="I2863"/>
      <c r="J2863" s="52"/>
      <c r="K2863" s="52"/>
      <c r="L2863" s="52"/>
      <c r="M2863"/>
      <c r="N2863"/>
    </row>
    <row r="2864" spans="1:14" ht="12.75" customHeight="1">
      <c r="A2864"/>
      <c r="B2864"/>
      <c r="C2864"/>
      <c r="D2864"/>
      <c r="E2864"/>
      <c r="F2864"/>
      <c r="G2864"/>
      <c r="H2864"/>
      <c r="I2864"/>
      <c r="J2864" s="52"/>
      <c r="K2864" s="52"/>
      <c r="L2864" s="52"/>
      <c r="M2864"/>
      <c r="N2864"/>
    </row>
    <row r="2865" spans="1:14" ht="12.75" customHeight="1">
      <c r="A2865"/>
      <c r="B2865"/>
      <c r="C2865"/>
      <c r="D2865"/>
      <c r="E2865"/>
      <c r="F2865"/>
      <c r="G2865"/>
      <c r="H2865"/>
      <c r="I2865"/>
      <c r="J2865" s="52"/>
      <c r="K2865" s="52"/>
      <c r="L2865" s="52"/>
      <c r="M2865"/>
      <c r="N2865"/>
    </row>
    <row r="2866" spans="1:14" ht="12.75" customHeight="1">
      <c r="A2866"/>
      <c r="B2866"/>
      <c r="C2866"/>
      <c r="D2866"/>
      <c r="E2866"/>
      <c r="F2866"/>
      <c r="G2866"/>
      <c r="H2866"/>
      <c r="I2866"/>
      <c r="J2866" s="52"/>
      <c r="K2866" s="52"/>
      <c r="L2866" s="52"/>
      <c r="M2866"/>
      <c r="N2866"/>
    </row>
    <row r="2867" spans="1:14" ht="12.75" customHeight="1">
      <c r="A2867"/>
      <c r="B2867"/>
      <c r="C2867"/>
      <c r="D2867"/>
      <c r="E2867"/>
      <c r="F2867"/>
      <c r="G2867"/>
      <c r="H2867"/>
      <c r="I2867"/>
      <c r="J2867" s="52"/>
      <c r="K2867" s="52"/>
      <c r="L2867" s="52"/>
      <c r="M2867"/>
      <c r="N2867"/>
    </row>
    <row r="2868" spans="1:14" ht="12.75" customHeight="1">
      <c r="A2868"/>
      <c r="B2868"/>
      <c r="C2868"/>
      <c r="D2868"/>
      <c r="E2868"/>
      <c r="F2868"/>
      <c r="G2868"/>
      <c r="H2868"/>
      <c r="I2868"/>
      <c r="J2868" s="52"/>
      <c r="K2868" s="52"/>
      <c r="L2868" s="52"/>
      <c r="M2868"/>
      <c r="N2868"/>
    </row>
    <row r="2869" spans="1:14" ht="12.75" customHeight="1">
      <c r="A2869"/>
      <c r="B2869"/>
      <c r="C2869"/>
      <c r="D2869"/>
      <c r="E2869"/>
      <c r="F2869"/>
      <c r="G2869"/>
      <c r="H2869"/>
      <c r="I2869"/>
      <c r="J2869" s="52"/>
      <c r="K2869" s="52"/>
      <c r="L2869" s="52"/>
      <c r="M2869"/>
      <c r="N2869"/>
    </row>
    <row r="2870" spans="1:14" ht="12.75" customHeight="1">
      <c r="A2870"/>
      <c r="B2870"/>
      <c r="C2870"/>
      <c r="D2870"/>
      <c r="E2870"/>
      <c r="F2870"/>
      <c r="G2870"/>
      <c r="H2870"/>
      <c r="I2870"/>
      <c r="J2870" s="52"/>
      <c r="K2870" s="52"/>
      <c r="L2870" s="52"/>
      <c r="M2870"/>
      <c r="N2870"/>
    </row>
    <row r="2871" spans="1:14" ht="12.75" customHeight="1">
      <c r="A2871"/>
      <c r="B2871"/>
      <c r="C2871"/>
      <c r="D2871"/>
      <c r="E2871"/>
      <c r="F2871"/>
      <c r="G2871"/>
      <c r="H2871"/>
      <c r="I2871"/>
      <c r="J2871" s="52"/>
      <c r="K2871" s="52"/>
      <c r="L2871" s="52"/>
      <c r="M2871"/>
      <c r="N2871"/>
    </row>
    <row r="2872" spans="1:14" ht="12.75" customHeight="1">
      <c r="A2872"/>
      <c r="B2872"/>
      <c r="C2872"/>
      <c r="D2872"/>
      <c r="E2872"/>
      <c r="F2872"/>
      <c r="G2872"/>
      <c r="H2872"/>
      <c r="I2872"/>
      <c r="J2872" s="52"/>
      <c r="K2872" s="52"/>
      <c r="L2872" s="52"/>
      <c r="M2872"/>
      <c r="N2872"/>
    </row>
    <row r="2873" spans="1:14" ht="12.75" customHeight="1">
      <c r="A2873"/>
      <c r="B2873"/>
      <c r="C2873"/>
      <c r="D2873"/>
      <c r="E2873"/>
      <c r="F2873"/>
      <c r="G2873"/>
      <c r="H2873"/>
      <c r="I2873"/>
      <c r="J2873" s="52"/>
      <c r="K2873" s="52"/>
      <c r="L2873" s="52"/>
      <c r="M2873"/>
      <c r="N2873"/>
    </row>
    <row r="2874" spans="1:14" ht="12.75" customHeight="1">
      <c r="A2874"/>
      <c r="B2874"/>
      <c r="C2874"/>
      <c r="D2874"/>
      <c r="E2874"/>
      <c r="F2874"/>
      <c r="G2874"/>
      <c r="H2874"/>
      <c r="I2874"/>
      <c r="J2874" s="52"/>
      <c r="K2874" s="52"/>
      <c r="L2874" s="52"/>
      <c r="M2874"/>
      <c r="N2874"/>
    </row>
    <row r="2875" spans="1:14" ht="12.75" customHeight="1">
      <c r="A2875"/>
      <c r="B2875"/>
      <c r="C2875"/>
      <c r="D2875"/>
      <c r="E2875"/>
      <c r="F2875"/>
      <c r="G2875"/>
      <c r="H2875"/>
      <c r="I2875"/>
      <c r="J2875" s="52"/>
      <c r="K2875" s="52"/>
      <c r="L2875" s="52"/>
      <c r="M2875"/>
      <c r="N2875"/>
    </row>
    <row r="2876" spans="1:14" ht="12.75" customHeight="1">
      <c r="A2876"/>
      <c r="B2876"/>
      <c r="C2876"/>
      <c r="D2876"/>
      <c r="E2876"/>
      <c r="F2876"/>
      <c r="G2876"/>
      <c r="H2876"/>
      <c r="I2876"/>
      <c r="J2876" s="52"/>
      <c r="K2876" s="52"/>
      <c r="L2876" s="52"/>
      <c r="M2876"/>
      <c r="N2876"/>
    </row>
    <row r="2877" spans="1:14" ht="12.75" customHeight="1">
      <c r="A2877"/>
      <c r="B2877"/>
      <c r="C2877"/>
      <c r="D2877"/>
      <c r="E2877"/>
      <c r="F2877"/>
      <c r="G2877"/>
      <c r="H2877"/>
      <c r="I2877"/>
      <c r="J2877" s="52"/>
      <c r="K2877" s="52"/>
      <c r="L2877" s="52"/>
      <c r="M2877"/>
      <c r="N2877"/>
    </row>
    <row r="2878" spans="1:14" ht="12.75" customHeight="1">
      <c r="A2878"/>
      <c r="B2878"/>
      <c r="C2878"/>
      <c r="D2878"/>
      <c r="E2878"/>
      <c r="F2878"/>
      <c r="G2878"/>
      <c r="H2878"/>
      <c r="I2878"/>
      <c r="J2878" s="52"/>
      <c r="K2878" s="52"/>
      <c r="L2878" s="52"/>
      <c r="M2878"/>
      <c r="N2878"/>
    </row>
    <row r="2879" spans="1:14" ht="12.75" customHeight="1">
      <c r="A2879"/>
      <c r="B2879"/>
      <c r="C2879"/>
      <c r="D2879"/>
      <c r="E2879"/>
      <c r="F2879"/>
      <c r="G2879"/>
      <c r="H2879"/>
      <c r="I2879"/>
      <c r="J2879" s="52"/>
      <c r="K2879" s="52"/>
      <c r="L2879" s="52"/>
      <c r="M2879"/>
      <c r="N2879"/>
    </row>
    <row r="2880" spans="1:14" ht="12.75" customHeight="1">
      <c r="A2880"/>
      <c r="B2880"/>
      <c r="C2880"/>
      <c r="D2880"/>
      <c r="E2880"/>
      <c r="F2880"/>
      <c r="G2880"/>
      <c r="H2880"/>
      <c r="I2880"/>
      <c r="J2880" s="52"/>
      <c r="K2880" s="52"/>
      <c r="L2880" s="52"/>
      <c r="M2880"/>
      <c r="N2880"/>
    </row>
    <row r="2881" spans="1:14" ht="12.75" customHeight="1">
      <c r="A2881"/>
      <c r="B2881"/>
      <c r="C2881"/>
      <c r="D2881"/>
      <c r="E2881"/>
      <c r="F2881"/>
      <c r="G2881"/>
      <c r="H2881"/>
      <c r="I2881"/>
      <c r="J2881" s="52"/>
      <c r="K2881" s="52"/>
      <c r="L2881" s="52"/>
      <c r="M2881"/>
      <c r="N2881"/>
    </row>
    <row r="2882" spans="1:14" ht="12.75" customHeight="1">
      <c r="A2882"/>
      <c r="B2882"/>
      <c r="C2882"/>
      <c r="D2882"/>
      <c r="E2882"/>
      <c r="F2882"/>
      <c r="G2882"/>
      <c r="H2882"/>
      <c r="I2882"/>
      <c r="J2882" s="52"/>
      <c r="K2882" s="52"/>
      <c r="L2882" s="52"/>
      <c r="M2882"/>
      <c r="N2882"/>
    </row>
    <row r="2883" spans="1:14" ht="12.75" customHeight="1">
      <c r="A2883"/>
      <c r="B2883"/>
      <c r="C2883"/>
      <c r="D2883"/>
      <c r="E2883"/>
      <c r="F2883"/>
      <c r="G2883"/>
      <c r="H2883"/>
      <c r="I2883"/>
      <c r="J2883" s="52"/>
      <c r="K2883" s="52"/>
      <c r="L2883" s="52"/>
      <c r="M2883"/>
      <c r="N2883"/>
    </row>
    <row r="2884" spans="1:14" ht="12.75" customHeight="1">
      <c r="A2884"/>
      <c r="B2884"/>
      <c r="C2884"/>
      <c r="D2884"/>
      <c r="E2884"/>
      <c r="F2884"/>
      <c r="G2884"/>
      <c r="H2884"/>
      <c r="I2884"/>
      <c r="J2884" s="52"/>
      <c r="K2884" s="52"/>
      <c r="L2884" s="52"/>
      <c r="M2884"/>
      <c r="N2884"/>
    </row>
    <row r="2885" spans="1:14" ht="12.75" customHeight="1">
      <c r="A2885"/>
      <c r="B2885"/>
      <c r="C2885"/>
      <c r="D2885"/>
      <c r="E2885"/>
      <c r="F2885"/>
      <c r="G2885"/>
      <c r="H2885"/>
      <c r="I2885"/>
      <c r="J2885" s="52"/>
      <c r="K2885" s="52"/>
      <c r="L2885" s="52"/>
      <c r="M2885"/>
      <c r="N2885"/>
    </row>
    <row r="2886" spans="1:14" ht="12.75" customHeight="1">
      <c r="A2886"/>
      <c r="B2886"/>
      <c r="C2886"/>
      <c r="D2886"/>
      <c r="E2886"/>
      <c r="F2886"/>
      <c r="G2886"/>
      <c r="H2886"/>
      <c r="I2886"/>
      <c r="J2886" s="52"/>
      <c r="K2886" s="52"/>
      <c r="L2886" s="52"/>
      <c r="M2886"/>
      <c r="N2886"/>
    </row>
    <row r="2887" spans="1:14" ht="12.75" customHeight="1">
      <c r="A2887"/>
      <c r="B2887"/>
      <c r="C2887"/>
      <c r="D2887"/>
      <c r="E2887"/>
      <c r="F2887"/>
      <c r="G2887"/>
      <c r="H2887"/>
      <c r="I2887"/>
      <c r="J2887" s="52"/>
      <c r="K2887" s="52"/>
      <c r="L2887" s="52"/>
      <c r="M2887"/>
      <c r="N2887"/>
    </row>
    <row r="2888" spans="1:14" ht="12.75" customHeight="1">
      <c r="A2888"/>
      <c r="B2888"/>
      <c r="C2888"/>
      <c r="D2888"/>
      <c r="E2888"/>
      <c r="F2888"/>
      <c r="G2888"/>
      <c r="H2888"/>
      <c r="I2888"/>
      <c r="J2888" s="52"/>
      <c r="K2888" s="52"/>
      <c r="L2888" s="52"/>
      <c r="M2888"/>
      <c r="N2888"/>
    </row>
    <row r="2889" spans="1:14" ht="12.75" customHeight="1">
      <c r="A2889"/>
      <c r="B2889"/>
      <c r="C2889"/>
      <c r="D2889"/>
      <c r="E2889"/>
      <c r="F2889"/>
      <c r="G2889"/>
      <c r="H2889"/>
      <c r="I2889"/>
      <c r="J2889" s="52"/>
      <c r="K2889" s="52"/>
      <c r="L2889" s="52"/>
      <c r="M2889"/>
      <c r="N2889"/>
    </row>
    <row r="2890" spans="1:14" ht="12.75" customHeight="1">
      <c r="A2890"/>
      <c r="B2890"/>
      <c r="C2890"/>
      <c r="D2890"/>
      <c r="E2890"/>
      <c r="F2890"/>
      <c r="G2890"/>
      <c r="H2890"/>
      <c r="I2890"/>
      <c r="J2890" s="52"/>
      <c r="K2890" s="52"/>
      <c r="L2890" s="52"/>
      <c r="M2890"/>
      <c r="N2890"/>
    </row>
    <row r="2891" spans="1:14" ht="12.75" customHeight="1">
      <c r="A2891"/>
      <c r="B2891"/>
      <c r="C2891"/>
      <c r="D2891"/>
      <c r="E2891"/>
      <c r="F2891"/>
      <c r="G2891"/>
      <c r="H2891"/>
      <c r="I2891"/>
      <c r="J2891" s="52"/>
      <c r="K2891" s="52"/>
      <c r="L2891" s="52"/>
      <c r="M2891"/>
      <c r="N2891"/>
    </row>
    <row r="2892" spans="1:14" ht="12.75" customHeight="1">
      <c r="A2892"/>
      <c r="B2892"/>
      <c r="C2892"/>
      <c r="D2892"/>
      <c r="E2892"/>
      <c r="F2892"/>
      <c r="G2892"/>
      <c r="H2892"/>
      <c r="I2892"/>
      <c r="J2892" s="52"/>
      <c r="K2892" s="52"/>
      <c r="L2892" s="52"/>
      <c r="M2892"/>
      <c r="N2892"/>
    </row>
    <row r="2893" spans="1:14" ht="12.75" customHeight="1">
      <c r="A2893"/>
      <c r="B2893"/>
      <c r="C2893"/>
      <c r="D2893"/>
      <c r="E2893"/>
      <c r="F2893"/>
      <c r="G2893"/>
      <c r="H2893"/>
      <c r="I2893"/>
      <c r="J2893" s="52"/>
      <c r="K2893" s="52"/>
      <c r="L2893" s="52"/>
      <c r="M2893"/>
      <c r="N2893"/>
    </row>
    <row r="2894" spans="1:14" ht="12.75" customHeight="1">
      <c r="A2894"/>
      <c r="B2894"/>
      <c r="C2894"/>
      <c r="D2894"/>
      <c r="E2894"/>
      <c r="F2894"/>
      <c r="G2894"/>
      <c r="H2894"/>
      <c r="I2894"/>
      <c r="J2894" s="52"/>
      <c r="K2894" s="52"/>
      <c r="L2894" s="52"/>
      <c r="M2894"/>
      <c r="N2894"/>
    </row>
    <row r="2895" spans="1:14" ht="12.75" customHeight="1">
      <c r="A2895"/>
      <c r="B2895"/>
      <c r="C2895"/>
      <c r="D2895"/>
      <c r="E2895"/>
      <c r="F2895"/>
      <c r="G2895"/>
      <c r="H2895"/>
      <c r="I2895"/>
      <c r="J2895" s="52"/>
      <c r="K2895" s="52"/>
      <c r="L2895" s="52"/>
      <c r="M2895"/>
      <c r="N2895"/>
    </row>
    <row r="2896" spans="1:14" ht="12.75" customHeight="1">
      <c r="A2896"/>
      <c r="B2896"/>
      <c r="C2896"/>
      <c r="D2896"/>
      <c r="E2896"/>
      <c r="F2896"/>
      <c r="G2896"/>
      <c r="H2896"/>
      <c r="I2896"/>
      <c r="J2896" s="52"/>
      <c r="K2896" s="52"/>
      <c r="L2896" s="52"/>
      <c r="M2896"/>
      <c r="N2896"/>
    </row>
    <row r="2897" spans="1:14" ht="12.75" customHeight="1">
      <c r="A2897"/>
      <c r="B2897"/>
      <c r="C2897"/>
      <c r="D2897"/>
      <c r="E2897"/>
      <c r="F2897"/>
      <c r="G2897"/>
      <c r="H2897"/>
      <c r="I2897"/>
      <c r="J2897" s="52"/>
      <c r="K2897" s="52"/>
      <c r="L2897" s="52"/>
      <c r="M2897"/>
      <c r="N2897"/>
    </row>
    <row r="2898" spans="1:14" ht="12.75" customHeight="1">
      <c r="A2898"/>
      <c r="B2898"/>
      <c r="C2898"/>
      <c r="D2898"/>
      <c r="E2898"/>
      <c r="F2898"/>
      <c r="G2898"/>
      <c r="H2898"/>
      <c r="I2898"/>
      <c r="J2898" s="52"/>
      <c r="K2898" s="52"/>
      <c r="L2898" s="52"/>
      <c r="M2898"/>
      <c r="N2898"/>
    </row>
    <row r="2899" spans="1:14" ht="12.75" customHeight="1">
      <c r="A2899"/>
      <c r="B2899"/>
      <c r="C2899"/>
      <c r="D2899"/>
      <c r="E2899"/>
      <c r="F2899"/>
      <c r="G2899"/>
      <c r="H2899"/>
      <c r="I2899"/>
      <c r="J2899" s="52"/>
      <c r="K2899" s="52"/>
      <c r="L2899" s="52"/>
      <c r="M2899"/>
      <c r="N2899"/>
    </row>
    <row r="2900" spans="1:14" ht="12.75" customHeight="1">
      <c r="A2900"/>
      <c r="B2900"/>
      <c r="C2900"/>
      <c r="D2900"/>
      <c r="E2900"/>
      <c r="F2900"/>
      <c r="G2900"/>
      <c r="H2900"/>
      <c r="I2900"/>
      <c r="J2900" s="52"/>
      <c r="K2900" s="52"/>
      <c r="L2900" s="52"/>
      <c r="M2900"/>
      <c r="N2900"/>
    </row>
    <row r="2901" spans="1:14" ht="12.75" customHeight="1">
      <c r="A2901"/>
      <c r="B2901"/>
      <c r="C2901"/>
      <c r="D2901"/>
      <c r="E2901"/>
      <c r="F2901"/>
      <c r="G2901"/>
      <c r="H2901"/>
      <c r="I2901"/>
      <c r="J2901" s="52"/>
      <c r="K2901" s="52"/>
      <c r="L2901" s="52"/>
      <c r="M2901"/>
      <c r="N2901"/>
    </row>
    <row r="2902" spans="1:14" ht="12.75" customHeight="1">
      <c r="A2902"/>
      <c r="B2902"/>
      <c r="C2902"/>
      <c r="D2902"/>
      <c r="E2902"/>
      <c r="F2902"/>
      <c r="G2902"/>
      <c r="H2902"/>
      <c r="I2902"/>
      <c r="J2902" s="52"/>
      <c r="K2902" s="52"/>
      <c r="L2902" s="52"/>
      <c r="M2902"/>
      <c r="N2902"/>
    </row>
    <row r="2903" spans="1:14" ht="12.75" customHeight="1">
      <c r="A2903"/>
      <c r="B2903"/>
      <c r="C2903"/>
      <c r="D2903"/>
      <c r="E2903"/>
      <c r="F2903"/>
      <c r="G2903"/>
      <c r="H2903"/>
      <c r="I2903"/>
      <c r="J2903" s="52"/>
      <c r="K2903" s="52"/>
      <c r="L2903" s="52"/>
      <c r="M2903"/>
      <c r="N2903"/>
    </row>
    <row r="2904" spans="1:14" ht="12.75" customHeight="1">
      <c r="A2904"/>
      <c r="B2904"/>
      <c r="C2904"/>
      <c r="D2904"/>
      <c r="E2904"/>
      <c r="F2904"/>
      <c r="G2904"/>
      <c r="H2904"/>
      <c r="I2904"/>
      <c r="J2904" s="52"/>
      <c r="K2904" s="52"/>
      <c r="L2904" s="52"/>
      <c r="M2904"/>
      <c r="N2904"/>
    </row>
    <row r="2905" spans="1:14" ht="12.75" customHeight="1">
      <c r="A2905"/>
      <c r="B2905"/>
      <c r="C2905"/>
      <c r="D2905"/>
      <c r="E2905"/>
      <c r="F2905"/>
      <c r="G2905"/>
      <c r="H2905"/>
      <c r="I2905"/>
      <c r="J2905" s="52"/>
      <c r="K2905" s="52"/>
      <c r="L2905" s="52"/>
      <c r="M2905"/>
      <c r="N2905"/>
    </row>
    <row r="2906" spans="1:14" ht="12.75" customHeight="1">
      <c r="A2906"/>
      <c r="B2906"/>
      <c r="C2906"/>
      <c r="D2906"/>
      <c r="E2906"/>
      <c r="F2906"/>
      <c r="G2906"/>
      <c r="H2906"/>
      <c r="I2906"/>
      <c r="J2906" s="52"/>
      <c r="K2906" s="52"/>
      <c r="L2906" s="52"/>
      <c r="M2906"/>
      <c r="N2906"/>
    </row>
    <row r="2907" spans="1:14" ht="12.75" customHeight="1">
      <c r="A2907"/>
      <c r="B2907"/>
      <c r="C2907"/>
      <c r="D2907"/>
      <c r="E2907"/>
      <c r="F2907"/>
      <c r="G2907"/>
      <c r="H2907"/>
      <c r="I2907"/>
      <c r="J2907" s="52"/>
      <c r="K2907" s="52"/>
      <c r="L2907" s="52"/>
      <c r="M2907"/>
      <c r="N2907"/>
    </row>
    <row r="2908" spans="1:14" ht="12.75" customHeight="1">
      <c r="A2908"/>
      <c r="B2908"/>
      <c r="C2908"/>
      <c r="D2908"/>
      <c r="E2908"/>
      <c r="F2908"/>
      <c r="G2908"/>
      <c r="H2908"/>
      <c r="I2908"/>
      <c r="J2908" s="52"/>
      <c r="K2908" s="52"/>
      <c r="L2908" s="52"/>
      <c r="M2908"/>
      <c r="N2908"/>
    </row>
    <row r="2909" spans="1:14" ht="12.75" customHeight="1">
      <c r="A2909"/>
      <c r="B2909"/>
      <c r="C2909"/>
      <c r="D2909"/>
      <c r="E2909"/>
      <c r="F2909"/>
      <c r="G2909"/>
      <c r="H2909"/>
      <c r="I2909"/>
      <c r="J2909" s="52"/>
      <c r="K2909" s="52"/>
      <c r="L2909" s="52"/>
      <c r="M2909"/>
      <c r="N2909"/>
    </row>
    <row r="2910" spans="1:14" ht="12.75" customHeight="1">
      <c r="A2910"/>
      <c r="B2910"/>
      <c r="C2910"/>
      <c r="D2910"/>
      <c r="E2910"/>
      <c r="F2910"/>
      <c r="G2910"/>
      <c r="H2910"/>
      <c r="I2910"/>
      <c r="J2910" s="52"/>
      <c r="K2910" s="52"/>
      <c r="L2910" s="52"/>
      <c r="M2910"/>
      <c r="N2910"/>
    </row>
    <row r="2911" spans="1:14" ht="12.75" customHeight="1">
      <c r="A2911"/>
      <c r="B2911"/>
      <c r="C2911"/>
      <c r="D2911"/>
      <c r="E2911"/>
      <c r="F2911"/>
      <c r="G2911"/>
      <c r="H2911"/>
      <c r="I2911"/>
      <c r="J2911" s="52"/>
      <c r="K2911" s="52"/>
      <c r="L2911" s="52"/>
      <c r="M2911"/>
      <c r="N2911"/>
    </row>
    <row r="2912" spans="1:14" ht="12.75" customHeight="1">
      <c r="A2912"/>
      <c r="B2912"/>
      <c r="C2912"/>
      <c r="D2912"/>
      <c r="E2912"/>
      <c r="F2912"/>
      <c r="G2912"/>
      <c r="H2912"/>
      <c r="I2912"/>
      <c r="J2912" s="52"/>
      <c r="K2912" s="52"/>
      <c r="L2912" s="52"/>
      <c r="M2912"/>
      <c r="N2912"/>
    </row>
    <row r="2913" spans="1:14" ht="12.75" customHeight="1">
      <c r="A2913"/>
      <c r="B2913"/>
      <c r="C2913"/>
      <c r="D2913"/>
      <c r="E2913"/>
      <c r="F2913"/>
      <c r="G2913"/>
      <c r="H2913"/>
      <c r="I2913"/>
      <c r="J2913" s="52"/>
      <c r="K2913" s="52"/>
      <c r="L2913" s="52"/>
      <c r="M2913"/>
      <c r="N2913"/>
    </row>
    <row r="2914" spans="1:14" ht="12.75" customHeight="1">
      <c r="A2914"/>
      <c r="B2914"/>
      <c r="C2914"/>
      <c r="D2914"/>
      <c r="E2914"/>
      <c r="F2914"/>
      <c r="G2914"/>
      <c r="H2914"/>
      <c r="I2914"/>
      <c r="J2914" s="52"/>
      <c r="K2914" s="52"/>
      <c r="L2914" s="52"/>
      <c r="M2914"/>
      <c r="N2914"/>
    </row>
    <row r="2915" spans="1:14" ht="12.75" customHeight="1">
      <c r="A2915"/>
      <c r="B2915"/>
      <c r="C2915"/>
      <c r="D2915"/>
      <c r="E2915"/>
      <c r="F2915"/>
      <c r="G2915"/>
      <c r="H2915"/>
      <c r="I2915"/>
      <c r="J2915" s="52"/>
      <c r="K2915" s="52"/>
      <c r="L2915" s="52"/>
      <c r="M2915"/>
      <c r="N2915"/>
    </row>
    <row r="2916" spans="1:14" ht="12.75" customHeight="1">
      <c r="A2916"/>
      <c r="B2916"/>
      <c r="C2916"/>
      <c r="D2916"/>
      <c r="E2916"/>
      <c r="F2916"/>
      <c r="G2916"/>
      <c r="H2916"/>
      <c r="I2916"/>
      <c r="J2916" s="52"/>
      <c r="K2916" s="52"/>
      <c r="L2916" s="52"/>
      <c r="M2916"/>
      <c r="N2916"/>
    </row>
    <row r="2917" spans="1:14" ht="12.75" customHeight="1">
      <c r="A2917"/>
      <c r="B2917"/>
      <c r="C2917"/>
      <c r="D2917"/>
      <c r="E2917"/>
      <c r="F2917"/>
      <c r="G2917"/>
      <c r="H2917"/>
      <c r="I2917"/>
      <c r="J2917" s="52"/>
      <c r="K2917" s="52"/>
      <c r="L2917" s="52"/>
      <c r="M2917"/>
      <c r="N2917"/>
    </row>
    <row r="2918" spans="1:14" ht="12.75" customHeight="1">
      <c r="A2918"/>
      <c r="B2918"/>
      <c r="C2918"/>
      <c r="D2918"/>
      <c r="E2918"/>
      <c r="F2918"/>
      <c r="G2918"/>
      <c r="H2918"/>
      <c r="I2918"/>
      <c r="J2918" s="52"/>
      <c r="K2918" s="52"/>
      <c r="L2918" s="52"/>
      <c r="M2918"/>
      <c r="N2918"/>
    </row>
    <row r="2919" spans="1:14" ht="12.75" customHeight="1">
      <c r="A2919"/>
      <c r="B2919"/>
      <c r="C2919"/>
      <c r="D2919"/>
      <c r="E2919"/>
      <c r="F2919"/>
      <c r="G2919"/>
      <c r="H2919"/>
      <c r="I2919"/>
      <c r="J2919" s="52"/>
      <c r="K2919" s="52"/>
      <c r="L2919" s="52"/>
      <c r="M2919"/>
      <c r="N2919"/>
    </row>
    <row r="2920" spans="1:14" ht="12.75" customHeight="1">
      <c r="A2920"/>
      <c r="B2920"/>
      <c r="C2920"/>
      <c r="D2920"/>
      <c r="E2920"/>
      <c r="F2920"/>
      <c r="G2920"/>
      <c r="H2920"/>
      <c r="I2920"/>
      <c r="J2920" s="52"/>
      <c r="K2920" s="52"/>
      <c r="L2920" s="52"/>
      <c r="M2920"/>
      <c r="N2920"/>
    </row>
    <row r="2921" spans="1:14" ht="12.75" customHeight="1">
      <c r="A2921"/>
      <c r="B2921"/>
      <c r="C2921"/>
      <c r="D2921"/>
      <c r="E2921"/>
      <c r="F2921"/>
      <c r="G2921"/>
      <c r="H2921"/>
      <c r="I2921"/>
      <c r="J2921" s="52"/>
      <c r="K2921" s="52"/>
      <c r="L2921" s="52"/>
      <c r="M2921"/>
      <c r="N2921"/>
    </row>
    <row r="2922" spans="1:14" ht="12.75" customHeight="1">
      <c r="A2922"/>
      <c r="B2922"/>
      <c r="C2922"/>
      <c r="D2922"/>
      <c r="E2922"/>
      <c r="F2922"/>
      <c r="G2922"/>
      <c r="H2922"/>
      <c r="I2922"/>
      <c r="J2922" s="52"/>
      <c r="K2922" s="52"/>
      <c r="L2922" s="52"/>
      <c r="M2922"/>
      <c r="N2922"/>
    </row>
    <row r="2923" spans="1:14" ht="12.75" customHeight="1">
      <c r="A2923"/>
      <c r="B2923"/>
      <c r="C2923"/>
      <c r="D2923"/>
      <c r="E2923"/>
      <c r="F2923"/>
      <c r="G2923"/>
      <c r="H2923"/>
      <c r="I2923"/>
      <c r="J2923" s="52"/>
      <c r="K2923" s="52"/>
      <c r="L2923" s="52"/>
      <c r="M2923"/>
      <c r="N2923"/>
    </row>
    <row r="2924" spans="1:14" ht="12.75" customHeight="1">
      <c r="A2924"/>
      <c r="B2924"/>
      <c r="C2924"/>
      <c r="D2924"/>
      <c r="E2924"/>
      <c r="F2924"/>
      <c r="G2924"/>
      <c r="H2924"/>
      <c r="I2924"/>
      <c r="J2924" s="52"/>
      <c r="K2924" s="52"/>
      <c r="L2924" s="52"/>
      <c r="M2924"/>
      <c r="N2924"/>
    </row>
    <row r="2925" spans="1:14" ht="12.75" customHeight="1">
      <c r="A2925"/>
      <c r="B2925"/>
      <c r="C2925"/>
      <c r="D2925"/>
      <c r="E2925"/>
      <c r="F2925"/>
      <c r="G2925"/>
      <c r="H2925"/>
      <c r="I2925"/>
      <c r="J2925" s="52"/>
      <c r="K2925" s="52"/>
      <c r="L2925" s="52"/>
      <c r="M2925"/>
      <c r="N2925"/>
    </row>
    <row r="2926" spans="1:14" ht="12.75" customHeight="1">
      <c r="A2926"/>
      <c r="B2926"/>
      <c r="C2926"/>
      <c r="D2926"/>
      <c r="E2926"/>
      <c r="F2926"/>
      <c r="G2926"/>
      <c r="H2926"/>
      <c r="I2926"/>
      <c r="J2926" s="52"/>
      <c r="K2926" s="52"/>
      <c r="L2926" s="52"/>
      <c r="M2926"/>
      <c r="N2926"/>
    </row>
    <row r="2927" spans="1:14" ht="12.75" customHeight="1">
      <c r="A2927"/>
      <c r="B2927"/>
      <c r="C2927"/>
      <c r="D2927"/>
      <c r="E2927"/>
      <c r="F2927"/>
      <c r="G2927"/>
      <c r="H2927"/>
      <c r="I2927"/>
      <c r="J2927" s="52"/>
      <c r="K2927" s="52"/>
      <c r="L2927" s="52"/>
      <c r="M2927"/>
      <c r="N2927"/>
    </row>
    <row r="2928" spans="1:14" ht="12.75" customHeight="1">
      <c r="A2928"/>
      <c r="B2928"/>
      <c r="C2928"/>
      <c r="D2928"/>
      <c r="E2928"/>
      <c r="F2928"/>
      <c r="G2928"/>
      <c r="H2928"/>
      <c r="I2928"/>
      <c r="J2928" s="52"/>
      <c r="K2928" s="52"/>
      <c r="L2928" s="52"/>
      <c r="M2928"/>
      <c r="N2928"/>
    </row>
    <row r="2929" spans="1:14" ht="12.75" customHeight="1">
      <c r="A2929"/>
      <c r="B2929"/>
      <c r="C2929"/>
      <c r="D2929"/>
      <c r="E2929"/>
      <c r="F2929"/>
      <c r="G2929"/>
      <c r="H2929"/>
      <c r="I2929"/>
      <c r="J2929" s="52"/>
      <c r="K2929" s="52"/>
      <c r="L2929" s="52"/>
      <c r="M2929"/>
      <c r="N2929"/>
    </row>
    <row r="2930" spans="1:14" ht="12.75" customHeight="1">
      <c r="A2930"/>
      <c r="B2930"/>
      <c r="C2930"/>
      <c r="D2930"/>
      <c r="E2930"/>
      <c r="F2930"/>
      <c r="G2930"/>
      <c r="H2930"/>
      <c r="I2930"/>
      <c r="J2930" s="52"/>
      <c r="K2930" s="52"/>
      <c r="L2930" s="52"/>
      <c r="M2930"/>
      <c r="N2930"/>
    </row>
    <row r="2931" spans="1:14" ht="12.75" customHeight="1">
      <c r="A2931"/>
      <c r="B2931"/>
      <c r="C2931"/>
      <c r="D2931"/>
      <c r="E2931"/>
      <c r="F2931"/>
      <c r="G2931"/>
      <c r="H2931"/>
      <c r="I2931"/>
      <c r="J2931" s="52"/>
      <c r="K2931" s="52"/>
      <c r="L2931" s="52"/>
      <c r="M2931"/>
      <c r="N2931"/>
    </row>
    <row r="2932" spans="1:14" ht="12.75" customHeight="1">
      <c r="A2932"/>
      <c r="B2932"/>
      <c r="C2932"/>
      <c r="D2932"/>
      <c r="E2932"/>
      <c r="F2932"/>
      <c r="G2932"/>
      <c r="H2932"/>
      <c r="I2932"/>
      <c r="J2932" s="52"/>
      <c r="K2932" s="52"/>
      <c r="L2932" s="52"/>
      <c r="M2932"/>
      <c r="N2932"/>
    </row>
    <row r="2933" spans="1:14" ht="12.75" customHeight="1">
      <c r="A2933"/>
      <c r="B2933"/>
      <c r="C2933"/>
      <c r="D2933"/>
      <c r="E2933"/>
      <c r="F2933"/>
      <c r="G2933"/>
      <c r="H2933"/>
      <c r="I2933"/>
      <c r="J2933" s="52"/>
      <c r="K2933" s="52"/>
      <c r="L2933" s="52"/>
      <c r="M2933"/>
      <c r="N2933"/>
    </row>
    <row r="2934" spans="1:14" ht="12.75" customHeight="1">
      <c r="A2934"/>
      <c r="B2934"/>
      <c r="C2934"/>
      <c r="D2934"/>
      <c r="E2934"/>
      <c r="F2934"/>
      <c r="G2934"/>
      <c r="H2934"/>
      <c r="I2934"/>
      <c r="J2934" s="52"/>
      <c r="K2934" s="52"/>
      <c r="L2934" s="52"/>
      <c r="M2934"/>
      <c r="N2934"/>
    </row>
    <row r="2935" spans="1:14" ht="12.75" customHeight="1">
      <c r="A2935"/>
      <c r="B2935"/>
      <c r="C2935"/>
      <c r="D2935"/>
      <c r="E2935"/>
      <c r="F2935"/>
      <c r="G2935"/>
      <c r="H2935"/>
      <c r="I2935"/>
      <c r="J2935" s="52"/>
      <c r="K2935" s="52"/>
      <c r="L2935" s="52"/>
      <c r="M2935"/>
      <c r="N2935"/>
    </row>
    <row r="2936" spans="1:14" ht="12.75" customHeight="1">
      <c r="A2936"/>
      <c r="B2936"/>
      <c r="C2936"/>
      <c r="D2936"/>
      <c r="E2936"/>
      <c r="F2936"/>
      <c r="G2936"/>
      <c r="H2936"/>
      <c r="I2936"/>
      <c r="J2936" s="52"/>
      <c r="K2936" s="52"/>
      <c r="L2936" s="52"/>
      <c r="M2936"/>
      <c r="N2936"/>
    </row>
    <row r="2937" spans="1:14" ht="12.75" customHeight="1">
      <c r="A2937"/>
      <c r="B2937"/>
      <c r="C2937"/>
      <c r="D2937"/>
      <c r="E2937"/>
      <c r="F2937"/>
      <c r="G2937"/>
      <c r="H2937"/>
      <c r="I2937"/>
      <c r="J2937" s="52"/>
      <c r="K2937" s="52"/>
      <c r="L2937" s="52"/>
      <c r="M2937"/>
      <c r="N2937"/>
    </row>
    <row r="2938" spans="1:14" ht="12.75" customHeight="1">
      <c r="A2938"/>
      <c r="B2938"/>
      <c r="C2938"/>
      <c r="D2938"/>
      <c r="E2938"/>
      <c r="F2938"/>
      <c r="G2938"/>
      <c r="H2938"/>
      <c r="I2938"/>
      <c r="J2938" s="52"/>
      <c r="K2938" s="52"/>
      <c r="L2938" s="52"/>
      <c r="M2938"/>
      <c r="N2938"/>
    </row>
    <row r="2939" spans="1:14" ht="12.75" customHeight="1">
      <c r="A2939"/>
      <c r="B2939"/>
      <c r="C2939"/>
      <c r="D2939"/>
      <c r="E2939"/>
      <c r="F2939"/>
      <c r="G2939"/>
      <c r="H2939"/>
      <c r="I2939"/>
      <c r="J2939" s="52"/>
      <c r="K2939" s="52"/>
      <c r="L2939" s="52"/>
      <c r="M2939"/>
      <c r="N2939"/>
    </row>
    <row r="2940" spans="1:14" ht="12.75" customHeight="1">
      <c r="A2940"/>
      <c r="B2940"/>
      <c r="C2940"/>
      <c r="D2940"/>
      <c r="E2940"/>
      <c r="F2940"/>
      <c r="G2940"/>
      <c r="H2940"/>
      <c r="I2940"/>
      <c r="J2940" s="52"/>
      <c r="K2940" s="52"/>
      <c r="L2940" s="52"/>
      <c r="M2940"/>
      <c r="N2940"/>
    </row>
    <row r="2941" spans="1:14" ht="12.75" customHeight="1">
      <c r="A2941"/>
      <c r="B2941"/>
      <c r="C2941"/>
      <c r="D2941"/>
      <c r="E2941"/>
      <c r="F2941"/>
      <c r="G2941"/>
      <c r="H2941"/>
      <c r="I2941"/>
      <c r="J2941" s="52"/>
      <c r="K2941" s="52"/>
      <c r="L2941" s="52"/>
      <c r="M2941"/>
      <c r="N2941"/>
    </row>
    <row r="2942" spans="1:14" ht="12.75" customHeight="1">
      <c r="A2942"/>
      <c r="B2942"/>
      <c r="C2942"/>
      <c r="D2942"/>
      <c r="E2942"/>
      <c r="F2942"/>
      <c r="G2942"/>
      <c r="H2942"/>
      <c r="I2942"/>
      <c r="J2942" s="52"/>
      <c r="K2942" s="52"/>
      <c r="L2942" s="52"/>
      <c r="M2942"/>
      <c r="N2942"/>
    </row>
    <row r="2943" spans="1:14" ht="12.75" customHeight="1">
      <c r="A2943"/>
      <c r="B2943"/>
      <c r="C2943"/>
      <c r="D2943"/>
      <c r="E2943"/>
      <c r="F2943"/>
      <c r="G2943"/>
      <c r="H2943"/>
      <c r="I2943"/>
      <c r="J2943" s="52"/>
      <c r="K2943" s="52"/>
      <c r="L2943" s="52"/>
      <c r="M2943"/>
      <c r="N2943"/>
    </row>
    <row r="2944" spans="1:14" ht="12.75" customHeight="1">
      <c r="A2944"/>
      <c r="B2944"/>
      <c r="C2944"/>
      <c r="D2944"/>
      <c r="E2944"/>
      <c r="F2944"/>
      <c r="G2944"/>
      <c r="H2944"/>
      <c r="I2944"/>
      <c r="J2944" s="52"/>
      <c r="K2944" s="52"/>
      <c r="L2944" s="52"/>
      <c r="M2944"/>
      <c r="N2944"/>
    </row>
    <row r="2945" spans="1:14" ht="12.75" customHeight="1">
      <c r="A2945"/>
      <c r="B2945"/>
      <c r="C2945"/>
      <c r="D2945"/>
      <c r="E2945"/>
      <c r="F2945"/>
      <c r="G2945"/>
      <c r="H2945"/>
      <c r="I2945"/>
      <c r="J2945" s="52"/>
      <c r="K2945" s="52"/>
      <c r="L2945" s="52"/>
      <c r="M2945"/>
      <c r="N2945"/>
    </row>
    <row r="2946" spans="1:14" ht="12.75" customHeight="1">
      <c r="A2946"/>
      <c r="B2946"/>
      <c r="C2946"/>
      <c r="D2946"/>
      <c r="E2946"/>
      <c r="F2946"/>
      <c r="G2946"/>
      <c r="H2946"/>
      <c r="I2946"/>
      <c r="J2946" s="52"/>
      <c r="K2946" s="52"/>
      <c r="L2946" s="52"/>
      <c r="M2946"/>
      <c r="N2946"/>
    </row>
    <row r="2947" spans="1:14" ht="12.75" customHeight="1">
      <c r="A2947"/>
      <c r="B2947"/>
      <c r="C2947"/>
      <c r="D2947"/>
      <c r="E2947"/>
      <c r="F2947"/>
      <c r="G2947"/>
      <c r="H2947"/>
      <c r="I2947"/>
      <c r="J2947" s="52"/>
      <c r="K2947" s="52"/>
      <c r="L2947" s="52"/>
      <c r="M2947"/>
      <c r="N2947"/>
    </row>
    <row r="2948" spans="1:14" ht="12.75" customHeight="1">
      <c r="A2948"/>
      <c r="B2948"/>
      <c r="C2948"/>
      <c r="D2948"/>
      <c r="E2948"/>
      <c r="F2948"/>
      <c r="G2948"/>
      <c r="H2948"/>
      <c r="I2948"/>
      <c r="J2948" s="52"/>
      <c r="K2948" s="52"/>
      <c r="L2948" s="52"/>
      <c r="M2948"/>
      <c r="N2948"/>
    </row>
    <row r="2949" spans="1:14" ht="12.75" customHeight="1">
      <c r="A2949"/>
      <c r="B2949"/>
      <c r="C2949"/>
      <c r="D2949"/>
      <c r="E2949"/>
      <c r="F2949"/>
      <c r="G2949"/>
      <c r="H2949"/>
      <c r="I2949"/>
      <c r="J2949" s="52"/>
      <c r="K2949" s="52"/>
      <c r="L2949" s="52"/>
      <c r="M2949"/>
      <c r="N2949"/>
    </row>
    <row r="2950" spans="1:14" ht="12.75" customHeight="1">
      <c r="A2950"/>
      <c r="B2950"/>
      <c r="C2950"/>
      <c r="D2950"/>
      <c r="E2950"/>
      <c r="F2950"/>
      <c r="G2950"/>
      <c r="H2950"/>
      <c r="I2950"/>
      <c r="J2950" s="52"/>
      <c r="K2950" s="52"/>
      <c r="L2950" s="52"/>
      <c r="M2950"/>
      <c r="N2950"/>
    </row>
    <row r="2951" spans="1:14" ht="12.75" customHeight="1">
      <c r="A2951"/>
      <c r="B2951"/>
      <c r="C2951"/>
      <c r="D2951"/>
      <c r="E2951"/>
      <c r="F2951"/>
      <c r="G2951"/>
      <c r="H2951"/>
      <c r="I2951"/>
      <c r="J2951" s="52"/>
      <c r="K2951" s="52"/>
      <c r="L2951" s="52"/>
      <c r="M2951"/>
      <c r="N2951"/>
    </row>
    <row r="2952" spans="1:14" ht="12.75" customHeight="1">
      <c r="A2952"/>
      <c r="B2952"/>
      <c r="C2952"/>
      <c r="D2952"/>
      <c r="E2952"/>
      <c r="F2952"/>
      <c r="G2952"/>
      <c r="H2952"/>
      <c r="I2952"/>
      <c r="J2952" s="52"/>
      <c r="K2952" s="52"/>
      <c r="L2952" s="52"/>
      <c r="M2952"/>
      <c r="N2952"/>
    </row>
    <row r="2953" spans="1:14" ht="12.75" customHeight="1">
      <c r="A2953"/>
      <c r="B2953"/>
      <c r="C2953"/>
      <c r="D2953"/>
      <c r="E2953"/>
      <c r="F2953"/>
      <c r="G2953"/>
      <c r="H2953"/>
      <c r="I2953"/>
      <c r="J2953" s="52"/>
      <c r="K2953" s="52"/>
      <c r="L2953" s="52"/>
      <c r="M2953"/>
      <c r="N2953"/>
    </row>
    <row r="2954" spans="1:14" ht="12.75" customHeight="1">
      <c r="A2954"/>
      <c r="B2954"/>
      <c r="C2954"/>
      <c r="D2954"/>
      <c r="E2954"/>
      <c r="F2954"/>
      <c r="G2954"/>
      <c r="H2954"/>
      <c r="I2954"/>
      <c r="J2954" s="52"/>
      <c r="K2954" s="52"/>
      <c r="L2954" s="52"/>
      <c r="M2954"/>
      <c r="N2954"/>
    </row>
    <row r="2955" spans="1:14" ht="12.75" customHeight="1">
      <c r="A2955"/>
      <c r="B2955"/>
      <c r="C2955"/>
      <c r="D2955"/>
      <c r="E2955"/>
      <c r="F2955"/>
      <c r="G2955"/>
      <c r="H2955"/>
      <c r="I2955"/>
      <c r="J2955" s="52"/>
      <c r="K2955" s="52"/>
      <c r="L2955" s="52"/>
      <c r="M2955"/>
      <c r="N2955"/>
    </row>
    <row r="2956" spans="1:14" ht="12.75" customHeight="1">
      <c r="A2956"/>
      <c r="B2956"/>
      <c r="C2956"/>
      <c r="D2956"/>
      <c r="E2956"/>
      <c r="F2956"/>
      <c r="G2956"/>
      <c r="H2956"/>
      <c r="I2956"/>
      <c r="J2956" s="52"/>
      <c r="K2956" s="52"/>
      <c r="L2956" s="52"/>
      <c r="M2956"/>
      <c r="N2956"/>
    </row>
    <row r="2957" spans="1:14" ht="12.75" customHeight="1">
      <c r="A2957"/>
      <c r="B2957"/>
      <c r="C2957"/>
      <c r="D2957"/>
      <c r="E2957"/>
      <c r="F2957"/>
      <c r="G2957"/>
      <c r="H2957"/>
      <c r="I2957"/>
      <c r="J2957" s="52"/>
      <c r="K2957" s="52"/>
      <c r="L2957" s="52"/>
      <c r="M2957"/>
      <c r="N2957"/>
    </row>
    <row r="2958" spans="1:14" ht="12.75" customHeight="1">
      <c r="A2958"/>
      <c r="B2958"/>
      <c r="C2958"/>
      <c r="D2958"/>
      <c r="E2958"/>
      <c r="F2958"/>
      <c r="G2958"/>
      <c r="H2958"/>
      <c r="I2958"/>
      <c r="J2958" s="52"/>
      <c r="K2958" s="52"/>
      <c r="L2958" s="52"/>
      <c r="M2958"/>
      <c r="N2958"/>
    </row>
    <row r="2959" spans="1:14" ht="12.75" customHeight="1">
      <c r="A2959"/>
      <c r="B2959"/>
      <c r="C2959"/>
      <c r="D2959"/>
      <c r="E2959"/>
      <c r="F2959"/>
      <c r="G2959"/>
      <c r="H2959"/>
      <c r="I2959"/>
      <c r="J2959" s="52"/>
      <c r="K2959" s="52"/>
      <c r="L2959" s="52"/>
      <c r="M2959"/>
      <c r="N2959"/>
    </row>
    <row r="2960" spans="1:14" ht="12.75" customHeight="1">
      <c r="A2960"/>
      <c r="B2960"/>
      <c r="C2960"/>
      <c r="D2960"/>
      <c r="E2960"/>
      <c r="F2960"/>
      <c r="G2960"/>
      <c r="H2960"/>
      <c r="I2960"/>
      <c r="J2960" s="52"/>
      <c r="K2960" s="52"/>
      <c r="L2960" s="52"/>
      <c r="M2960"/>
      <c r="N2960"/>
    </row>
    <row r="2961" spans="1:14" ht="12.75" customHeight="1">
      <c r="A2961"/>
      <c r="B2961"/>
      <c r="C2961"/>
      <c r="D2961"/>
      <c r="E2961"/>
      <c r="F2961"/>
      <c r="G2961"/>
      <c r="H2961"/>
      <c r="I2961"/>
      <c r="J2961" s="52"/>
      <c r="K2961" s="52"/>
      <c r="L2961" s="52"/>
      <c r="M2961"/>
      <c r="N2961"/>
    </row>
    <row r="2962" spans="1:14" ht="12.75" customHeight="1">
      <c r="A2962"/>
      <c r="B2962"/>
      <c r="C2962"/>
      <c r="D2962"/>
      <c r="E2962"/>
      <c r="F2962"/>
      <c r="G2962"/>
      <c r="H2962"/>
      <c r="I2962"/>
      <c r="J2962" s="52"/>
      <c r="K2962" s="52"/>
      <c r="L2962" s="52"/>
      <c r="M2962"/>
      <c r="N2962"/>
    </row>
    <row r="2963" spans="1:14" ht="12.75" customHeight="1">
      <c r="A2963"/>
      <c r="B2963"/>
      <c r="C2963"/>
      <c r="D2963"/>
      <c r="E2963"/>
      <c r="F2963"/>
      <c r="G2963"/>
      <c r="H2963"/>
      <c r="I2963"/>
      <c r="J2963" s="52"/>
      <c r="K2963" s="52"/>
      <c r="L2963" s="52"/>
      <c r="M2963"/>
      <c r="N2963"/>
    </row>
    <row r="2964" spans="1:14" ht="12.75" customHeight="1">
      <c r="A2964"/>
      <c r="B2964"/>
      <c r="C2964"/>
      <c r="D2964"/>
      <c r="E2964"/>
      <c r="F2964"/>
      <c r="G2964"/>
      <c r="H2964"/>
      <c r="I2964"/>
      <c r="J2964" s="52"/>
      <c r="K2964" s="52"/>
      <c r="L2964" s="52"/>
      <c r="M2964"/>
      <c r="N2964"/>
    </row>
    <row r="2965" spans="1:14" ht="12.75" customHeight="1">
      <c r="A2965"/>
      <c r="B2965"/>
      <c r="C2965"/>
      <c r="D2965"/>
      <c r="E2965"/>
      <c r="F2965"/>
      <c r="G2965"/>
      <c r="H2965"/>
      <c r="I2965"/>
      <c r="J2965" s="52"/>
      <c r="K2965" s="52"/>
      <c r="L2965" s="52"/>
      <c r="M2965"/>
      <c r="N2965"/>
    </row>
    <row r="2966" spans="1:14" ht="12.75" customHeight="1">
      <c r="A2966"/>
      <c r="B2966"/>
      <c r="C2966"/>
      <c r="D2966"/>
      <c r="E2966"/>
      <c r="F2966"/>
      <c r="G2966"/>
      <c r="H2966"/>
      <c r="I2966"/>
      <c r="J2966" s="52"/>
      <c r="K2966" s="52"/>
      <c r="L2966" s="52"/>
      <c r="M2966"/>
      <c r="N2966"/>
    </row>
    <row r="2967" spans="1:14" ht="12.75" customHeight="1">
      <c r="A2967"/>
      <c r="B2967"/>
      <c r="C2967"/>
      <c r="D2967"/>
      <c r="E2967"/>
      <c r="F2967"/>
      <c r="G2967"/>
      <c r="H2967"/>
      <c r="I2967"/>
      <c r="J2967" s="52"/>
      <c r="K2967" s="52"/>
      <c r="L2967" s="52"/>
      <c r="M2967"/>
      <c r="N2967"/>
    </row>
    <row r="2968" spans="1:14" ht="12.75" customHeight="1">
      <c r="A2968"/>
      <c r="B2968"/>
      <c r="C2968"/>
      <c r="D2968"/>
      <c r="E2968"/>
      <c r="F2968"/>
      <c r="G2968"/>
      <c r="H2968"/>
      <c r="I2968"/>
      <c r="J2968" s="52"/>
      <c r="K2968" s="52"/>
      <c r="L2968" s="52"/>
      <c r="M2968"/>
      <c r="N2968"/>
    </row>
    <row r="2969" spans="1:14" ht="12.75" customHeight="1">
      <c r="A2969"/>
      <c r="B2969"/>
      <c r="C2969"/>
      <c r="D2969"/>
      <c r="E2969"/>
      <c r="F2969"/>
      <c r="G2969"/>
      <c r="H2969"/>
      <c r="I2969"/>
      <c r="J2969" s="52"/>
      <c r="K2969" s="52"/>
      <c r="L2969" s="52"/>
      <c r="M2969"/>
      <c r="N2969"/>
    </row>
    <row r="2970" spans="1:14" ht="12.75" customHeight="1">
      <c r="A2970"/>
      <c r="B2970"/>
      <c r="C2970"/>
      <c r="D2970"/>
      <c r="E2970"/>
      <c r="F2970"/>
      <c r="G2970"/>
      <c r="H2970"/>
      <c r="I2970"/>
      <c r="J2970" s="52"/>
      <c r="K2970" s="52"/>
      <c r="L2970" s="52"/>
      <c r="M2970"/>
      <c r="N2970"/>
    </row>
    <row r="2971" spans="1:14" ht="12.75" customHeight="1">
      <c r="A2971"/>
      <c r="B2971"/>
      <c r="C2971"/>
      <c r="D2971"/>
      <c r="E2971"/>
      <c r="F2971"/>
      <c r="G2971"/>
      <c r="H2971"/>
      <c r="I2971"/>
      <c r="J2971" s="52"/>
      <c r="K2971" s="52"/>
      <c r="L2971" s="52"/>
      <c r="M2971"/>
      <c r="N2971"/>
    </row>
    <row r="2972" spans="1:14" ht="12.75" customHeight="1">
      <c r="A2972"/>
      <c r="B2972"/>
      <c r="C2972"/>
      <c r="D2972"/>
      <c r="E2972"/>
      <c r="F2972"/>
      <c r="G2972"/>
      <c r="H2972"/>
      <c r="I2972"/>
      <c r="J2972" s="52"/>
      <c r="K2972" s="52"/>
      <c r="L2972" s="52"/>
      <c r="M2972"/>
      <c r="N2972"/>
    </row>
    <row r="2973" spans="1:14" ht="12.75" customHeight="1">
      <c r="A2973"/>
      <c r="B2973"/>
      <c r="C2973"/>
      <c r="D2973"/>
      <c r="E2973"/>
      <c r="F2973"/>
      <c r="G2973"/>
      <c r="H2973"/>
      <c r="I2973"/>
      <c r="J2973" s="52"/>
      <c r="K2973" s="52"/>
      <c r="L2973" s="52"/>
      <c r="M2973"/>
      <c r="N2973"/>
    </row>
    <row r="2974" spans="1:14" ht="12.75" customHeight="1">
      <c r="A2974"/>
      <c r="B2974"/>
      <c r="C2974"/>
      <c r="D2974"/>
      <c r="E2974"/>
      <c r="F2974"/>
      <c r="G2974"/>
      <c r="H2974"/>
      <c r="I2974"/>
      <c r="J2974" s="52"/>
      <c r="K2974" s="52"/>
      <c r="L2974" s="52"/>
      <c r="M2974"/>
      <c r="N2974"/>
    </row>
    <row r="2975" spans="1:14" ht="12.75" customHeight="1">
      <c r="A2975"/>
      <c r="B2975"/>
      <c r="C2975"/>
      <c r="D2975"/>
      <c r="E2975"/>
      <c r="F2975"/>
      <c r="G2975"/>
      <c r="H2975"/>
      <c r="I2975"/>
      <c r="J2975" s="52"/>
      <c r="K2975" s="52"/>
      <c r="L2975" s="52"/>
      <c r="M2975"/>
      <c r="N2975"/>
    </row>
    <row r="2976" spans="1:14" ht="12.75" customHeight="1">
      <c r="A2976"/>
      <c r="B2976"/>
      <c r="C2976"/>
      <c r="D2976"/>
      <c r="E2976"/>
      <c r="F2976"/>
      <c r="G2976"/>
      <c r="H2976"/>
      <c r="I2976"/>
      <c r="J2976" s="52"/>
      <c r="K2976" s="52"/>
      <c r="L2976" s="52"/>
      <c r="M2976"/>
      <c r="N2976"/>
    </row>
    <row r="2977" spans="1:14" ht="12.75" customHeight="1">
      <c r="A2977"/>
      <c r="B2977"/>
      <c r="C2977"/>
      <c r="D2977"/>
      <c r="E2977"/>
      <c r="F2977"/>
      <c r="G2977"/>
      <c r="H2977"/>
      <c r="I2977"/>
      <c r="J2977" s="52"/>
      <c r="K2977" s="52"/>
      <c r="L2977" s="52"/>
      <c r="M2977"/>
      <c r="N2977"/>
    </row>
    <row r="2978" spans="1:14" ht="12.75" customHeight="1">
      <c r="A2978"/>
      <c r="B2978"/>
      <c r="C2978"/>
      <c r="D2978"/>
      <c r="E2978"/>
      <c r="F2978"/>
      <c r="G2978"/>
      <c r="H2978"/>
      <c r="I2978"/>
      <c r="J2978" s="52"/>
      <c r="K2978" s="52"/>
      <c r="L2978" s="52"/>
      <c r="M2978"/>
      <c r="N2978"/>
    </row>
    <row r="2979" spans="1:14" ht="12.75" customHeight="1">
      <c r="A2979"/>
      <c r="B2979"/>
      <c r="C2979"/>
      <c r="D2979"/>
      <c r="E2979"/>
      <c r="F2979"/>
      <c r="G2979"/>
      <c r="H2979"/>
      <c r="I2979"/>
      <c r="J2979" s="52"/>
      <c r="K2979" s="52"/>
      <c r="L2979" s="52"/>
      <c r="M2979"/>
      <c r="N2979"/>
    </row>
    <row r="2980" spans="1:14" ht="12.75" customHeight="1">
      <c r="A2980"/>
      <c r="B2980"/>
      <c r="C2980"/>
      <c r="D2980"/>
      <c r="E2980"/>
      <c r="F2980"/>
      <c r="G2980"/>
      <c r="H2980"/>
      <c r="I2980"/>
      <c r="J2980" s="52"/>
      <c r="K2980" s="52"/>
      <c r="L2980" s="52"/>
      <c r="M2980"/>
      <c r="N2980"/>
    </row>
    <row r="2981" spans="1:14" ht="12.75" customHeight="1">
      <c r="A2981"/>
      <c r="B2981"/>
      <c r="C2981"/>
      <c r="D2981"/>
      <c r="E2981"/>
      <c r="F2981"/>
      <c r="G2981"/>
      <c r="H2981"/>
      <c r="I2981"/>
      <c r="J2981" s="52"/>
      <c r="K2981" s="52"/>
      <c r="L2981" s="52"/>
      <c r="M2981"/>
      <c r="N2981"/>
    </row>
    <row r="2982" spans="1:14" ht="12.75" customHeight="1">
      <c r="A2982"/>
      <c r="B2982"/>
      <c r="C2982"/>
      <c r="D2982"/>
      <c r="E2982"/>
      <c r="F2982"/>
      <c r="G2982"/>
      <c r="H2982"/>
      <c r="I2982"/>
      <c r="J2982" s="52"/>
      <c r="K2982" s="52"/>
      <c r="L2982" s="52"/>
      <c r="M2982"/>
      <c r="N2982"/>
    </row>
    <row r="2983" spans="1:14" ht="12.75" customHeight="1">
      <c r="A2983"/>
      <c r="B2983"/>
      <c r="C2983"/>
      <c r="D2983"/>
      <c r="E2983"/>
      <c r="F2983"/>
      <c r="G2983"/>
      <c r="H2983"/>
      <c r="I2983"/>
      <c r="J2983" s="52"/>
      <c r="K2983" s="52"/>
      <c r="L2983" s="52"/>
      <c r="M2983"/>
      <c r="N2983"/>
    </row>
    <row r="2984" spans="1:14" ht="12.75" customHeight="1">
      <c r="A2984"/>
      <c r="B2984"/>
      <c r="C2984"/>
      <c r="D2984"/>
      <c r="E2984"/>
      <c r="F2984"/>
      <c r="G2984"/>
      <c r="H2984"/>
      <c r="I2984"/>
      <c r="J2984" s="52"/>
      <c r="K2984" s="52"/>
      <c r="L2984" s="52"/>
      <c r="M2984"/>
      <c r="N2984"/>
    </row>
    <row r="2985" spans="1:14" ht="12.75" customHeight="1">
      <c r="A2985"/>
      <c r="B2985"/>
      <c r="C2985"/>
      <c r="D2985"/>
      <c r="E2985"/>
      <c r="F2985"/>
      <c r="G2985"/>
      <c r="H2985"/>
      <c r="I2985"/>
      <c r="J2985" s="52"/>
      <c r="K2985" s="52"/>
      <c r="L2985" s="52"/>
      <c r="M2985"/>
      <c r="N2985"/>
    </row>
    <row r="2986" spans="1:14" ht="12.75" customHeight="1">
      <c r="A2986"/>
      <c r="B2986"/>
      <c r="C2986"/>
      <c r="D2986"/>
      <c r="E2986"/>
      <c r="F2986"/>
      <c r="G2986"/>
      <c r="H2986"/>
      <c r="I2986"/>
      <c r="J2986" s="52"/>
      <c r="K2986" s="52"/>
      <c r="L2986" s="52"/>
      <c r="M2986"/>
      <c r="N2986"/>
    </row>
    <row r="2987" spans="1:14" ht="12.75" customHeight="1">
      <c r="A2987"/>
      <c r="B2987"/>
      <c r="C2987"/>
      <c r="D2987"/>
      <c r="E2987"/>
      <c r="F2987"/>
      <c r="G2987"/>
      <c r="H2987"/>
      <c r="I2987"/>
      <c r="J2987" s="52"/>
      <c r="K2987" s="52"/>
      <c r="L2987" s="52"/>
      <c r="M2987"/>
      <c r="N2987"/>
    </row>
    <row r="2988" spans="1:14" ht="12.75" customHeight="1">
      <c r="A2988"/>
      <c r="B2988"/>
      <c r="C2988"/>
      <c r="D2988"/>
      <c r="E2988"/>
      <c r="F2988"/>
      <c r="G2988"/>
      <c r="H2988"/>
      <c r="I2988"/>
      <c r="J2988" s="52"/>
      <c r="K2988" s="52"/>
      <c r="L2988" s="52"/>
      <c r="M2988"/>
      <c r="N2988"/>
    </row>
    <row r="2989" spans="1:14" ht="12.75" customHeight="1">
      <c r="A2989"/>
      <c r="B2989"/>
      <c r="C2989"/>
      <c r="D2989"/>
      <c r="E2989"/>
      <c r="F2989"/>
      <c r="G2989"/>
      <c r="H2989"/>
      <c r="I2989"/>
      <c r="J2989" s="52"/>
      <c r="K2989" s="52"/>
      <c r="L2989" s="52"/>
      <c r="M2989"/>
      <c r="N2989"/>
    </row>
    <row r="2990" spans="1:14" ht="12.75" customHeight="1">
      <c r="A2990"/>
      <c r="B2990"/>
      <c r="C2990"/>
      <c r="D2990"/>
      <c r="E2990"/>
      <c r="F2990"/>
      <c r="G2990"/>
      <c r="H2990"/>
      <c r="I2990"/>
      <c r="J2990" s="52"/>
      <c r="K2990" s="52"/>
      <c r="L2990" s="52"/>
      <c r="M2990"/>
      <c r="N2990"/>
    </row>
    <row r="2991" spans="1:14" ht="12.75" customHeight="1">
      <c r="A2991"/>
      <c r="B2991"/>
      <c r="C2991"/>
      <c r="D2991"/>
      <c r="E2991"/>
      <c r="F2991"/>
      <c r="G2991"/>
      <c r="H2991"/>
      <c r="I2991"/>
      <c r="J2991" s="52"/>
      <c r="K2991" s="52"/>
      <c r="L2991" s="52"/>
      <c r="M2991"/>
      <c r="N2991"/>
    </row>
    <row r="2992" spans="1:14" ht="12.75" customHeight="1">
      <c r="A2992"/>
      <c r="B2992"/>
      <c r="C2992"/>
      <c r="D2992"/>
      <c r="E2992"/>
      <c r="F2992"/>
      <c r="G2992"/>
      <c r="H2992"/>
      <c r="I2992"/>
      <c r="J2992" s="52"/>
      <c r="K2992" s="52"/>
      <c r="L2992" s="52"/>
      <c r="M2992"/>
      <c r="N2992"/>
    </row>
    <row r="2993" spans="1:14" ht="12.75" customHeight="1">
      <c r="A2993"/>
      <c r="B2993"/>
      <c r="C2993"/>
      <c r="D2993"/>
      <c r="E2993"/>
      <c r="F2993"/>
      <c r="G2993"/>
      <c r="H2993"/>
      <c r="I2993"/>
      <c r="J2993" s="52"/>
      <c r="K2993" s="52"/>
      <c r="L2993" s="52"/>
      <c r="M2993"/>
      <c r="N2993"/>
    </row>
    <row r="2994" spans="1:14" ht="12.75" customHeight="1">
      <c r="A2994"/>
      <c r="B2994"/>
      <c r="C2994"/>
      <c r="D2994"/>
      <c r="E2994"/>
      <c r="F2994"/>
      <c r="G2994"/>
      <c r="H2994"/>
      <c r="I2994"/>
      <c r="J2994" s="52"/>
      <c r="K2994" s="52"/>
      <c r="L2994" s="52"/>
      <c r="M2994"/>
      <c r="N2994"/>
    </row>
    <row r="2995" spans="1:14" ht="12.75" customHeight="1">
      <c r="A2995"/>
      <c r="B2995"/>
      <c r="C2995"/>
      <c r="D2995"/>
      <c r="E2995"/>
      <c r="F2995"/>
      <c r="G2995"/>
      <c r="H2995"/>
      <c r="I2995"/>
      <c r="J2995" s="52"/>
      <c r="K2995" s="52"/>
      <c r="L2995" s="52"/>
      <c r="M2995"/>
      <c r="N2995"/>
    </row>
    <row r="2996" spans="1:14" ht="12.75" customHeight="1">
      <c r="A2996"/>
      <c r="B2996"/>
      <c r="C2996"/>
      <c r="D2996"/>
      <c r="E2996"/>
      <c r="F2996"/>
      <c r="G2996"/>
      <c r="H2996"/>
      <c r="I2996"/>
      <c r="J2996" s="52"/>
      <c r="K2996" s="52"/>
      <c r="L2996" s="52"/>
      <c r="M2996"/>
      <c r="N2996"/>
    </row>
    <row r="2997" spans="1:14" ht="12.75" customHeight="1">
      <c r="A2997"/>
      <c r="B2997"/>
      <c r="C2997"/>
      <c r="D2997"/>
      <c r="E2997"/>
      <c r="F2997"/>
      <c r="G2997"/>
      <c r="H2997"/>
      <c r="I2997"/>
      <c r="J2997" s="52"/>
      <c r="K2997" s="52"/>
      <c r="L2997" s="52"/>
      <c r="M2997"/>
      <c r="N2997"/>
    </row>
    <row r="2998" spans="1:14" ht="12.75" customHeight="1">
      <c r="A2998"/>
      <c r="B2998"/>
      <c r="C2998"/>
      <c r="D2998"/>
      <c r="E2998"/>
      <c r="F2998"/>
      <c r="G2998"/>
      <c r="H2998"/>
      <c r="I2998"/>
      <c r="J2998" s="52"/>
      <c r="K2998" s="52"/>
      <c r="L2998" s="52"/>
      <c r="M2998"/>
      <c r="N2998"/>
    </row>
    <row r="2999" spans="1:14" ht="12.75" customHeight="1">
      <c r="A2999"/>
      <c r="B2999"/>
      <c r="C2999"/>
      <c r="D2999"/>
      <c r="E2999"/>
      <c r="F2999"/>
      <c r="G2999"/>
      <c r="H2999"/>
      <c r="I2999"/>
      <c r="J2999" s="52"/>
      <c r="K2999" s="52"/>
      <c r="L2999" s="52"/>
      <c r="M2999"/>
      <c r="N2999"/>
    </row>
    <row r="3000" spans="1:14" ht="12.75" customHeight="1">
      <c r="A3000"/>
      <c r="B3000"/>
      <c r="C3000"/>
      <c r="D3000"/>
      <c r="E3000"/>
      <c r="F3000"/>
      <c r="G3000"/>
      <c r="H3000"/>
      <c r="I3000"/>
      <c r="J3000" s="52"/>
      <c r="K3000" s="52"/>
      <c r="L3000" s="52"/>
      <c r="M3000"/>
      <c r="N3000"/>
    </row>
    <row r="3001" spans="1:14" ht="12.75" customHeight="1">
      <c r="A3001"/>
      <c r="B3001"/>
      <c r="C3001"/>
      <c r="D3001"/>
      <c r="E3001"/>
      <c r="F3001"/>
      <c r="G3001"/>
      <c r="H3001"/>
      <c r="I3001"/>
      <c r="J3001" s="52"/>
      <c r="K3001" s="52"/>
      <c r="L3001" s="52"/>
      <c r="M3001"/>
      <c r="N3001"/>
    </row>
    <row r="3002" spans="1:14" ht="12.75" customHeight="1">
      <c r="A3002"/>
      <c r="B3002"/>
      <c r="C3002"/>
      <c r="D3002"/>
      <c r="E3002"/>
      <c r="F3002"/>
      <c r="G3002"/>
      <c r="H3002"/>
      <c r="I3002"/>
      <c r="J3002" s="52"/>
      <c r="K3002" s="52"/>
      <c r="L3002" s="52"/>
      <c r="M3002"/>
      <c r="N3002"/>
    </row>
    <row r="3003" spans="1:14" ht="12.75" customHeight="1">
      <c r="A3003"/>
      <c r="B3003"/>
      <c r="C3003"/>
      <c r="D3003"/>
      <c r="E3003"/>
      <c r="F3003"/>
      <c r="G3003"/>
      <c r="H3003"/>
      <c r="I3003"/>
      <c r="J3003" s="52"/>
      <c r="K3003" s="52"/>
      <c r="L3003" s="52"/>
      <c r="M3003"/>
      <c r="N3003"/>
    </row>
    <row r="3004" spans="1:14" ht="12.75" customHeight="1">
      <c r="A3004"/>
      <c r="B3004"/>
      <c r="C3004"/>
      <c r="D3004"/>
      <c r="E3004"/>
      <c r="F3004"/>
      <c r="G3004"/>
      <c r="H3004"/>
      <c r="I3004"/>
      <c r="J3004" s="52"/>
      <c r="K3004" s="52"/>
      <c r="L3004" s="52"/>
      <c r="M3004"/>
      <c r="N3004"/>
    </row>
    <row r="3005" spans="1:14" ht="12.75" customHeight="1">
      <c r="A3005"/>
      <c r="B3005"/>
      <c r="C3005"/>
      <c r="D3005"/>
      <c r="E3005"/>
      <c r="F3005"/>
      <c r="G3005"/>
      <c r="H3005"/>
      <c r="I3005"/>
      <c r="J3005" s="52"/>
      <c r="K3005" s="52"/>
      <c r="L3005" s="52"/>
      <c r="M3005"/>
      <c r="N3005"/>
    </row>
    <row r="3006" spans="1:14" ht="12.75" customHeight="1">
      <c r="A3006"/>
      <c r="B3006"/>
      <c r="C3006"/>
      <c r="D3006"/>
      <c r="E3006"/>
      <c r="F3006"/>
      <c r="G3006"/>
      <c r="H3006"/>
      <c r="I3006"/>
      <c r="J3006" s="52"/>
      <c r="K3006" s="52"/>
      <c r="L3006" s="52"/>
      <c r="M3006"/>
      <c r="N3006"/>
    </row>
    <row r="3007" spans="1:14" ht="12.75" customHeight="1">
      <c r="A3007"/>
      <c r="B3007"/>
      <c r="C3007"/>
      <c r="D3007"/>
      <c r="E3007"/>
      <c r="F3007"/>
      <c r="G3007"/>
      <c r="H3007"/>
      <c r="I3007"/>
      <c r="J3007" s="52"/>
      <c r="K3007" s="52"/>
      <c r="L3007" s="52"/>
      <c r="M3007"/>
      <c r="N3007"/>
    </row>
    <row r="3008" spans="1:14" ht="12.75" customHeight="1">
      <c r="A3008"/>
      <c r="B3008"/>
      <c r="C3008"/>
      <c r="D3008"/>
      <c r="E3008"/>
      <c r="F3008"/>
      <c r="G3008"/>
      <c r="H3008"/>
      <c r="I3008"/>
      <c r="J3008" s="52"/>
      <c r="K3008" s="52"/>
      <c r="L3008" s="52"/>
      <c r="M3008"/>
      <c r="N3008"/>
    </row>
    <row r="3009" spans="1:14" ht="12.75" customHeight="1">
      <c r="A3009"/>
      <c r="B3009"/>
      <c r="C3009"/>
      <c r="D3009"/>
      <c r="E3009"/>
      <c r="F3009"/>
      <c r="G3009"/>
      <c r="H3009"/>
      <c r="I3009"/>
      <c r="J3009" s="52"/>
      <c r="K3009" s="52"/>
      <c r="L3009" s="52"/>
      <c r="M3009"/>
      <c r="N3009"/>
    </row>
    <row r="3010" spans="1:14" ht="12.75" customHeight="1">
      <c r="A3010"/>
      <c r="B3010"/>
      <c r="C3010"/>
      <c r="D3010"/>
      <c r="E3010"/>
      <c r="F3010"/>
      <c r="G3010"/>
      <c r="H3010"/>
      <c r="I3010"/>
      <c r="J3010" s="52"/>
      <c r="K3010" s="52"/>
      <c r="L3010" s="52"/>
      <c r="M3010"/>
      <c r="N3010"/>
    </row>
    <row r="3011" spans="1:14" ht="12.75" customHeight="1">
      <c r="A3011"/>
      <c r="B3011"/>
      <c r="C3011"/>
      <c r="D3011"/>
      <c r="E3011"/>
      <c r="F3011"/>
      <c r="G3011"/>
      <c r="H3011"/>
      <c r="I3011"/>
      <c r="J3011" s="52"/>
      <c r="K3011" s="52"/>
      <c r="L3011" s="52"/>
      <c r="M3011"/>
      <c r="N3011"/>
    </row>
    <row r="3012" spans="1:14" ht="12.75" customHeight="1">
      <c r="A3012"/>
      <c r="B3012"/>
      <c r="C3012"/>
      <c r="D3012"/>
      <c r="E3012"/>
      <c r="F3012"/>
      <c r="G3012"/>
      <c r="H3012"/>
      <c r="I3012"/>
      <c r="J3012" s="52"/>
      <c r="K3012" s="52"/>
      <c r="L3012" s="52"/>
      <c r="M3012"/>
      <c r="N3012"/>
    </row>
    <row r="3013" spans="1:14" ht="12.75" customHeight="1">
      <c r="A3013"/>
      <c r="B3013"/>
      <c r="C3013"/>
      <c r="D3013"/>
      <c r="E3013"/>
      <c r="F3013"/>
      <c r="G3013"/>
      <c r="H3013"/>
      <c r="I3013"/>
      <c r="J3013" s="52"/>
      <c r="K3013" s="52"/>
      <c r="L3013" s="52"/>
      <c r="M3013"/>
      <c r="N3013"/>
    </row>
    <row r="3014" spans="1:14" ht="12.75" customHeight="1">
      <c r="A3014"/>
      <c r="B3014"/>
      <c r="C3014"/>
      <c r="D3014"/>
      <c r="E3014"/>
      <c r="F3014"/>
      <c r="G3014"/>
      <c r="H3014"/>
      <c r="I3014"/>
      <c r="J3014" s="52"/>
      <c r="K3014" s="52"/>
      <c r="L3014" s="52"/>
      <c r="M3014"/>
      <c r="N3014"/>
    </row>
    <row r="3015" spans="1:14" ht="12.75" customHeight="1">
      <c r="A3015"/>
      <c r="B3015"/>
      <c r="C3015"/>
      <c r="D3015"/>
      <c r="E3015"/>
      <c r="F3015"/>
      <c r="G3015"/>
      <c r="H3015"/>
      <c r="I3015"/>
      <c r="J3015" s="52"/>
      <c r="K3015" s="52"/>
      <c r="L3015" s="52"/>
      <c r="M3015"/>
      <c r="N3015"/>
    </row>
    <row r="3016" spans="1:14" ht="12.75" customHeight="1">
      <c r="A3016"/>
      <c r="B3016"/>
      <c r="C3016"/>
      <c r="D3016"/>
      <c r="E3016"/>
      <c r="F3016"/>
      <c r="G3016"/>
      <c r="H3016"/>
      <c r="I3016"/>
      <c r="J3016" s="52"/>
      <c r="K3016" s="52"/>
      <c r="L3016" s="52"/>
      <c r="M3016"/>
      <c r="N3016"/>
    </row>
    <row r="3017" spans="1:14" ht="12.75" customHeight="1">
      <c r="A3017"/>
      <c r="B3017"/>
      <c r="C3017"/>
      <c r="D3017"/>
      <c r="E3017"/>
      <c r="F3017"/>
      <c r="G3017"/>
      <c r="H3017"/>
      <c r="I3017"/>
      <c r="J3017" s="52"/>
      <c r="K3017" s="52"/>
      <c r="L3017" s="52"/>
      <c r="M3017"/>
      <c r="N3017"/>
    </row>
    <row r="3018" spans="1:14" ht="12.75" customHeight="1">
      <c r="A3018"/>
      <c r="B3018"/>
      <c r="C3018"/>
      <c r="D3018"/>
      <c r="E3018"/>
      <c r="F3018"/>
      <c r="G3018"/>
      <c r="H3018"/>
      <c r="I3018"/>
      <c r="J3018" s="52"/>
      <c r="K3018" s="52"/>
      <c r="L3018" s="52"/>
      <c r="M3018"/>
      <c r="N3018"/>
    </row>
    <row r="3019" spans="1:14" ht="12.75" customHeight="1">
      <c r="A3019"/>
      <c r="B3019"/>
      <c r="C3019"/>
      <c r="D3019"/>
      <c r="E3019"/>
      <c r="F3019"/>
      <c r="G3019"/>
      <c r="H3019"/>
      <c r="I3019"/>
      <c r="J3019" s="52"/>
      <c r="K3019" s="52"/>
      <c r="L3019" s="52"/>
      <c r="M3019"/>
      <c r="N3019"/>
    </row>
    <row r="3020" spans="1:14" ht="12.75" customHeight="1">
      <c r="A3020"/>
      <c r="B3020"/>
      <c r="C3020"/>
      <c r="D3020"/>
      <c r="E3020"/>
      <c r="F3020"/>
      <c r="G3020"/>
      <c r="H3020"/>
      <c r="I3020"/>
      <c r="J3020" s="52"/>
      <c r="K3020" s="52"/>
      <c r="L3020" s="52"/>
      <c r="M3020"/>
      <c r="N3020"/>
    </row>
    <row r="3021" spans="1:14" ht="12.75" customHeight="1">
      <c r="A3021"/>
      <c r="B3021"/>
      <c r="C3021"/>
      <c r="D3021"/>
      <c r="E3021"/>
      <c r="F3021"/>
      <c r="G3021"/>
      <c r="H3021"/>
      <c r="I3021"/>
      <c r="J3021" s="52"/>
      <c r="K3021" s="52"/>
      <c r="L3021" s="52"/>
      <c r="M3021"/>
      <c r="N3021"/>
    </row>
    <row r="3022" spans="1:14" ht="12.75" customHeight="1">
      <c r="A3022"/>
      <c r="B3022"/>
      <c r="C3022"/>
      <c r="D3022"/>
      <c r="E3022"/>
      <c r="F3022"/>
      <c r="G3022"/>
      <c r="H3022"/>
      <c r="I3022"/>
      <c r="J3022" s="52"/>
      <c r="K3022" s="52"/>
      <c r="L3022" s="52"/>
      <c r="M3022"/>
      <c r="N3022"/>
    </row>
    <row r="3023" spans="1:14" ht="12.75" customHeight="1">
      <c r="A3023"/>
      <c r="B3023"/>
      <c r="C3023"/>
      <c r="D3023"/>
      <c r="E3023"/>
      <c r="F3023"/>
      <c r="G3023"/>
      <c r="H3023"/>
      <c r="I3023"/>
      <c r="J3023" s="52"/>
      <c r="K3023" s="52"/>
      <c r="L3023" s="52"/>
      <c r="M3023"/>
      <c r="N3023"/>
    </row>
    <row r="3024" spans="1:14" ht="12.75" customHeight="1">
      <c r="A3024"/>
      <c r="B3024"/>
      <c r="C3024"/>
      <c r="D3024"/>
      <c r="E3024"/>
      <c r="F3024"/>
      <c r="G3024"/>
      <c r="H3024"/>
      <c r="I3024"/>
      <c r="J3024" s="52"/>
      <c r="K3024" s="52"/>
      <c r="L3024" s="52"/>
      <c r="M3024"/>
      <c r="N3024"/>
    </row>
    <row r="3025" spans="1:14" ht="12.75" customHeight="1">
      <c r="A3025"/>
      <c r="B3025"/>
      <c r="C3025"/>
      <c r="D3025"/>
      <c r="E3025"/>
      <c r="F3025"/>
      <c r="G3025"/>
      <c r="H3025"/>
      <c r="I3025"/>
      <c r="J3025" s="52"/>
      <c r="K3025" s="52"/>
      <c r="L3025" s="52"/>
      <c r="M3025"/>
      <c r="N3025"/>
    </row>
    <row r="3026" spans="1:14" ht="12.75" customHeight="1">
      <c r="A3026"/>
      <c r="B3026"/>
      <c r="C3026"/>
      <c r="D3026"/>
      <c r="E3026"/>
      <c r="F3026"/>
      <c r="G3026"/>
      <c r="H3026"/>
      <c r="I3026"/>
      <c r="J3026" s="52"/>
      <c r="K3026" s="52"/>
      <c r="L3026" s="52"/>
      <c r="M3026"/>
      <c r="N3026"/>
    </row>
    <row r="3027" spans="1:14" ht="12.75" customHeight="1">
      <c r="A3027"/>
      <c r="B3027"/>
      <c r="C3027"/>
      <c r="D3027"/>
      <c r="E3027"/>
      <c r="F3027"/>
      <c r="G3027"/>
      <c r="H3027"/>
      <c r="I3027"/>
      <c r="J3027" s="52"/>
      <c r="K3027" s="52"/>
      <c r="L3027" s="52"/>
      <c r="M3027"/>
      <c r="N3027"/>
    </row>
    <row r="3028" spans="1:14" ht="12.75" customHeight="1">
      <c r="A3028"/>
      <c r="B3028"/>
      <c r="C3028"/>
      <c r="D3028"/>
      <c r="E3028"/>
      <c r="F3028"/>
      <c r="G3028"/>
      <c r="H3028"/>
      <c r="I3028"/>
      <c r="J3028" s="52"/>
      <c r="K3028" s="52"/>
      <c r="L3028" s="52"/>
      <c r="M3028"/>
      <c r="N3028"/>
    </row>
    <row r="3029" spans="1:14" ht="12.75" customHeight="1">
      <c r="A3029"/>
      <c r="B3029"/>
      <c r="C3029"/>
      <c r="D3029"/>
      <c r="E3029"/>
      <c r="F3029"/>
      <c r="G3029"/>
      <c r="H3029"/>
      <c r="I3029"/>
      <c r="J3029" s="52"/>
      <c r="K3029" s="52"/>
      <c r="L3029" s="52"/>
      <c r="M3029"/>
      <c r="N3029"/>
    </row>
    <row r="3030" spans="1:14" ht="12.75" customHeight="1">
      <c r="A3030"/>
      <c r="B3030"/>
      <c r="C3030"/>
      <c r="D3030"/>
      <c r="E3030"/>
      <c r="F3030"/>
      <c r="G3030"/>
      <c r="H3030"/>
      <c r="I3030"/>
      <c r="J3030" s="52"/>
      <c r="K3030" s="52"/>
      <c r="L3030" s="52"/>
      <c r="M3030"/>
      <c r="N3030"/>
    </row>
    <row r="3031" spans="1:14" ht="12.75" customHeight="1">
      <c r="A3031"/>
      <c r="B3031"/>
      <c r="C3031"/>
      <c r="D3031"/>
      <c r="E3031"/>
      <c r="F3031"/>
      <c r="G3031"/>
      <c r="H3031"/>
      <c r="I3031"/>
      <c r="J3031" s="52"/>
      <c r="K3031" s="52"/>
      <c r="L3031" s="52"/>
      <c r="M3031"/>
      <c r="N3031"/>
    </row>
    <row r="3032" spans="1:14" ht="12.75" customHeight="1">
      <c r="A3032"/>
      <c r="B3032"/>
      <c r="C3032"/>
      <c r="D3032"/>
      <c r="E3032"/>
      <c r="F3032"/>
      <c r="G3032"/>
      <c r="H3032"/>
      <c r="I3032"/>
      <c r="J3032" s="52"/>
      <c r="K3032" s="52"/>
      <c r="L3032" s="52"/>
      <c r="M3032"/>
      <c r="N3032"/>
    </row>
    <row r="3033" spans="1:14" ht="12.75" customHeight="1">
      <c r="A3033"/>
      <c r="B3033"/>
      <c r="C3033"/>
      <c r="D3033"/>
      <c r="E3033"/>
      <c r="F3033"/>
      <c r="G3033"/>
      <c r="H3033"/>
      <c r="I3033"/>
      <c r="J3033" s="52"/>
      <c r="K3033" s="52"/>
      <c r="L3033" s="52"/>
      <c r="M3033"/>
      <c r="N3033"/>
    </row>
    <row r="3034" spans="1:14" ht="12.75" customHeight="1">
      <c r="A3034"/>
      <c r="B3034"/>
      <c r="C3034"/>
      <c r="D3034"/>
      <c r="E3034"/>
      <c r="F3034"/>
      <c r="G3034"/>
      <c r="H3034"/>
      <c r="I3034"/>
      <c r="J3034" s="52"/>
      <c r="K3034" s="52"/>
      <c r="L3034" s="52"/>
      <c r="M3034"/>
      <c r="N3034"/>
    </row>
    <row r="3035" spans="1:14" ht="12.75" customHeight="1">
      <c r="A3035"/>
      <c r="B3035"/>
      <c r="C3035"/>
      <c r="D3035"/>
      <c r="E3035"/>
      <c r="F3035"/>
      <c r="G3035"/>
      <c r="H3035"/>
      <c r="I3035"/>
      <c r="J3035" s="52"/>
      <c r="K3035" s="52"/>
      <c r="L3035" s="52"/>
      <c r="M3035"/>
      <c r="N3035"/>
    </row>
    <row r="3036" spans="1:14" ht="12.75" customHeight="1">
      <c r="A3036"/>
      <c r="B3036"/>
      <c r="C3036"/>
      <c r="D3036"/>
      <c r="E3036"/>
      <c r="F3036"/>
      <c r="G3036"/>
      <c r="H3036"/>
      <c r="I3036"/>
      <c r="J3036" s="52"/>
      <c r="K3036" s="52"/>
      <c r="L3036" s="52"/>
      <c r="M3036"/>
      <c r="N3036"/>
    </row>
    <row r="3037" spans="1:14" ht="12.75" customHeight="1">
      <c r="A3037"/>
      <c r="B3037"/>
      <c r="C3037"/>
      <c r="D3037"/>
      <c r="E3037"/>
      <c r="F3037"/>
      <c r="G3037"/>
      <c r="H3037"/>
      <c r="I3037"/>
      <c r="J3037" s="52"/>
      <c r="K3037" s="52"/>
      <c r="L3037" s="52"/>
      <c r="M3037"/>
      <c r="N3037"/>
    </row>
    <row r="3038" spans="1:14" ht="12.75" customHeight="1">
      <c r="A3038"/>
      <c r="B3038"/>
      <c r="C3038"/>
      <c r="D3038"/>
      <c r="E3038"/>
      <c r="F3038"/>
      <c r="G3038"/>
      <c r="H3038"/>
      <c r="I3038"/>
      <c r="J3038" s="52"/>
      <c r="K3038" s="52"/>
      <c r="L3038" s="52"/>
      <c r="M3038"/>
      <c r="N3038"/>
    </row>
    <row r="3039" spans="1:14" ht="12.75" customHeight="1">
      <c r="A3039"/>
      <c r="B3039"/>
      <c r="C3039"/>
      <c r="D3039"/>
      <c r="E3039"/>
      <c r="F3039"/>
      <c r="G3039"/>
      <c r="H3039"/>
      <c r="I3039"/>
      <c r="J3039" s="52"/>
      <c r="K3039" s="52"/>
      <c r="L3039" s="52"/>
      <c r="M3039"/>
      <c r="N3039"/>
    </row>
    <row r="3040" spans="1:14" ht="12.75" customHeight="1">
      <c r="A3040"/>
      <c r="B3040"/>
      <c r="C3040"/>
      <c r="D3040"/>
      <c r="E3040"/>
      <c r="F3040"/>
      <c r="G3040"/>
      <c r="H3040"/>
      <c r="I3040"/>
      <c r="J3040" s="52"/>
      <c r="K3040" s="52"/>
      <c r="L3040" s="52"/>
      <c r="M3040"/>
      <c r="N3040"/>
    </row>
    <row r="3041" spans="1:14" ht="12.75" customHeight="1">
      <c r="A3041"/>
      <c r="B3041"/>
      <c r="C3041"/>
      <c r="D3041"/>
      <c r="E3041"/>
      <c r="F3041"/>
      <c r="G3041"/>
      <c r="H3041"/>
      <c r="I3041"/>
      <c r="J3041" s="52"/>
      <c r="K3041" s="52"/>
      <c r="L3041" s="52"/>
      <c r="M3041"/>
      <c r="N3041"/>
    </row>
    <row r="3042" spans="1:14" ht="12.75" customHeight="1">
      <c r="A3042"/>
      <c r="B3042"/>
      <c r="C3042"/>
      <c r="D3042"/>
      <c r="E3042"/>
      <c r="F3042"/>
      <c r="G3042"/>
      <c r="H3042"/>
      <c r="I3042"/>
      <c r="J3042" s="52"/>
      <c r="K3042" s="52"/>
      <c r="L3042" s="52"/>
      <c r="M3042"/>
      <c r="N3042"/>
    </row>
    <row r="3043" spans="1:14" ht="12.75" customHeight="1">
      <c r="A3043"/>
      <c r="B3043"/>
      <c r="C3043"/>
      <c r="D3043"/>
      <c r="E3043"/>
      <c r="F3043"/>
      <c r="G3043"/>
      <c r="H3043"/>
      <c r="I3043"/>
      <c r="J3043" s="52"/>
      <c r="K3043" s="52"/>
      <c r="L3043" s="52"/>
      <c r="M3043"/>
      <c r="N3043"/>
    </row>
    <row r="3044" spans="1:14" ht="12.75" customHeight="1">
      <c r="A3044"/>
      <c r="B3044"/>
      <c r="C3044"/>
      <c r="D3044"/>
      <c r="E3044"/>
      <c r="F3044"/>
      <c r="G3044"/>
      <c r="H3044"/>
      <c r="I3044"/>
      <c r="J3044" s="52"/>
      <c r="K3044" s="52"/>
      <c r="L3044" s="52"/>
      <c r="M3044"/>
      <c r="N3044"/>
    </row>
    <row r="3045" spans="1:14" ht="12.75" customHeight="1">
      <c r="A3045"/>
      <c r="B3045"/>
      <c r="C3045"/>
      <c r="D3045"/>
      <c r="E3045"/>
      <c r="F3045"/>
      <c r="G3045"/>
      <c r="H3045"/>
      <c r="I3045"/>
      <c r="J3045" s="52"/>
      <c r="K3045" s="52"/>
      <c r="L3045" s="52"/>
      <c r="M3045"/>
      <c r="N3045"/>
    </row>
    <row r="3046" spans="1:14" ht="12.75" customHeight="1">
      <c r="A3046"/>
      <c r="B3046"/>
      <c r="C3046"/>
      <c r="D3046"/>
      <c r="E3046"/>
      <c r="F3046"/>
      <c r="G3046"/>
      <c r="H3046"/>
      <c r="I3046"/>
      <c r="J3046" s="52"/>
      <c r="K3046" s="52"/>
      <c r="L3046" s="52"/>
      <c r="M3046"/>
      <c r="N3046"/>
    </row>
    <row r="3047" spans="1:14" ht="12.75" customHeight="1">
      <c r="A3047"/>
      <c r="B3047"/>
      <c r="C3047"/>
      <c r="D3047"/>
      <c r="E3047"/>
      <c r="F3047"/>
      <c r="G3047"/>
      <c r="H3047"/>
      <c r="I3047"/>
      <c r="J3047" s="52"/>
      <c r="K3047" s="52"/>
      <c r="L3047" s="52"/>
      <c r="M3047"/>
      <c r="N3047"/>
    </row>
    <row r="3048" spans="1:14" ht="12.75" customHeight="1">
      <c r="A3048"/>
      <c r="B3048"/>
      <c r="C3048"/>
      <c r="D3048"/>
      <c r="E3048"/>
      <c r="F3048"/>
      <c r="G3048"/>
      <c r="H3048"/>
      <c r="I3048"/>
      <c r="J3048" s="52"/>
      <c r="K3048" s="52"/>
      <c r="L3048" s="52"/>
      <c r="M3048"/>
      <c r="N3048"/>
    </row>
    <row r="3049" spans="1:14" ht="12.75" customHeight="1">
      <c r="A3049"/>
      <c r="B3049"/>
      <c r="C3049"/>
      <c r="D3049"/>
      <c r="E3049"/>
      <c r="F3049"/>
      <c r="G3049"/>
      <c r="H3049"/>
      <c r="I3049"/>
      <c r="J3049" s="52"/>
      <c r="K3049" s="52"/>
      <c r="L3049" s="52"/>
      <c r="M3049"/>
      <c r="N3049"/>
    </row>
    <row r="3050" spans="1:14" ht="12.75" customHeight="1">
      <c r="A3050"/>
      <c r="B3050"/>
      <c r="C3050"/>
      <c r="D3050"/>
      <c r="E3050"/>
      <c r="F3050"/>
      <c r="G3050"/>
      <c r="H3050"/>
      <c r="I3050"/>
      <c r="J3050" s="52"/>
      <c r="K3050" s="52"/>
      <c r="L3050" s="52"/>
      <c r="M3050"/>
      <c r="N3050"/>
    </row>
    <row r="3051" spans="1:14" ht="12.75" customHeight="1">
      <c r="A3051"/>
      <c r="B3051"/>
      <c r="C3051"/>
      <c r="D3051"/>
      <c r="E3051"/>
      <c r="F3051"/>
      <c r="G3051"/>
      <c r="H3051"/>
      <c r="I3051"/>
      <c r="J3051" s="52"/>
      <c r="K3051" s="52"/>
      <c r="L3051" s="52"/>
      <c r="M3051"/>
      <c r="N3051"/>
    </row>
    <row r="3052" spans="1:14" ht="12.75" customHeight="1">
      <c r="A3052"/>
      <c r="B3052"/>
      <c r="C3052"/>
      <c r="D3052"/>
      <c r="E3052"/>
      <c r="F3052"/>
      <c r="G3052"/>
      <c r="H3052"/>
      <c r="I3052"/>
      <c r="J3052" s="52"/>
      <c r="K3052" s="52"/>
      <c r="L3052" s="52"/>
      <c r="M3052"/>
      <c r="N3052"/>
    </row>
    <row r="3053" spans="1:14" ht="12.75" customHeight="1">
      <c r="A3053"/>
      <c r="B3053"/>
      <c r="C3053"/>
      <c r="D3053"/>
      <c r="E3053"/>
      <c r="F3053"/>
      <c r="G3053"/>
      <c r="H3053"/>
      <c r="I3053"/>
      <c r="J3053" s="52"/>
      <c r="K3053" s="52"/>
      <c r="L3053" s="52"/>
      <c r="M3053"/>
      <c r="N3053"/>
    </row>
    <row r="3054" spans="1:14" ht="12.75" customHeight="1">
      <c r="A3054"/>
      <c r="B3054"/>
      <c r="C3054"/>
      <c r="D3054"/>
      <c r="E3054"/>
      <c r="F3054"/>
      <c r="G3054"/>
      <c r="H3054"/>
      <c r="I3054"/>
      <c r="J3054" s="52"/>
      <c r="K3054" s="52"/>
      <c r="L3054" s="52"/>
      <c r="M3054"/>
      <c r="N3054"/>
    </row>
    <row r="3055" spans="1:14" ht="12.75" customHeight="1">
      <c r="A3055"/>
      <c r="B3055"/>
      <c r="C3055"/>
      <c r="D3055"/>
      <c r="E3055"/>
      <c r="F3055"/>
      <c r="G3055"/>
      <c r="H3055"/>
      <c r="I3055"/>
      <c r="J3055" s="52"/>
      <c r="K3055" s="52"/>
      <c r="L3055" s="52"/>
      <c r="M3055"/>
      <c r="N3055"/>
    </row>
    <row r="3056" spans="1:14" ht="12.75" customHeight="1">
      <c r="A3056"/>
      <c r="B3056"/>
      <c r="C3056"/>
      <c r="D3056"/>
      <c r="E3056"/>
      <c r="F3056"/>
      <c r="G3056"/>
      <c r="H3056"/>
      <c r="I3056"/>
      <c r="J3056" s="52"/>
      <c r="K3056" s="52"/>
      <c r="L3056" s="52"/>
      <c r="M3056"/>
      <c r="N3056"/>
    </row>
    <row r="3057" spans="1:14" ht="12.75" customHeight="1">
      <c r="A3057"/>
      <c r="B3057"/>
      <c r="C3057"/>
      <c r="D3057"/>
      <c r="E3057"/>
      <c r="F3057"/>
      <c r="G3057"/>
      <c r="H3057"/>
      <c r="I3057"/>
      <c r="J3057" s="52"/>
      <c r="K3057" s="52"/>
      <c r="L3057" s="52"/>
      <c r="M3057"/>
      <c r="N3057"/>
    </row>
    <row r="3058" spans="1:14" ht="12.75" customHeight="1">
      <c r="A3058"/>
      <c r="B3058"/>
      <c r="C3058"/>
      <c r="D3058"/>
      <c r="E3058"/>
      <c r="F3058"/>
      <c r="G3058"/>
      <c r="H3058"/>
      <c r="I3058"/>
      <c r="J3058" s="52"/>
      <c r="K3058" s="52"/>
      <c r="L3058" s="52"/>
      <c r="M3058"/>
      <c r="N3058"/>
    </row>
    <row r="3059" spans="1:14" ht="12.75" customHeight="1">
      <c r="A3059"/>
      <c r="B3059"/>
      <c r="C3059"/>
      <c r="D3059"/>
      <c r="E3059"/>
      <c r="F3059"/>
      <c r="G3059"/>
      <c r="H3059"/>
      <c r="I3059"/>
      <c r="J3059" s="52"/>
      <c r="K3059" s="52"/>
      <c r="L3059" s="52"/>
      <c r="M3059"/>
      <c r="N3059"/>
    </row>
    <row r="3060" spans="1:14" ht="12.75" customHeight="1">
      <c r="A3060"/>
      <c r="B3060"/>
      <c r="C3060"/>
      <c r="D3060"/>
      <c r="E3060"/>
      <c r="F3060"/>
      <c r="G3060"/>
      <c r="H3060"/>
      <c r="I3060"/>
      <c r="J3060" s="52"/>
      <c r="K3060" s="52"/>
      <c r="L3060" s="52"/>
      <c r="M3060"/>
      <c r="N3060"/>
    </row>
    <row r="3061" spans="1:14" ht="12.75" customHeight="1">
      <c r="A3061"/>
      <c r="B3061"/>
      <c r="C3061"/>
      <c r="D3061"/>
      <c r="E3061"/>
      <c r="F3061"/>
      <c r="G3061"/>
      <c r="H3061"/>
      <c r="I3061"/>
      <c r="J3061" s="52"/>
      <c r="K3061" s="52"/>
      <c r="L3061" s="52"/>
      <c r="M3061"/>
      <c r="N3061"/>
    </row>
    <row r="3062" spans="1:14" ht="12.75" customHeight="1">
      <c r="A3062"/>
      <c r="B3062"/>
      <c r="C3062"/>
      <c r="D3062"/>
      <c r="E3062"/>
      <c r="F3062"/>
      <c r="G3062"/>
      <c r="H3062"/>
      <c r="I3062"/>
      <c r="J3062" s="52"/>
      <c r="K3062" s="52"/>
      <c r="L3062" s="52"/>
      <c r="M3062"/>
      <c r="N3062"/>
    </row>
    <row r="3063" spans="1:14" ht="12.75" customHeight="1">
      <c r="A3063"/>
      <c r="B3063"/>
      <c r="C3063"/>
      <c r="D3063"/>
      <c r="E3063"/>
      <c r="F3063"/>
      <c r="G3063"/>
      <c r="H3063"/>
      <c r="I3063"/>
      <c r="J3063" s="52"/>
      <c r="K3063" s="52"/>
      <c r="L3063" s="52"/>
      <c r="M3063"/>
      <c r="N3063"/>
    </row>
    <row r="3064" spans="1:14" ht="12.75" customHeight="1">
      <c r="A3064"/>
      <c r="B3064"/>
      <c r="C3064"/>
      <c r="D3064"/>
      <c r="E3064"/>
      <c r="F3064"/>
      <c r="G3064"/>
      <c r="H3064"/>
      <c r="I3064"/>
      <c r="J3064" s="52"/>
      <c r="K3064" s="52"/>
      <c r="L3064" s="52"/>
      <c r="M3064"/>
      <c r="N3064"/>
    </row>
    <row r="3065" spans="1:14" ht="12.75" customHeight="1">
      <c r="A3065"/>
      <c r="B3065"/>
      <c r="C3065"/>
      <c r="D3065"/>
      <c r="E3065"/>
      <c r="F3065"/>
      <c r="G3065"/>
      <c r="H3065"/>
      <c r="I3065"/>
      <c r="J3065" s="52"/>
      <c r="K3065" s="52"/>
      <c r="L3065" s="52"/>
      <c r="M3065"/>
      <c r="N3065"/>
    </row>
    <row r="3066" spans="1:14" ht="12.75" customHeight="1">
      <c r="A3066"/>
      <c r="B3066"/>
      <c r="C3066"/>
      <c r="D3066"/>
      <c r="E3066"/>
      <c r="F3066"/>
      <c r="G3066"/>
      <c r="H3066"/>
      <c r="I3066"/>
      <c r="J3066" s="52"/>
      <c r="K3066" s="52"/>
      <c r="L3066" s="52"/>
      <c r="M3066"/>
      <c r="N3066"/>
    </row>
    <row r="3067" spans="1:14" ht="12.75" customHeight="1">
      <c r="A3067"/>
      <c r="B3067"/>
      <c r="C3067"/>
      <c r="D3067"/>
      <c r="E3067"/>
      <c r="F3067"/>
      <c r="G3067"/>
      <c r="H3067"/>
      <c r="I3067"/>
      <c r="J3067" s="52"/>
      <c r="K3067" s="52"/>
      <c r="L3067" s="52"/>
      <c r="M3067"/>
      <c r="N3067"/>
    </row>
    <row r="3068" spans="1:14" ht="12.75" customHeight="1">
      <c r="A3068"/>
      <c r="B3068"/>
      <c r="C3068"/>
      <c r="D3068"/>
      <c r="E3068"/>
      <c r="F3068"/>
      <c r="G3068"/>
      <c r="H3068"/>
      <c r="I3068"/>
      <c r="J3068" s="52"/>
      <c r="K3068" s="52"/>
      <c r="L3068" s="52"/>
      <c r="M3068"/>
      <c r="N3068"/>
    </row>
    <row r="3069" spans="1:14" ht="12.75" customHeight="1">
      <c r="A3069"/>
      <c r="B3069"/>
      <c r="C3069"/>
      <c r="D3069"/>
      <c r="E3069"/>
      <c r="F3069"/>
      <c r="G3069"/>
      <c r="H3069"/>
      <c r="I3069"/>
      <c r="J3069" s="52"/>
      <c r="K3069" s="52"/>
      <c r="L3069" s="52"/>
      <c r="M3069"/>
      <c r="N3069"/>
    </row>
    <row r="3070" spans="1:14" ht="12.75" customHeight="1">
      <c r="A3070"/>
      <c r="B3070"/>
      <c r="C3070"/>
      <c r="D3070"/>
      <c r="E3070"/>
      <c r="F3070"/>
      <c r="G3070"/>
      <c r="H3070"/>
      <c r="I3070"/>
      <c r="J3070" s="52"/>
      <c r="K3070" s="52"/>
      <c r="L3070" s="52"/>
      <c r="M3070"/>
      <c r="N3070"/>
    </row>
    <row r="3071" spans="1:14" ht="12.75" customHeight="1">
      <c r="A3071"/>
      <c r="B3071"/>
      <c r="C3071"/>
      <c r="D3071"/>
      <c r="E3071"/>
      <c r="F3071"/>
      <c r="G3071"/>
      <c r="H3071"/>
      <c r="I3071"/>
      <c r="J3071" s="52"/>
      <c r="K3071" s="52"/>
      <c r="L3071" s="52"/>
      <c r="M3071"/>
      <c r="N3071"/>
    </row>
    <row r="3072" spans="1:14" ht="12.75" customHeight="1">
      <c r="A3072"/>
      <c r="B3072"/>
      <c r="C3072"/>
      <c r="D3072"/>
      <c r="E3072"/>
      <c r="F3072"/>
      <c r="G3072"/>
      <c r="H3072"/>
      <c r="I3072"/>
      <c r="J3072" s="52"/>
      <c r="K3072" s="52"/>
      <c r="L3072" s="52"/>
      <c r="M3072"/>
      <c r="N3072"/>
    </row>
    <row r="3073" spans="1:14" ht="12.75" customHeight="1">
      <c r="A3073"/>
      <c r="B3073"/>
      <c r="C3073"/>
      <c r="D3073"/>
      <c r="E3073"/>
      <c r="F3073"/>
      <c r="G3073"/>
      <c r="H3073"/>
      <c r="I3073"/>
      <c r="J3073" s="52"/>
      <c r="K3073" s="52"/>
      <c r="L3073" s="52"/>
      <c r="M3073"/>
      <c r="N3073"/>
    </row>
    <row r="3074" spans="1:14" ht="12.75" customHeight="1">
      <c r="A3074"/>
      <c r="B3074"/>
      <c r="C3074"/>
      <c r="D3074"/>
      <c r="E3074"/>
      <c r="F3074"/>
      <c r="G3074"/>
      <c r="H3074"/>
      <c r="I3074"/>
      <c r="J3074" s="52"/>
      <c r="K3074" s="52"/>
      <c r="L3074" s="52"/>
      <c r="M3074"/>
      <c r="N3074"/>
    </row>
    <row r="3075" spans="1:14" ht="12.75" customHeight="1">
      <c r="A3075"/>
      <c r="B3075"/>
      <c r="C3075"/>
      <c r="D3075"/>
      <c r="E3075"/>
      <c r="F3075"/>
      <c r="G3075"/>
      <c r="H3075"/>
      <c r="I3075"/>
      <c r="J3075" s="52"/>
      <c r="K3075" s="52"/>
      <c r="L3075" s="52"/>
      <c r="M3075"/>
      <c r="N3075"/>
    </row>
    <row r="3076" spans="1:14" ht="12.75" customHeight="1">
      <c r="A3076"/>
      <c r="B3076"/>
      <c r="C3076"/>
      <c r="D3076"/>
      <c r="E3076"/>
      <c r="F3076"/>
      <c r="G3076"/>
      <c r="H3076"/>
      <c r="I3076"/>
      <c r="J3076" s="52"/>
      <c r="K3076" s="52"/>
      <c r="L3076" s="52"/>
      <c r="M3076"/>
      <c r="N3076"/>
    </row>
    <row r="3077" spans="1:14" ht="12.75" customHeight="1">
      <c r="A3077"/>
      <c r="B3077"/>
      <c r="C3077"/>
      <c r="D3077"/>
      <c r="E3077"/>
      <c r="F3077"/>
      <c r="G3077"/>
      <c r="H3077"/>
      <c r="I3077"/>
      <c r="J3077" s="52"/>
      <c r="K3077" s="52"/>
      <c r="L3077" s="52"/>
      <c r="M3077"/>
      <c r="N3077"/>
    </row>
    <row r="3078" spans="1:14" ht="12.75" customHeight="1">
      <c r="A3078"/>
      <c r="B3078"/>
      <c r="C3078"/>
      <c r="D3078"/>
      <c r="E3078"/>
      <c r="F3078"/>
      <c r="G3078"/>
      <c r="H3078"/>
      <c r="I3078"/>
      <c r="J3078" s="52"/>
      <c r="K3078" s="52"/>
      <c r="L3078" s="52"/>
      <c r="M3078"/>
      <c r="N3078"/>
    </row>
    <row r="3079" spans="1:14" ht="12.75" customHeight="1">
      <c r="A3079"/>
      <c r="B3079"/>
      <c r="C3079"/>
      <c r="D3079"/>
      <c r="E3079"/>
      <c r="F3079"/>
      <c r="G3079"/>
      <c r="H3079"/>
      <c r="I3079"/>
      <c r="J3079" s="52"/>
      <c r="K3079" s="52"/>
      <c r="L3079" s="52"/>
      <c r="M3079"/>
      <c r="N3079"/>
    </row>
    <row r="3080" spans="1:14" ht="12.75" customHeight="1">
      <c r="A3080"/>
      <c r="B3080"/>
      <c r="C3080"/>
      <c r="D3080"/>
      <c r="E3080"/>
      <c r="F3080"/>
      <c r="G3080"/>
      <c r="H3080"/>
      <c r="I3080"/>
      <c r="J3080" s="52"/>
      <c r="K3080" s="52"/>
      <c r="L3080" s="52"/>
      <c r="M3080"/>
      <c r="N3080"/>
    </row>
    <row r="3081" spans="1:14" ht="12.75" customHeight="1">
      <c r="A3081"/>
      <c r="B3081"/>
      <c r="C3081"/>
      <c r="D3081"/>
      <c r="E3081"/>
      <c r="F3081"/>
      <c r="G3081"/>
      <c r="H3081"/>
      <c r="I3081"/>
      <c r="J3081" s="52"/>
      <c r="K3081" s="52"/>
      <c r="L3081" s="52"/>
      <c r="M3081"/>
      <c r="N3081"/>
    </row>
    <row r="3082" spans="1:14" ht="12.75" customHeight="1">
      <c r="A3082"/>
      <c r="B3082"/>
      <c r="C3082"/>
      <c r="D3082"/>
      <c r="E3082"/>
      <c r="F3082"/>
      <c r="G3082"/>
      <c r="H3082"/>
      <c r="I3082"/>
      <c r="J3082" s="52"/>
      <c r="K3082" s="52"/>
      <c r="L3082" s="52"/>
      <c r="M3082"/>
      <c r="N3082"/>
    </row>
    <row r="3083" spans="1:14" ht="12.75" customHeight="1">
      <c r="A3083"/>
      <c r="B3083"/>
      <c r="C3083"/>
      <c r="D3083"/>
      <c r="E3083"/>
      <c r="F3083"/>
      <c r="G3083"/>
      <c r="H3083"/>
      <c r="I3083"/>
      <c r="J3083" s="52"/>
      <c r="K3083" s="52"/>
      <c r="L3083" s="52"/>
      <c r="M3083"/>
      <c r="N3083"/>
    </row>
    <row r="3084" spans="1:14" ht="12.75" customHeight="1">
      <c r="A3084"/>
      <c r="B3084"/>
      <c r="C3084"/>
      <c r="D3084"/>
      <c r="E3084"/>
      <c r="F3084"/>
      <c r="G3084"/>
      <c r="H3084"/>
      <c r="I3084"/>
      <c r="J3084" s="52"/>
      <c r="K3084" s="52"/>
      <c r="L3084" s="52"/>
      <c r="M3084"/>
      <c r="N3084"/>
    </row>
    <row r="3085" spans="1:14" ht="12.75" customHeight="1">
      <c r="A3085"/>
      <c r="B3085"/>
      <c r="C3085"/>
      <c r="D3085"/>
      <c r="E3085"/>
      <c r="F3085"/>
      <c r="G3085"/>
      <c r="H3085"/>
      <c r="I3085"/>
      <c r="J3085" s="52"/>
      <c r="K3085" s="52"/>
      <c r="L3085" s="52"/>
      <c r="M3085"/>
      <c r="N3085"/>
    </row>
    <row r="3086" spans="1:14" ht="12.75" customHeight="1">
      <c r="A3086"/>
      <c r="B3086"/>
      <c r="C3086"/>
      <c r="D3086"/>
      <c r="E3086"/>
      <c r="F3086"/>
      <c r="G3086"/>
      <c r="H3086"/>
      <c r="I3086"/>
      <c r="J3086" s="52"/>
      <c r="K3086" s="52"/>
      <c r="L3086" s="52"/>
      <c r="M3086"/>
      <c r="N3086"/>
    </row>
    <row r="3087" spans="1:14" ht="12.75" customHeight="1">
      <c r="A3087"/>
      <c r="B3087"/>
      <c r="C3087"/>
      <c r="D3087"/>
      <c r="E3087"/>
      <c r="F3087"/>
      <c r="G3087"/>
      <c r="H3087"/>
      <c r="I3087"/>
      <c r="J3087" s="52"/>
      <c r="K3087" s="52"/>
      <c r="L3087" s="52"/>
      <c r="M3087"/>
      <c r="N3087"/>
    </row>
    <row r="3088" spans="1:14" ht="12.75" customHeight="1">
      <c r="A3088"/>
      <c r="B3088"/>
      <c r="C3088"/>
      <c r="D3088"/>
      <c r="E3088"/>
      <c r="F3088"/>
      <c r="G3088"/>
      <c r="H3088"/>
      <c r="I3088"/>
      <c r="J3088" s="52"/>
      <c r="K3088" s="52"/>
      <c r="L3088" s="52"/>
      <c r="M3088"/>
      <c r="N3088"/>
    </row>
    <row r="3089" spans="1:14" ht="12.75" customHeight="1">
      <c r="A3089"/>
      <c r="B3089"/>
      <c r="C3089"/>
      <c r="D3089"/>
      <c r="E3089"/>
      <c r="F3089"/>
      <c r="G3089"/>
      <c r="H3089"/>
      <c r="I3089"/>
      <c r="J3089" s="52"/>
      <c r="K3089" s="52"/>
      <c r="L3089" s="52"/>
      <c r="M3089"/>
      <c r="N3089"/>
    </row>
    <row r="3090" spans="1:14" ht="12.75" customHeight="1">
      <c r="A3090"/>
      <c r="B3090"/>
      <c r="C3090"/>
      <c r="D3090"/>
      <c r="E3090"/>
      <c r="F3090"/>
      <c r="G3090"/>
      <c r="H3090"/>
      <c r="I3090"/>
      <c r="J3090" s="52"/>
      <c r="K3090" s="52"/>
      <c r="L3090" s="52"/>
      <c r="M3090"/>
      <c r="N3090"/>
    </row>
    <row r="3091" spans="1:14" ht="12.75" customHeight="1">
      <c r="A3091"/>
      <c r="B3091"/>
      <c r="C3091"/>
      <c r="D3091"/>
      <c r="E3091"/>
      <c r="F3091"/>
      <c r="G3091"/>
      <c r="H3091"/>
      <c r="I3091"/>
      <c r="J3091" s="52"/>
      <c r="K3091" s="52"/>
      <c r="L3091" s="52"/>
      <c r="M3091"/>
      <c r="N3091"/>
    </row>
    <row r="3092" spans="1:14" ht="12.75" customHeight="1">
      <c r="A3092"/>
      <c r="B3092"/>
      <c r="C3092"/>
      <c r="D3092"/>
      <c r="E3092"/>
      <c r="F3092"/>
      <c r="G3092"/>
      <c r="H3092"/>
      <c r="I3092"/>
      <c r="J3092" s="52"/>
      <c r="K3092" s="52"/>
      <c r="L3092" s="52"/>
      <c r="M3092"/>
      <c r="N3092"/>
    </row>
    <row r="3093" spans="1:14" ht="12.75" customHeight="1">
      <c r="A3093"/>
      <c r="B3093"/>
      <c r="C3093"/>
      <c r="D3093"/>
      <c r="E3093"/>
      <c r="F3093"/>
      <c r="G3093"/>
      <c r="H3093"/>
      <c r="I3093"/>
      <c r="J3093" s="52"/>
      <c r="K3093" s="52"/>
      <c r="L3093" s="52"/>
      <c r="M3093"/>
      <c r="N3093"/>
    </row>
    <row r="3094" spans="1:14" ht="12.75" customHeight="1">
      <c r="A3094"/>
      <c r="B3094"/>
      <c r="C3094"/>
      <c r="D3094"/>
      <c r="E3094"/>
      <c r="F3094"/>
      <c r="G3094"/>
      <c r="H3094"/>
      <c r="I3094"/>
      <c r="J3094" s="52"/>
      <c r="K3094" s="52"/>
      <c r="L3094" s="52"/>
      <c r="M3094"/>
      <c r="N3094"/>
    </row>
    <row r="3095" spans="1:14" ht="12.75" customHeight="1">
      <c r="A3095"/>
      <c r="B3095"/>
      <c r="C3095"/>
      <c r="D3095"/>
      <c r="E3095"/>
      <c r="F3095"/>
      <c r="G3095"/>
      <c r="H3095"/>
      <c r="I3095"/>
      <c r="J3095" s="52"/>
      <c r="K3095" s="52"/>
      <c r="L3095" s="52"/>
      <c r="M3095"/>
      <c r="N3095"/>
    </row>
    <row r="3096" spans="1:14" ht="12.75" customHeight="1">
      <c r="A3096"/>
      <c r="B3096"/>
      <c r="C3096"/>
      <c r="D3096"/>
      <c r="E3096"/>
      <c r="F3096"/>
      <c r="G3096"/>
      <c r="H3096"/>
      <c r="I3096"/>
      <c r="J3096" s="52"/>
      <c r="K3096" s="52"/>
      <c r="L3096" s="52"/>
      <c r="M3096"/>
      <c r="N3096"/>
    </row>
    <row r="3097" spans="1:14" ht="12.75" customHeight="1">
      <c r="A3097"/>
      <c r="B3097"/>
      <c r="C3097"/>
      <c r="D3097"/>
      <c r="E3097"/>
      <c r="F3097"/>
      <c r="G3097"/>
      <c r="H3097"/>
      <c r="I3097"/>
      <c r="J3097" s="52"/>
      <c r="K3097" s="52"/>
      <c r="L3097" s="52"/>
      <c r="M3097"/>
      <c r="N3097"/>
    </row>
    <row r="3098" spans="1:14" ht="12.75" customHeight="1">
      <c r="A3098"/>
      <c r="B3098"/>
      <c r="C3098"/>
      <c r="D3098"/>
      <c r="E3098"/>
      <c r="F3098"/>
      <c r="G3098"/>
      <c r="H3098"/>
      <c r="I3098"/>
      <c r="J3098" s="52"/>
      <c r="K3098" s="52"/>
      <c r="L3098" s="52"/>
      <c r="M3098"/>
      <c r="N3098"/>
    </row>
    <row r="3099" spans="1:14" ht="12.75" customHeight="1">
      <c r="A3099"/>
      <c r="B3099"/>
      <c r="C3099"/>
      <c r="D3099"/>
      <c r="E3099"/>
      <c r="F3099"/>
      <c r="G3099"/>
      <c r="H3099"/>
      <c r="I3099"/>
      <c r="J3099" s="52"/>
      <c r="K3099" s="52"/>
      <c r="L3099" s="52"/>
      <c r="M3099"/>
      <c r="N3099"/>
    </row>
    <row r="3100" spans="1:14" ht="12.75" customHeight="1">
      <c r="A3100"/>
      <c r="B3100"/>
      <c r="C3100"/>
      <c r="D3100"/>
      <c r="E3100"/>
      <c r="F3100"/>
      <c r="G3100"/>
      <c r="H3100"/>
      <c r="I3100"/>
      <c r="J3100" s="52"/>
      <c r="K3100" s="52"/>
      <c r="L3100" s="52"/>
      <c r="M3100"/>
      <c r="N3100"/>
    </row>
    <row r="3101" spans="1:14" ht="12.75" customHeight="1">
      <c r="A3101"/>
      <c r="B3101"/>
      <c r="C3101"/>
      <c r="D3101"/>
      <c r="E3101"/>
      <c r="F3101"/>
      <c r="G3101"/>
      <c r="H3101"/>
      <c r="I3101"/>
      <c r="J3101" s="52"/>
      <c r="K3101" s="52"/>
      <c r="L3101" s="52"/>
      <c r="M3101"/>
      <c r="N3101"/>
    </row>
    <row r="3102" spans="1:14" ht="12.75" customHeight="1">
      <c r="A3102"/>
      <c r="B3102"/>
      <c r="C3102"/>
      <c r="D3102"/>
      <c r="E3102"/>
      <c r="F3102"/>
      <c r="G3102"/>
      <c r="H3102"/>
      <c r="I3102"/>
      <c r="J3102" s="52"/>
      <c r="K3102" s="52"/>
      <c r="L3102" s="52"/>
      <c r="M3102"/>
      <c r="N3102"/>
    </row>
    <row r="3103" spans="1:14" ht="12.75" customHeight="1">
      <c r="A3103"/>
      <c r="B3103"/>
      <c r="C3103"/>
      <c r="D3103"/>
      <c r="E3103"/>
      <c r="F3103"/>
      <c r="G3103"/>
      <c r="H3103"/>
      <c r="I3103"/>
      <c r="J3103" s="52"/>
      <c r="K3103" s="52"/>
      <c r="L3103" s="52"/>
      <c r="M3103"/>
      <c r="N3103"/>
    </row>
    <row r="3104" spans="1:14" ht="12.75" customHeight="1">
      <c r="A3104"/>
      <c r="B3104"/>
      <c r="C3104"/>
      <c r="D3104"/>
      <c r="E3104"/>
      <c r="F3104"/>
      <c r="G3104"/>
      <c r="H3104"/>
      <c r="I3104"/>
      <c r="J3104" s="52"/>
      <c r="K3104" s="52"/>
      <c r="L3104" s="52"/>
      <c r="M3104"/>
      <c r="N3104"/>
    </row>
    <row r="3105" spans="1:14" ht="12.75" customHeight="1">
      <c r="A3105"/>
      <c r="B3105"/>
      <c r="C3105"/>
      <c r="D3105"/>
      <c r="E3105"/>
      <c r="F3105"/>
      <c r="G3105"/>
      <c r="H3105"/>
      <c r="I3105"/>
      <c r="J3105" s="52"/>
      <c r="K3105" s="52"/>
      <c r="L3105" s="52"/>
      <c r="M3105"/>
      <c r="N3105"/>
    </row>
    <row r="3106" spans="1:14" ht="12.75" customHeight="1">
      <c r="A3106"/>
      <c r="B3106"/>
      <c r="C3106"/>
      <c r="D3106"/>
      <c r="E3106"/>
      <c r="F3106"/>
      <c r="G3106"/>
      <c r="H3106"/>
      <c r="I3106"/>
      <c r="J3106" s="52"/>
      <c r="K3106" s="52"/>
      <c r="L3106" s="52"/>
      <c r="M3106"/>
      <c r="N3106"/>
    </row>
    <row r="3107" spans="1:14" ht="12.75" customHeight="1">
      <c r="A3107"/>
      <c r="B3107"/>
      <c r="C3107"/>
      <c r="D3107"/>
      <c r="E3107"/>
      <c r="F3107"/>
      <c r="G3107"/>
      <c r="H3107"/>
      <c r="I3107"/>
      <c r="J3107" s="52"/>
      <c r="K3107" s="52"/>
      <c r="L3107" s="52"/>
      <c r="M3107"/>
      <c r="N3107"/>
    </row>
    <row r="3108" spans="1:14" ht="12.75" customHeight="1">
      <c r="A3108"/>
      <c r="B3108"/>
      <c r="C3108"/>
      <c r="D3108"/>
      <c r="E3108"/>
      <c r="F3108"/>
      <c r="G3108"/>
      <c r="H3108"/>
      <c r="I3108"/>
      <c r="J3108" s="52"/>
      <c r="K3108" s="52"/>
      <c r="L3108" s="52"/>
      <c r="M3108"/>
      <c r="N3108"/>
    </row>
    <row r="3109" spans="1:14" ht="12.75" customHeight="1">
      <c r="A3109"/>
      <c r="B3109"/>
      <c r="C3109"/>
      <c r="D3109"/>
      <c r="E3109"/>
      <c r="F3109"/>
      <c r="G3109"/>
      <c r="H3109"/>
      <c r="I3109"/>
      <c r="J3109" s="52"/>
      <c r="K3109" s="52"/>
      <c r="L3109" s="52"/>
      <c r="M3109"/>
      <c r="N3109"/>
    </row>
    <row r="3110" spans="1:14" ht="12.75" customHeight="1">
      <c r="A3110"/>
      <c r="B3110"/>
      <c r="C3110"/>
      <c r="D3110"/>
      <c r="E3110"/>
      <c r="F3110"/>
      <c r="G3110"/>
      <c r="H3110"/>
      <c r="I3110"/>
      <c r="J3110" s="52"/>
      <c r="K3110" s="52"/>
      <c r="L3110" s="52"/>
      <c r="M3110"/>
      <c r="N3110"/>
    </row>
    <row r="3111" spans="1:14" ht="12.75" customHeight="1">
      <c r="A3111"/>
      <c r="B3111"/>
      <c r="C3111"/>
      <c r="D3111"/>
      <c r="E3111"/>
      <c r="F3111"/>
      <c r="G3111"/>
      <c r="H3111"/>
      <c r="I3111"/>
      <c r="J3111" s="52"/>
      <c r="K3111" s="52"/>
      <c r="L3111" s="52"/>
      <c r="M3111"/>
      <c r="N3111"/>
    </row>
    <row r="3112" spans="1:14" ht="12.75" customHeight="1">
      <c r="A3112"/>
      <c r="B3112"/>
      <c r="C3112"/>
      <c r="D3112"/>
      <c r="E3112"/>
      <c r="F3112"/>
      <c r="G3112"/>
      <c r="H3112"/>
      <c r="I3112"/>
      <c r="J3112" s="52"/>
      <c r="K3112" s="52"/>
      <c r="L3112" s="52"/>
      <c r="M3112"/>
      <c r="N3112"/>
    </row>
    <row r="3113" spans="1:14" ht="12.75" customHeight="1">
      <c r="A3113"/>
      <c r="B3113"/>
      <c r="C3113"/>
      <c r="D3113"/>
      <c r="E3113"/>
      <c r="F3113"/>
      <c r="G3113"/>
      <c r="H3113"/>
      <c r="I3113"/>
      <c r="J3113" s="52"/>
      <c r="K3113" s="52"/>
      <c r="L3113" s="52"/>
      <c r="M3113"/>
      <c r="N3113"/>
    </row>
    <row r="3114" spans="1:14" ht="12.75" customHeight="1">
      <c r="A3114"/>
      <c r="B3114"/>
      <c r="C3114"/>
      <c r="D3114"/>
      <c r="E3114"/>
      <c r="F3114"/>
      <c r="G3114"/>
      <c r="H3114"/>
      <c r="I3114"/>
      <c r="J3114" s="52"/>
      <c r="K3114" s="52"/>
      <c r="L3114" s="52"/>
      <c r="M3114"/>
      <c r="N3114"/>
    </row>
    <row r="3115" spans="1:14" ht="12.75" customHeight="1">
      <c r="A3115"/>
      <c r="B3115"/>
      <c r="C3115"/>
      <c r="D3115"/>
      <c r="E3115"/>
      <c r="F3115"/>
      <c r="G3115"/>
      <c r="H3115"/>
      <c r="I3115"/>
      <c r="J3115" s="52"/>
      <c r="K3115" s="52"/>
      <c r="L3115" s="52"/>
      <c r="M3115"/>
      <c r="N3115"/>
    </row>
    <row r="3116" spans="1:14" ht="12.75" customHeight="1">
      <c r="A3116"/>
      <c r="B3116"/>
      <c r="C3116"/>
      <c r="D3116"/>
      <c r="E3116"/>
      <c r="F3116"/>
      <c r="G3116"/>
      <c r="H3116"/>
      <c r="I3116"/>
      <c r="J3116" s="52"/>
      <c r="K3116" s="52"/>
      <c r="L3116" s="52"/>
      <c r="M3116"/>
      <c r="N3116"/>
    </row>
    <row r="3117" spans="1:14" ht="12.75" customHeight="1">
      <c r="A3117"/>
      <c r="B3117"/>
      <c r="C3117"/>
      <c r="D3117"/>
      <c r="E3117"/>
      <c r="F3117"/>
      <c r="G3117"/>
      <c r="H3117"/>
      <c r="I3117"/>
      <c r="J3117" s="52"/>
      <c r="K3117" s="52"/>
      <c r="L3117" s="52"/>
      <c r="M3117"/>
      <c r="N3117"/>
    </row>
    <row r="3118" spans="1:14" ht="12.75" customHeight="1">
      <c r="A3118"/>
      <c r="B3118"/>
      <c r="C3118"/>
      <c r="D3118"/>
      <c r="E3118"/>
      <c r="F3118"/>
      <c r="G3118"/>
      <c r="H3118"/>
      <c r="I3118"/>
      <c r="J3118" s="52"/>
      <c r="K3118" s="52"/>
      <c r="L3118" s="52"/>
      <c r="M3118"/>
      <c r="N3118"/>
    </row>
    <row r="3119" spans="1:14" ht="12.75" customHeight="1">
      <c r="A3119"/>
      <c r="B3119"/>
      <c r="C3119"/>
      <c r="D3119"/>
      <c r="E3119"/>
      <c r="F3119"/>
      <c r="G3119"/>
      <c r="H3119"/>
      <c r="I3119"/>
      <c r="J3119" s="52"/>
      <c r="K3119" s="52"/>
      <c r="L3119" s="52"/>
      <c r="M3119"/>
      <c r="N3119"/>
    </row>
    <row r="3120" spans="1:14" ht="12.75" customHeight="1">
      <c r="A3120"/>
      <c r="B3120"/>
      <c r="C3120"/>
      <c r="D3120"/>
      <c r="E3120"/>
      <c r="F3120"/>
      <c r="G3120"/>
      <c r="H3120"/>
      <c r="I3120"/>
      <c r="J3120" s="52"/>
      <c r="K3120" s="52"/>
      <c r="L3120" s="52"/>
      <c r="M3120"/>
      <c r="N3120"/>
    </row>
    <row r="3121" spans="1:14" ht="12.75" customHeight="1">
      <c r="A3121"/>
      <c r="B3121"/>
      <c r="C3121"/>
      <c r="D3121"/>
      <c r="E3121"/>
      <c r="F3121"/>
      <c r="G3121"/>
      <c r="H3121"/>
      <c r="I3121"/>
      <c r="J3121" s="52"/>
      <c r="K3121" s="52"/>
      <c r="L3121" s="52"/>
      <c r="M3121"/>
      <c r="N3121"/>
    </row>
    <row r="3122" spans="1:14" ht="12.75" customHeight="1">
      <c r="A3122"/>
      <c r="B3122"/>
      <c r="C3122"/>
      <c r="D3122"/>
      <c r="E3122"/>
      <c r="F3122"/>
      <c r="G3122"/>
      <c r="H3122"/>
      <c r="I3122"/>
      <c r="J3122" s="52"/>
      <c r="K3122" s="52"/>
      <c r="L3122" s="52"/>
      <c r="M3122"/>
      <c r="N3122"/>
    </row>
    <row r="3123" spans="1:14" ht="12.75" customHeight="1">
      <c r="A3123"/>
      <c r="B3123"/>
      <c r="C3123"/>
      <c r="D3123"/>
      <c r="E3123"/>
      <c r="F3123"/>
      <c r="G3123"/>
      <c r="H3123"/>
      <c r="I3123"/>
      <c r="J3123" s="52"/>
      <c r="K3123" s="52"/>
      <c r="L3123" s="52"/>
      <c r="M3123"/>
      <c r="N3123"/>
    </row>
    <row r="3124" spans="1:14" ht="12.75" customHeight="1">
      <c r="A3124"/>
      <c r="B3124"/>
      <c r="C3124"/>
      <c r="D3124"/>
      <c r="E3124"/>
      <c r="F3124"/>
      <c r="G3124"/>
      <c r="H3124"/>
      <c r="I3124"/>
      <c r="J3124" s="52"/>
      <c r="K3124" s="52"/>
      <c r="L3124" s="52"/>
      <c r="M3124"/>
      <c r="N3124"/>
    </row>
    <row r="3125" spans="1:14" ht="12.75" customHeight="1">
      <c r="A3125"/>
      <c r="B3125"/>
      <c r="C3125"/>
      <c r="D3125"/>
      <c r="E3125"/>
      <c r="F3125"/>
      <c r="G3125"/>
      <c r="H3125"/>
      <c r="I3125"/>
      <c r="J3125" s="52"/>
      <c r="K3125" s="52"/>
      <c r="L3125" s="52"/>
      <c r="M3125"/>
      <c r="N3125"/>
    </row>
    <row r="3126" spans="1:14" ht="12.75" customHeight="1">
      <c r="A3126"/>
      <c r="B3126"/>
      <c r="C3126"/>
      <c r="D3126"/>
      <c r="E3126"/>
      <c r="F3126"/>
      <c r="G3126"/>
      <c r="H3126"/>
      <c r="I3126"/>
      <c r="J3126" s="52"/>
      <c r="K3126" s="52"/>
      <c r="L3126" s="52"/>
      <c r="M3126"/>
      <c r="N3126"/>
    </row>
    <row r="3127" spans="1:14" ht="12.75" customHeight="1">
      <c r="A3127"/>
      <c r="B3127"/>
      <c r="C3127"/>
      <c r="D3127"/>
      <c r="E3127"/>
      <c r="F3127"/>
      <c r="G3127"/>
      <c r="H3127"/>
      <c r="I3127"/>
      <c r="J3127" s="52"/>
      <c r="K3127" s="52"/>
      <c r="L3127" s="52"/>
      <c r="M3127"/>
      <c r="N3127"/>
    </row>
    <row r="3128" spans="1:14" ht="12.75" customHeight="1">
      <c r="A3128"/>
      <c r="B3128"/>
      <c r="C3128"/>
      <c r="D3128"/>
      <c r="E3128"/>
      <c r="F3128"/>
      <c r="G3128"/>
      <c r="H3128"/>
      <c r="I3128"/>
      <c r="J3128" s="52"/>
      <c r="K3128" s="52"/>
      <c r="L3128" s="52"/>
      <c r="M3128"/>
      <c r="N3128"/>
    </row>
    <row r="3129" spans="1:14" ht="12.75" customHeight="1">
      <c r="A3129"/>
      <c r="B3129"/>
      <c r="C3129"/>
      <c r="D3129"/>
      <c r="E3129"/>
      <c r="F3129"/>
      <c r="G3129"/>
      <c r="H3129"/>
      <c r="I3129"/>
      <c r="J3129" s="52"/>
      <c r="K3129" s="52"/>
      <c r="L3129" s="52"/>
      <c r="M3129"/>
      <c r="N3129"/>
    </row>
    <row r="3130" spans="1:14" ht="12.75" customHeight="1">
      <c r="A3130"/>
      <c r="B3130"/>
      <c r="C3130"/>
      <c r="D3130"/>
      <c r="E3130"/>
      <c r="F3130"/>
      <c r="G3130"/>
      <c r="H3130"/>
      <c r="I3130"/>
      <c r="J3130" s="52"/>
      <c r="K3130" s="52"/>
      <c r="L3130" s="52"/>
      <c r="M3130"/>
      <c r="N3130"/>
    </row>
    <row r="3131" spans="1:14" ht="12.75" customHeight="1">
      <c r="A3131"/>
      <c r="B3131"/>
      <c r="C3131"/>
      <c r="D3131"/>
      <c r="E3131"/>
      <c r="F3131"/>
      <c r="G3131"/>
      <c r="H3131"/>
      <c r="I3131"/>
      <c r="J3131" s="52"/>
      <c r="K3131" s="52"/>
      <c r="L3131" s="52"/>
      <c r="M3131"/>
      <c r="N3131"/>
    </row>
    <row r="3132" spans="1:14" ht="12.75" customHeight="1">
      <c r="A3132"/>
      <c r="B3132"/>
      <c r="C3132"/>
      <c r="D3132"/>
      <c r="E3132"/>
      <c r="F3132"/>
      <c r="G3132"/>
      <c r="H3132"/>
      <c r="I3132"/>
      <c r="J3132" s="52"/>
      <c r="K3132" s="52"/>
      <c r="L3132" s="52"/>
      <c r="M3132"/>
      <c r="N3132"/>
    </row>
    <row r="3133" spans="1:14" ht="12.75" customHeight="1">
      <c r="A3133"/>
      <c r="B3133"/>
      <c r="C3133"/>
      <c r="D3133"/>
      <c r="E3133"/>
      <c r="F3133"/>
      <c r="G3133"/>
      <c r="H3133"/>
      <c r="I3133"/>
      <c r="J3133" s="52"/>
      <c r="K3133" s="52"/>
      <c r="L3133" s="52"/>
      <c r="M3133"/>
      <c r="N3133"/>
    </row>
    <row r="3134" spans="1:14" ht="12.75" customHeight="1">
      <c r="A3134"/>
      <c r="B3134"/>
      <c r="C3134"/>
      <c r="D3134"/>
      <c r="E3134"/>
      <c r="F3134"/>
      <c r="G3134"/>
      <c r="H3134"/>
      <c r="I3134"/>
      <c r="J3134" s="52"/>
      <c r="K3134" s="52"/>
      <c r="L3134" s="52"/>
      <c r="M3134"/>
      <c r="N3134"/>
    </row>
    <row r="3135" spans="1:14" ht="12.75" customHeight="1">
      <c r="A3135"/>
      <c r="B3135"/>
      <c r="C3135"/>
      <c r="D3135"/>
      <c r="E3135"/>
      <c r="F3135"/>
      <c r="G3135"/>
      <c r="H3135"/>
      <c r="I3135"/>
      <c r="J3135" s="52"/>
      <c r="K3135" s="52"/>
      <c r="L3135" s="52"/>
      <c r="M3135"/>
      <c r="N3135"/>
    </row>
    <row r="3136" spans="1:14" ht="12.75" customHeight="1">
      <c r="A3136"/>
      <c r="B3136"/>
      <c r="C3136"/>
      <c r="D3136"/>
      <c r="E3136"/>
      <c r="F3136"/>
      <c r="G3136"/>
      <c r="H3136"/>
      <c r="I3136"/>
      <c r="J3136" s="52"/>
      <c r="K3136" s="52"/>
      <c r="L3136" s="52"/>
      <c r="M3136"/>
      <c r="N3136"/>
    </row>
    <row r="3137" spans="1:14" ht="12.75" customHeight="1">
      <c r="A3137"/>
      <c r="B3137"/>
      <c r="C3137"/>
      <c r="D3137"/>
      <c r="E3137"/>
      <c r="F3137"/>
      <c r="G3137"/>
      <c r="H3137"/>
      <c r="I3137"/>
      <c r="J3137" s="52"/>
      <c r="K3137" s="52"/>
      <c r="L3137" s="52"/>
      <c r="M3137"/>
      <c r="N3137"/>
    </row>
    <row r="3138" spans="1:14" ht="12.75" customHeight="1">
      <c r="A3138"/>
      <c r="B3138"/>
      <c r="C3138"/>
      <c r="D3138"/>
      <c r="E3138"/>
      <c r="F3138"/>
      <c r="G3138"/>
      <c r="H3138"/>
      <c r="I3138"/>
      <c r="J3138" s="52"/>
      <c r="K3138" s="52"/>
      <c r="L3138" s="52"/>
      <c r="M3138"/>
      <c r="N3138"/>
    </row>
    <row r="3139" spans="1:14" ht="12.75" customHeight="1">
      <c r="A3139"/>
      <c r="B3139"/>
      <c r="C3139"/>
      <c r="D3139"/>
      <c r="E3139"/>
      <c r="F3139"/>
      <c r="G3139"/>
      <c r="H3139"/>
      <c r="I3139"/>
      <c r="J3139" s="52"/>
      <c r="K3139" s="52"/>
      <c r="L3139" s="52"/>
      <c r="M3139"/>
      <c r="N3139"/>
    </row>
    <row r="3140" spans="1:14" ht="12.75" customHeight="1">
      <c r="A3140"/>
      <c r="B3140"/>
      <c r="C3140"/>
      <c r="D3140"/>
      <c r="E3140"/>
      <c r="F3140"/>
      <c r="G3140"/>
      <c r="H3140"/>
      <c r="I3140"/>
      <c r="J3140" s="52"/>
      <c r="K3140" s="52"/>
      <c r="L3140" s="52"/>
      <c r="M3140"/>
      <c r="N3140"/>
    </row>
    <row r="3141" spans="1:14" ht="12.75" customHeight="1">
      <c r="A3141"/>
      <c r="B3141"/>
      <c r="C3141"/>
      <c r="D3141"/>
      <c r="E3141"/>
      <c r="F3141"/>
      <c r="G3141"/>
      <c r="H3141"/>
      <c r="I3141"/>
      <c r="J3141" s="52"/>
      <c r="K3141" s="52"/>
      <c r="L3141" s="52"/>
      <c r="M3141"/>
      <c r="N3141"/>
    </row>
    <row r="3142" spans="1:14" ht="12.75" customHeight="1">
      <c r="A3142"/>
      <c r="B3142"/>
      <c r="C3142"/>
      <c r="D3142"/>
      <c r="E3142"/>
      <c r="F3142"/>
      <c r="G3142"/>
      <c r="H3142"/>
      <c r="I3142"/>
      <c r="J3142" s="52"/>
      <c r="K3142" s="52"/>
      <c r="L3142" s="52"/>
      <c r="M3142"/>
      <c r="N3142"/>
    </row>
    <row r="3143" spans="1:14" ht="12.75" customHeight="1">
      <c r="A3143"/>
      <c r="B3143"/>
      <c r="C3143"/>
      <c r="D3143"/>
      <c r="E3143"/>
      <c r="F3143"/>
      <c r="G3143"/>
      <c r="H3143"/>
      <c r="I3143"/>
      <c r="J3143" s="52"/>
      <c r="K3143" s="52"/>
      <c r="L3143" s="52"/>
      <c r="M3143"/>
      <c r="N3143"/>
    </row>
    <row r="3144" spans="1:14" ht="12.75" customHeight="1">
      <c r="A3144"/>
      <c r="B3144"/>
      <c r="C3144"/>
      <c r="D3144"/>
      <c r="E3144"/>
      <c r="F3144"/>
      <c r="G3144"/>
      <c r="H3144"/>
      <c r="I3144"/>
      <c r="J3144" s="52"/>
      <c r="K3144" s="52"/>
      <c r="L3144" s="52"/>
      <c r="M3144"/>
      <c r="N3144"/>
    </row>
    <row r="3145" spans="1:14" ht="12.75" customHeight="1">
      <c r="A3145"/>
      <c r="B3145"/>
      <c r="C3145"/>
      <c r="D3145"/>
      <c r="E3145"/>
      <c r="F3145"/>
      <c r="G3145"/>
      <c r="H3145"/>
      <c r="I3145"/>
      <c r="J3145" s="52"/>
      <c r="K3145" s="52"/>
      <c r="L3145" s="52"/>
      <c r="M3145"/>
      <c r="N3145"/>
    </row>
    <row r="3146" spans="1:14" ht="12.75" customHeight="1">
      <c r="A3146"/>
      <c r="B3146"/>
      <c r="C3146"/>
      <c r="D3146"/>
      <c r="E3146"/>
      <c r="F3146"/>
      <c r="G3146"/>
      <c r="H3146"/>
      <c r="I3146"/>
      <c r="J3146" s="52"/>
      <c r="K3146" s="52"/>
      <c r="L3146" s="52"/>
      <c r="M3146"/>
      <c r="N3146"/>
    </row>
    <row r="3147" spans="1:14" ht="12.75" customHeight="1">
      <c r="A3147"/>
      <c r="B3147"/>
      <c r="C3147"/>
      <c r="D3147"/>
      <c r="E3147"/>
      <c r="F3147"/>
      <c r="G3147"/>
      <c r="H3147"/>
      <c r="I3147"/>
      <c r="J3147" s="52"/>
      <c r="K3147" s="52"/>
      <c r="L3147" s="52"/>
      <c r="M3147"/>
      <c r="N3147"/>
    </row>
    <row r="3148" spans="1:14" ht="12.75" customHeight="1">
      <c r="A3148"/>
      <c r="B3148"/>
      <c r="C3148"/>
      <c r="D3148"/>
      <c r="E3148"/>
      <c r="F3148"/>
      <c r="G3148"/>
      <c r="H3148"/>
      <c r="I3148"/>
      <c r="J3148" s="52"/>
      <c r="K3148" s="52"/>
      <c r="L3148" s="52"/>
      <c r="M3148"/>
      <c r="N3148"/>
    </row>
    <row r="3149" spans="1:14" ht="12.75" customHeight="1">
      <c r="A3149"/>
      <c r="B3149"/>
      <c r="C3149"/>
      <c r="D3149"/>
      <c r="E3149"/>
      <c r="F3149"/>
      <c r="G3149"/>
      <c r="H3149"/>
      <c r="I3149"/>
      <c r="J3149" s="52"/>
      <c r="K3149" s="52"/>
      <c r="L3149" s="52"/>
      <c r="M3149"/>
      <c r="N3149"/>
    </row>
    <row r="3150" spans="1:14" ht="12.75" customHeight="1">
      <c r="A3150"/>
      <c r="B3150"/>
      <c r="C3150"/>
      <c r="D3150"/>
      <c r="E3150"/>
      <c r="F3150"/>
      <c r="G3150"/>
      <c r="H3150"/>
      <c r="I3150"/>
      <c r="J3150" s="52"/>
      <c r="K3150" s="52"/>
      <c r="L3150" s="52"/>
      <c r="M3150"/>
      <c r="N3150"/>
    </row>
    <row r="3151" spans="1:14" ht="12.75" customHeight="1">
      <c r="A3151"/>
      <c r="B3151"/>
      <c r="C3151"/>
      <c r="D3151"/>
      <c r="E3151"/>
      <c r="F3151"/>
      <c r="G3151"/>
      <c r="H3151"/>
      <c r="I3151"/>
      <c r="J3151" s="52"/>
      <c r="K3151" s="52"/>
      <c r="L3151" s="52"/>
      <c r="M3151"/>
      <c r="N3151"/>
    </row>
    <row r="3152" spans="1:14" ht="12.75" customHeight="1">
      <c r="A3152"/>
      <c r="B3152"/>
      <c r="C3152"/>
      <c r="D3152"/>
      <c r="E3152"/>
      <c r="F3152"/>
      <c r="G3152"/>
      <c r="H3152"/>
      <c r="I3152"/>
      <c r="J3152" s="52"/>
      <c r="K3152" s="52"/>
      <c r="L3152" s="52"/>
      <c r="M3152"/>
      <c r="N3152"/>
    </row>
    <row r="3153" spans="1:14" ht="12.75" customHeight="1">
      <c r="A3153"/>
      <c r="B3153"/>
      <c r="C3153"/>
      <c r="D3153"/>
      <c r="E3153"/>
      <c r="F3153"/>
      <c r="G3153"/>
      <c r="H3153"/>
      <c r="I3153"/>
      <c r="J3153" s="52"/>
      <c r="K3153" s="52"/>
      <c r="L3153" s="52"/>
      <c r="M3153"/>
      <c r="N3153"/>
    </row>
    <row r="3154" spans="1:14" ht="12.75" customHeight="1">
      <c r="A3154"/>
      <c r="B3154"/>
      <c r="C3154"/>
      <c r="D3154"/>
      <c r="E3154"/>
      <c r="F3154"/>
      <c r="G3154"/>
      <c r="H3154"/>
      <c r="I3154"/>
      <c r="J3154" s="52"/>
      <c r="K3154" s="52"/>
      <c r="L3154" s="52"/>
      <c r="M3154"/>
      <c r="N3154"/>
    </row>
    <row r="3155" spans="1:14" ht="12.75" customHeight="1">
      <c r="A3155"/>
      <c r="B3155"/>
      <c r="C3155"/>
      <c r="D3155"/>
      <c r="E3155"/>
      <c r="F3155"/>
      <c r="G3155"/>
      <c r="H3155"/>
      <c r="I3155"/>
      <c r="J3155" s="52"/>
      <c r="K3155" s="52"/>
      <c r="L3155" s="52"/>
      <c r="M3155"/>
      <c r="N3155"/>
    </row>
    <row r="3156" spans="1:14" ht="12.75" customHeight="1">
      <c r="A3156"/>
      <c r="B3156"/>
      <c r="C3156"/>
      <c r="D3156"/>
      <c r="E3156"/>
      <c r="F3156"/>
      <c r="G3156"/>
      <c r="H3156"/>
      <c r="I3156"/>
      <c r="J3156" s="52"/>
      <c r="K3156" s="52"/>
      <c r="L3156" s="52"/>
      <c r="M3156"/>
      <c r="N3156"/>
    </row>
    <row r="3157" spans="1:14" ht="12.75" customHeight="1">
      <c r="A3157"/>
      <c r="B3157"/>
      <c r="C3157"/>
      <c r="D3157"/>
      <c r="E3157"/>
      <c r="F3157"/>
      <c r="G3157"/>
      <c r="H3157"/>
      <c r="I3157"/>
      <c r="J3157" s="52"/>
      <c r="K3157" s="52"/>
      <c r="L3157" s="52"/>
      <c r="M3157"/>
      <c r="N3157"/>
    </row>
    <row r="3158" spans="1:14" ht="12.75" customHeight="1">
      <c r="A3158"/>
      <c r="B3158"/>
      <c r="C3158"/>
      <c r="D3158"/>
      <c r="E3158"/>
      <c r="F3158"/>
      <c r="G3158"/>
      <c r="H3158"/>
      <c r="I3158"/>
      <c r="J3158" s="52"/>
      <c r="K3158" s="52"/>
      <c r="L3158" s="52"/>
      <c r="M3158"/>
      <c r="N3158"/>
    </row>
    <row r="3159" spans="1:14" ht="12.75" customHeight="1">
      <c r="A3159"/>
      <c r="B3159"/>
      <c r="C3159"/>
      <c r="D3159"/>
      <c r="E3159"/>
      <c r="F3159"/>
      <c r="G3159"/>
      <c r="H3159"/>
      <c r="I3159"/>
      <c r="J3159" s="52"/>
      <c r="K3159" s="52"/>
      <c r="L3159" s="52"/>
      <c r="M3159"/>
      <c r="N3159"/>
    </row>
    <row r="3160" spans="1:14" ht="12.75" customHeight="1">
      <c r="A3160"/>
      <c r="B3160"/>
      <c r="C3160"/>
      <c r="D3160"/>
      <c r="E3160"/>
      <c r="F3160"/>
      <c r="G3160"/>
      <c r="H3160"/>
      <c r="I3160"/>
      <c r="J3160" s="52"/>
      <c r="K3160" s="52"/>
      <c r="L3160" s="52"/>
      <c r="M3160"/>
      <c r="N3160"/>
    </row>
    <row r="3161" spans="1:14" ht="12.75" customHeight="1">
      <c r="A3161"/>
      <c r="B3161"/>
      <c r="C3161"/>
      <c r="D3161"/>
      <c r="E3161"/>
      <c r="F3161"/>
      <c r="G3161"/>
      <c r="H3161"/>
      <c r="I3161"/>
      <c r="J3161" s="52"/>
      <c r="K3161" s="52"/>
      <c r="L3161" s="52"/>
      <c r="M3161"/>
      <c r="N3161"/>
    </row>
    <row r="3162" spans="1:14" ht="12.75" customHeight="1">
      <c r="A3162"/>
      <c r="B3162"/>
      <c r="C3162"/>
      <c r="D3162"/>
      <c r="E3162"/>
      <c r="F3162"/>
      <c r="G3162"/>
      <c r="H3162"/>
      <c r="I3162"/>
      <c r="J3162" s="52"/>
      <c r="K3162" s="52"/>
      <c r="L3162" s="52"/>
      <c r="M3162"/>
      <c r="N3162"/>
    </row>
    <row r="3163" spans="1:14" ht="12.75" customHeight="1">
      <c r="A3163"/>
      <c r="B3163"/>
      <c r="C3163"/>
      <c r="D3163"/>
      <c r="E3163"/>
      <c r="F3163"/>
      <c r="G3163"/>
      <c r="H3163"/>
      <c r="I3163"/>
      <c r="J3163" s="52"/>
      <c r="K3163" s="52"/>
      <c r="L3163" s="52"/>
      <c r="M3163"/>
      <c r="N3163"/>
    </row>
    <row r="3164" spans="1:14" ht="12.75" customHeight="1">
      <c r="A3164"/>
      <c r="B3164"/>
      <c r="C3164"/>
      <c r="D3164"/>
      <c r="E3164"/>
      <c r="F3164"/>
      <c r="G3164"/>
      <c r="H3164"/>
      <c r="I3164"/>
      <c r="J3164" s="52"/>
      <c r="K3164" s="52"/>
      <c r="L3164" s="52"/>
      <c r="M3164"/>
      <c r="N3164"/>
    </row>
    <row r="3165" spans="1:14" ht="12.75" customHeight="1">
      <c r="A3165"/>
      <c r="B3165"/>
      <c r="C3165"/>
      <c r="D3165"/>
      <c r="E3165"/>
      <c r="F3165"/>
      <c r="G3165"/>
      <c r="H3165"/>
      <c r="I3165"/>
      <c r="J3165" s="52"/>
      <c r="K3165" s="52"/>
      <c r="L3165" s="52"/>
      <c r="M3165"/>
      <c r="N3165"/>
    </row>
    <row r="3166" spans="1:14" ht="12.75" customHeight="1">
      <c r="A3166"/>
      <c r="B3166"/>
      <c r="C3166"/>
      <c r="D3166"/>
      <c r="E3166"/>
      <c r="F3166"/>
      <c r="G3166"/>
      <c r="H3166"/>
      <c r="I3166"/>
      <c r="J3166" s="52"/>
      <c r="K3166" s="52"/>
      <c r="L3166" s="52"/>
      <c r="M3166"/>
      <c r="N3166"/>
    </row>
    <row r="3167" spans="1:14" ht="12.75" customHeight="1">
      <c r="A3167"/>
      <c r="B3167"/>
      <c r="C3167"/>
      <c r="D3167"/>
      <c r="E3167"/>
      <c r="F3167"/>
      <c r="G3167"/>
      <c r="H3167"/>
      <c r="I3167"/>
      <c r="J3167" s="52"/>
      <c r="K3167" s="52"/>
      <c r="L3167" s="52"/>
      <c r="M3167"/>
      <c r="N3167"/>
    </row>
    <row r="3168" spans="1:14" ht="12.75" customHeight="1">
      <c r="A3168"/>
      <c r="B3168"/>
      <c r="C3168"/>
      <c r="D3168"/>
      <c r="E3168"/>
      <c r="F3168"/>
      <c r="G3168"/>
      <c r="H3168"/>
      <c r="I3168"/>
      <c r="J3168" s="52"/>
      <c r="K3168" s="52"/>
      <c r="L3168" s="52"/>
      <c r="M3168"/>
      <c r="N3168"/>
    </row>
    <row r="3169" spans="1:14" ht="12.75" customHeight="1">
      <c r="A3169"/>
      <c r="B3169"/>
      <c r="C3169"/>
      <c r="D3169"/>
      <c r="E3169"/>
      <c r="F3169"/>
      <c r="G3169"/>
      <c r="H3169"/>
      <c r="I3169"/>
      <c r="J3169" s="52"/>
      <c r="K3169" s="52"/>
      <c r="L3169" s="52"/>
      <c r="M3169"/>
      <c r="N3169"/>
    </row>
    <row r="3170" spans="1:14" ht="12.75" customHeight="1">
      <c r="A3170"/>
      <c r="B3170"/>
      <c r="C3170"/>
      <c r="D3170"/>
      <c r="E3170"/>
      <c r="F3170"/>
      <c r="G3170"/>
      <c r="H3170"/>
      <c r="I3170"/>
      <c r="J3170" s="52"/>
      <c r="K3170" s="52"/>
      <c r="L3170" s="52"/>
      <c r="M3170"/>
      <c r="N3170"/>
    </row>
    <row r="3171" spans="1:14" ht="12.75" customHeight="1">
      <c r="A3171"/>
      <c r="B3171"/>
      <c r="C3171"/>
      <c r="D3171"/>
      <c r="E3171"/>
      <c r="F3171"/>
      <c r="G3171"/>
      <c r="H3171"/>
      <c r="I3171"/>
      <c r="J3171" s="52"/>
      <c r="K3171" s="52"/>
      <c r="L3171" s="52"/>
      <c r="M3171"/>
      <c r="N3171"/>
    </row>
    <row r="3172" spans="1:14" ht="12.75" customHeight="1">
      <c r="A3172"/>
      <c r="B3172"/>
      <c r="C3172"/>
      <c r="D3172"/>
      <c r="E3172"/>
      <c r="F3172"/>
      <c r="G3172"/>
      <c r="H3172"/>
      <c r="I3172"/>
      <c r="J3172" s="52"/>
      <c r="K3172" s="52"/>
      <c r="L3172" s="52"/>
      <c r="M3172"/>
      <c r="N3172"/>
    </row>
    <row r="3173" spans="1:14" ht="12.75" customHeight="1">
      <c r="A3173"/>
      <c r="B3173"/>
      <c r="C3173"/>
      <c r="D3173"/>
      <c r="E3173"/>
      <c r="F3173"/>
      <c r="G3173"/>
      <c r="H3173"/>
      <c r="I3173"/>
      <c r="J3173" s="52"/>
      <c r="K3173" s="52"/>
      <c r="L3173" s="52"/>
      <c r="M3173"/>
      <c r="N3173"/>
    </row>
    <row r="3174" spans="1:14" ht="12.75" customHeight="1">
      <c r="A3174"/>
      <c r="B3174"/>
      <c r="C3174"/>
      <c r="D3174"/>
      <c r="E3174"/>
      <c r="F3174"/>
      <c r="G3174"/>
      <c r="H3174"/>
      <c r="I3174"/>
      <c r="J3174" s="52"/>
      <c r="K3174" s="52"/>
      <c r="L3174" s="52"/>
      <c r="M3174"/>
      <c r="N3174"/>
    </row>
    <row r="3175" spans="1:14" ht="12.75" customHeight="1">
      <c r="A3175"/>
      <c r="B3175"/>
      <c r="C3175"/>
      <c r="D3175"/>
      <c r="E3175"/>
      <c r="F3175"/>
      <c r="G3175"/>
      <c r="H3175"/>
      <c r="I3175"/>
      <c r="J3175" s="52"/>
      <c r="K3175" s="52"/>
      <c r="L3175" s="52"/>
      <c r="M3175"/>
      <c r="N3175"/>
    </row>
    <row r="3176" spans="1:14" ht="12.75" customHeight="1">
      <c r="A3176"/>
      <c r="B3176"/>
      <c r="C3176"/>
      <c r="D3176"/>
      <c r="E3176"/>
      <c r="F3176"/>
      <c r="G3176"/>
      <c r="H3176"/>
      <c r="I3176"/>
      <c r="J3176" s="52"/>
      <c r="K3176" s="52"/>
      <c r="L3176" s="52"/>
      <c r="M3176"/>
      <c r="N3176"/>
    </row>
    <row r="3177" spans="1:14" ht="12.75" customHeight="1">
      <c r="A3177"/>
      <c r="B3177"/>
      <c r="C3177"/>
      <c r="D3177"/>
      <c r="E3177"/>
      <c r="F3177"/>
      <c r="G3177"/>
      <c r="H3177"/>
      <c r="I3177"/>
      <c r="J3177" s="52"/>
      <c r="K3177" s="52"/>
      <c r="L3177" s="52"/>
      <c r="M3177"/>
      <c r="N3177"/>
    </row>
    <row r="3178" spans="1:14" ht="12.75" customHeight="1">
      <c r="A3178"/>
      <c r="B3178"/>
      <c r="C3178"/>
      <c r="D3178"/>
      <c r="E3178"/>
      <c r="F3178"/>
      <c r="G3178"/>
      <c r="H3178"/>
      <c r="I3178"/>
      <c r="J3178" s="52"/>
      <c r="K3178" s="52"/>
      <c r="L3178" s="52"/>
      <c r="M3178"/>
      <c r="N3178"/>
    </row>
    <row r="3179" spans="1:14" ht="12.75" customHeight="1">
      <c r="A3179"/>
      <c r="B3179"/>
      <c r="C3179"/>
      <c r="D3179"/>
      <c r="E3179"/>
      <c r="F3179"/>
      <c r="G3179"/>
      <c r="H3179"/>
      <c r="I3179"/>
      <c r="J3179" s="52"/>
      <c r="K3179" s="52"/>
      <c r="L3179" s="52"/>
      <c r="M3179"/>
      <c r="N3179"/>
    </row>
    <row r="3180" spans="1:14" ht="12.75" customHeight="1">
      <c r="A3180"/>
      <c r="B3180"/>
      <c r="C3180"/>
      <c r="D3180"/>
      <c r="E3180"/>
      <c r="F3180"/>
      <c r="G3180"/>
      <c r="H3180"/>
      <c r="I3180"/>
      <c r="J3180" s="52"/>
      <c r="K3180" s="52"/>
      <c r="L3180" s="52"/>
      <c r="M3180"/>
      <c r="N3180"/>
    </row>
    <row r="3181" spans="1:14" ht="12.75" customHeight="1">
      <c r="A3181"/>
      <c r="B3181"/>
      <c r="C3181"/>
      <c r="D3181"/>
      <c r="E3181"/>
      <c r="F3181"/>
      <c r="G3181"/>
      <c r="H3181"/>
      <c r="I3181"/>
      <c r="J3181" s="52"/>
      <c r="K3181" s="52"/>
      <c r="L3181" s="52"/>
      <c r="M3181"/>
      <c r="N3181"/>
    </row>
    <row r="3182" spans="1:14" ht="12.75" customHeight="1">
      <c r="A3182"/>
      <c r="B3182"/>
      <c r="C3182"/>
      <c r="D3182"/>
      <c r="E3182"/>
      <c r="F3182"/>
      <c r="G3182"/>
      <c r="H3182"/>
      <c r="I3182"/>
      <c r="J3182" s="52"/>
      <c r="K3182" s="52"/>
      <c r="L3182" s="52"/>
      <c r="M3182"/>
      <c r="N3182"/>
    </row>
    <row r="3183" spans="1:14" ht="12.75" customHeight="1">
      <c r="A3183"/>
      <c r="B3183"/>
      <c r="C3183"/>
      <c r="D3183"/>
      <c r="E3183"/>
      <c r="F3183"/>
      <c r="G3183"/>
      <c r="H3183"/>
      <c r="I3183"/>
      <c r="J3183" s="52"/>
      <c r="K3183" s="52"/>
      <c r="L3183" s="52"/>
      <c r="M3183"/>
      <c r="N3183"/>
    </row>
    <row r="3184" spans="1:14" ht="12.75" customHeight="1">
      <c r="A3184"/>
      <c r="B3184"/>
      <c r="C3184"/>
      <c r="D3184"/>
      <c r="E3184"/>
      <c r="F3184"/>
      <c r="G3184"/>
      <c r="H3184"/>
      <c r="I3184"/>
      <c r="J3184" s="52"/>
      <c r="K3184" s="52"/>
      <c r="L3184" s="52"/>
      <c r="M3184"/>
      <c r="N3184"/>
    </row>
    <row r="3185" spans="1:14" ht="12.75" customHeight="1">
      <c r="A3185"/>
      <c r="B3185"/>
      <c r="C3185"/>
      <c r="D3185"/>
      <c r="E3185"/>
      <c r="F3185"/>
      <c r="G3185"/>
      <c r="H3185"/>
      <c r="I3185"/>
      <c r="J3185" s="52"/>
      <c r="K3185" s="52"/>
      <c r="L3185" s="52"/>
      <c r="M3185"/>
      <c r="N3185"/>
    </row>
    <row r="3186" spans="1:14" ht="12.75" customHeight="1">
      <c r="A3186"/>
      <c r="B3186"/>
      <c r="C3186"/>
      <c r="D3186"/>
      <c r="E3186"/>
      <c r="F3186"/>
      <c r="G3186"/>
      <c r="H3186"/>
      <c r="I3186"/>
      <c r="J3186" s="52"/>
      <c r="K3186" s="52"/>
      <c r="L3186" s="52"/>
      <c r="M3186"/>
      <c r="N3186"/>
    </row>
    <row r="3187" spans="1:14" ht="12.75" customHeight="1">
      <c r="A3187"/>
      <c r="B3187"/>
      <c r="C3187"/>
      <c r="D3187"/>
      <c r="E3187"/>
      <c r="F3187"/>
      <c r="G3187"/>
      <c r="H3187"/>
      <c r="I3187"/>
      <c r="J3187" s="52"/>
      <c r="K3187" s="52"/>
      <c r="L3187" s="52"/>
      <c r="M3187"/>
      <c r="N3187"/>
    </row>
    <row r="3188" spans="1:14" ht="12.75" customHeight="1">
      <c r="A3188"/>
      <c r="B3188"/>
      <c r="C3188"/>
      <c r="D3188"/>
      <c r="E3188"/>
      <c r="F3188"/>
      <c r="G3188"/>
      <c r="H3188"/>
      <c r="I3188"/>
      <c r="J3188" s="52"/>
      <c r="K3188" s="52"/>
      <c r="L3188" s="52"/>
      <c r="M3188"/>
      <c r="N3188"/>
    </row>
    <row r="3189" spans="1:14" ht="12.75" customHeight="1">
      <c r="A3189"/>
      <c r="B3189"/>
      <c r="C3189"/>
      <c r="D3189"/>
      <c r="E3189"/>
      <c r="F3189"/>
      <c r="G3189"/>
      <c r="H3189"/>
      <c r="I3189"/>
      <c r="J3189" s="52"/>
      <c r="K3189" s="52"/>
      <c r="L3189" s="52"/>
      <c r="M3189"/>
      <c r="N3189"/>
    </row>
    <row r="3190" spans="1:14" ht="12.75" customHeight="1">
      <c r="A3190"/>
      <c r="B3190"/>
      <c r="C3190"/>
      <c r="D3190"/>
      <c r="E3190"/>
      <c r="F3190"/>
      <c r="G3190"/>
      <c r="H3190"/>
      <c r="I3190"/>
      <c r="J3190" s="52"/>
      <c r="K3190" s="52"/>
      <c r="L3190" s="52"/>
      <c r="M3190"/>
      <c r="N3190"/>
    </row>
    <row r="3191" spans="1:14" ht="12.75" customHeight="1">
      <c r="A3191"/>
      <c r="B3191"/>
      <c r="C3191"/>
      <c r="D3191"/>
      <c r="E3191"/>
      <c r="F3191"/>
      <c r="G3191"/>
      <c r="H3191"/>
      <c r="I3191"/>
      <c r="J3191" s="52"/>
      <c r="K3191" s="52"/>
      <c r="L3191" s="52"/>
      <c r="M3191"/>
      <c r="N3191"/>
    </row>
    <row r="3192" spans="1:14" ht="12.75" customHeight="1">
      <c r="A3192"/>
      <c r="B3192"/>
      <c r="C3192"/>
      <c r="D3192"/>
      <c r="E3192"/>
      <c r="F3192"/>
      <c r="G3192"/>
      <c r="H3192"/>
      <c r="I3192"/>
      <c r="J3192" s="52"/>
      <c r="K3192" s="52"/>
      <c r="L3192" s="52"/>
      <c r="M3192"/>
      <c r="N3192"/>
    </row>
    <row r="3193" spans="1:14" ht="12.75" customHeight="1">
      <c r="A3193"/>
      <c r="B3193"/>
      <c r="C3193"/>
      <c r="D3193"/>
      <c r="E3193"/>
      <c r="F3193"/>
      <c r="G3193"/>
      <c r="H3193"/>
      <c r="I3193"/>
      <c r="J3193" s="52"/>
      <c r="K3193" s="52"/>
      <c r="L3193" s="52"/>
      <c r="M3193"/>
      <c r="N3193"/>
    </row>
    <row r="3194" spans="1:14" ht="12.75" customHeight="1">
      <c r="A3194"/>
      <c r="B3194"/>
      <c r="C3194"/>
      <c r="D3194"/>
      <c r="E3194"/>
      <c r="F3194"/>
      <c r="G3194"/>
      <c r="H3194"/>
      <c r="I3194"/>
      <c r="J3194" s="52"/>
      <c r="K3194" s="52"/>
      <c r="L3194" s="52"/>
      <c r="M3194"/>
      <c r="N3194"/>
    </row>
    <row r="3195" spans="1:14" ht="12.75" customHeight="1">
      <c r="A3195"/>
      <c r="B3195"/>
      <c r="C3195"/>
      <c r="D3195"/>
      <c r="E3195"/>
      <c r="F3195"/>
      <c r="G3195"/>
      <c r="H3195"/>
      <c r="I3195"/>
      <c r="J3195" s="52"/>
      <c r="K3195" s="52"/>
      <c r="L3195" s="52"/>
      <c r="M3195"/>
      <c r="N3195"/>
    </row>
    <row r="3196" spans="1:14" ht="12.75" customHeight="1">
      <c r="A3196"/>
      <c r="B3196"/>
      <c r="C3196"/>
      <c r="D3196"/>
      <c r="E3196"/>
      <c r="F3196"/>
      <c r="G3196"/>
      <c r="H3196"/>
      <c r="I3196"/>
      <c r="J3196" s="52"/>
      <c r="K3196" s="52"/>
      <c r="L3196" s="52"/>
      <c r="M3196"/>
      <c r="N3196"/>
    </row>
    <row r="3197" spans="1:14" ht="12.75" customHeight="1">
      <c r="A3197"/>
      <c r="B3197"/>
      <c r="C3197"/>
      <c r="D3197"/>
      <c r="E3197"/>
      <c r="F3197"/>
      <c r="G3197"/>
      <c r="H3197"/>
      <c r="I3197"/>
      <c r="J3197" s="52"/>
      <c r="K3197" s="52"/>
      <c r="L3197" s="52"/>
      <c r="M3197"/>
      <c r="N3197"/>
    </row>
    <row r="3198" spans="1:14" ht="12.75" customHeight="1">
      <c r="A3198"/>
      <c r="B3198"/>
      <c r="C3198"/>
      <c r="D3198"/>
      <c r="E3198"/>
      <c r="F3198"/>
      <c r="G3198"/>
      <c r="H3198"/>
      <c r="I3198"/>
      <c r="J3198" s="52"/>
      <c r="K3198" s="52"/>
      <c r="L3198" s="52"/>
      <c r="M3198"/>
      <c r="N3198"/>
    </row>
    <row r="3199" spans="1:14" ht="12.75" customHeight="1">
      <c r="A3199"/>
      <c r="B3199"/>
      <c r="C3199"/>
      <c r="D3199"/>
      <c r="E3199"/>
      <c r="F3199"/>
      <c r="G3199"/>
      <c r="H3199"/>
      <c r="I3199"/>
      <c r="J3199" s="52"/>
      <c r="K3199" s="52"/>
      <c r="L3199" s="52"/>
      <c r="M3199"/>
      <c r="N3199"/>
    </row>
    <row r="3200" spans="1:14" ht="12.75" customHeight="1">
      <c r="A3200"/>
      <c r="B3200"/>
      <c r="C3200"/>
      <c r="D3200"/>
      <c r="E3200"/>
      <c r="F3200"/>
      <c r="G3200"/>
      <c r="H3200"/>
      <c r="I3200"/>
      <c r="J3200" s="52"/>
      <c r="K3200" s="52"/>
      <c r="L3200" s="52"/>
      <c r="M3200"/>
      <c r="N3200"/>
    </row>
    <row r="3201" spans="1:14" ht="12.75" customHeight="1">
      <c r="A3201"/>
      <c r="B3201"/>
      <c r="C3201"/>
      <c r="D3201"/>
      <c r="E3201"/>
      <c r="F3201"/>
      <c r="G3201"/>
      <c r="H3201"/>
      <c r="I3201"/>
      <c r="J3201" s="52"/>
      <c r="K3201" s="52"/>
      <c r="L3201" s="52"/>
      <c r="M3201"/>
      <c r="N3201"/>
    </row>
    <row r="3202" spans="1:14" ht="12.75" customHeight="1">
      <c r="A3202"/>
      <c r="B3202"/>
      <c r="C3202"/>
      <c r="D3202"/>
      <c r="E3202"/>
      <c r="F3202"/>
      <c r="G3202"/>
      <c r="H3202"/>
      <c r="I3202"/>
      <c r="J3202" s="52"/>
      <c r="K3202" s="52"/>
      <c r="L3202" s="52"/>
      <c r="M3202"/>
      <c r="N3202"/>
    </row>
    <row r="3203" spans="1:14" ht="12.75" customHeight="1">
      <c r="A3203"/>
      <c r="B3203"/>
      <c r="C3203"/>
      <c r="D3203"/>
      <c r="E3203"/>
      <c r="F3203"/>
      <c r="G3203"/>
      <c r="H3203"/>
      <c r="I3203"/>
      <c r="J3203" s="52"/>
      <c r="K3203" s="52"/>
      <c r="L3203" s="52"/>
      <c r="M3203"/>
      <c r="N3203"/>
    </row>
    <row r="3204" spans="1:14" ht="12.75" customHeight="1">
      <c r="A3204"/>
      <c r="B3204"/>
      <c r="C3204"/>
      <c r="D3204"/>
      <c r="E3204"/>
      <c r="F3204"/>
      <c r="G3204"/>
      <c r="H3204"/>
      <c r="I3204"/>
      <c r="J3204" s="52"/>
      <c r="K3204" s="52"/>
      <c r="L3204" s="52"/>
      <c r="M3204"/>
      <c r="N3204"/>
    </row>
    <row r="3205" spans="1:14" ht="12.75" customHeight="1">
      <c r="A3205"/>
      <c r="B3205"/>
      <c r="C3205"/>
      <c r="D3205"/>
      <c r="E3205"/>
      <c r="F3205"/>
      <c r="G3205"/>
      <c r="H3205"/>
      <c r="I3205"/>
      <c r="J3205" s="52"/>
      <c r="K3205" s="52"/>
      <c r="L3205" s="52"/>
      <c r="M3205"/>
      <c r="N3205"/>
    </row>
    <row r="3206" spans="1:14" ht="12.75" customHeight="1">
      <c r="A3206"/>
      <c r="B3206"/>
      <c r="C3206"/>
      <c r="D3206"/>
      <c r="E3206"/>
      <c r="F3206"/>
      <c r="G3206"/>
      <c r="H3206"/>
      <c r="I3206"/>
      <c r="J3206" s="52"/>
      <c r="K3206" s="52"/>
      <c r="L3206" s="52"/>
      <c r="M3206"/>
      <c r="N3206"/>
    </row>
    <row r="3207" spans="1:14" ht="12.75" customHeight="1">
      <c r="A3207"/>
      <c r="B3207"/>
      <c r="C3207"/>
      <c r="D3207"/>
      <c r="E3207"/>
      <c r="F3207"/>
      <c r="G3207"/>
      <c r="H3207"/>
      <c r="I3207"/>
      <c r="J3207" s="52"/>
      <c r="K3207" s="52"/>
      <c r="L3207" s="52"/>
      <c r="M3207"/>
      <c r="N3207"/>
    </row>
    <row r="3208" spans="1:14" ht="12.75" customHeight="1">
      <c r="A3208"/>
      <c r="B3208"/>
      <c r="C3208"/>
      <c r="D3208"/>
      <c r="E3208"/>
      <c r="F3208"/>
      <c r="G3208"/>
      <c r="H3208"/>
      <c r="I3208"/>
      <c r="J3208" s="52"/>
      <c r="K3208" s="52"/>
      <c r="L3208" s="52"/>
      <c r="M3208"/>
      <c r="N3208"/>
    </row>
    <row r="3209" spans="1:14" ht="12.75" customHeight="1">
      <c r="A3209"/>
      <c r="B3209"/>
      <c r="C3209"/>
      <c r="D3209"/>
      <c r="E3209"/>
      <c r="F3209"/>
      <c r="G3209"/>
      <c r="H3209"/>
      <c r="I3209"/>
      <c r="J3209" s="52"/>
      <c r="K3209" s="52"/>
      <c r="L3209" s="52"/>
      <c r="M3209"/>
      <c r="N3209"/>
    </row>
    <row r="3210" spans="1:14" ht="12.75" customHeight="1">
      <c r="A3210"/>
      <c r="B3210"/>
      <c r="C3210"/>
      <c r="D3210"/>
      <c r="E3210"/>
      <c r="F3210"/>
      <c r="G3210"/>
      <c r="H3210"/>
      <c r="I3210"/>
      <c r="J3210" s="52"/>
      <c r="K3210" s="52"/>
      <c r="L3210" s="52"/>
      <c r="M3210"/>
      <c r="N3210"/>
    </row>
    <row r="3211" spans="1:14" ht="12.75" customHeight="1">
      <c r="A3211"/>
      <c r="B3211"/>
      <c r="C3211"/>
      <c r="D3211"/>
      <c r="E3211"/>
      <c r="F3211"/>
      <c r="G3211"/>
      <c r="H3211"/>
      <c r="I3211"/>
      <c r="J3211" s="52"/>
      <c r="K3211" s="52"/>
      <c r="L3211" s="52"/>
      <c r="M3211"/>
      <c r="N3211"/>
    </row>
    <row r="3212" spans="1:14" ht="12.75" customHeight="1">
      <c r="A3212"/>
      <c r="B3212"/>
      <c r="C3212"/>
      <c r="D3212"/>
      <c r="E3212"/>
      <c r="F3212"/>
      <c r="G3212"/>
      <c r="H3212"/>
      <c r="I3212"/>
      <c r="J3212" s="52"/>
      <c r="K3212" s="52"/>
      <c r="L3212" s="52"/>
      <c r="M3212"/>
      <c r="N3212"/>
    </row>
    <row r="3213" spans="1:14" ht="12.75" customHeight="1">
      <c r="A3213"/>
      <c r="B3213"/>
      <c r="C3213"/>
      <c r="D3213"/>
      <c r="E3213"/>
      <c r="F3213"/>
      <c r="G3213"/>
      <c r="H3213"/>
      <c r="I3213"/>
      <c r="J3213" s="52"/>
      <c r="K3213" s="52"/>
      <c r="L3213" s="52"/>
      <c r="M3213"/>
      <c r="N3213"/>
    </row>
    <row r="3214" spans="1:14" ht="12.75" customHeight="1">
      <c r="A3214"/>
      <c r="B3214"/>
      <c r="C3214"/>
      <c r="D3214"/>
      <c r="E3214"/>
      <c r="F3214"/>
      <c r="G3214"/>
      <c r="H3214"/>
      <c r="I3214"/>
      <c r="J3214" s="52"/>
      <c r="K3214" s="52"/>
      <c r="L3214" s="52"/>
      <c r="M3214"/>
      <c r="N3214"/>
    </row>
    <row r="3215" spans="1:14" ht="12.75" customHeight="1">
      <c r="A3215"/>
      <c r="B3215"/>
      <c r="C3215"/>
      <c r="D3215"/>
      <c r="E3215"/>
      <c r="F3215"/>
      <c r="G3215"/>
      <c r="H3215"/>
      <c r="I3215"/>
      <c r="J3215" s="52"/>
      <c r="K3215" s="52"/>
      <c r="L3215" s="52"/>
      <c r="M3215"/>
      <c r="N3215"/>
    </row>
    <row r="3216" spans="1:14" ht="12.75" customHeight="1">
      <c r="A3216"/>
      <c r="B3216"/>
      <c r="C3216"/>
      <c r="D3216"/>
      <c r="E3216"/>
      <c r="F3216"/>
      <c r="G3216"/>
      <c r="H3216"/>
      <c r="I3216"/>
      <c r="J3216" s="52"/>
      <c r="K3216" s="52"/>
      <c r="L3216" s="52"/>
      <c r="M3216"/>
      <c r="N3216"/>
    </row>
    <row r="3217" spans="1:14" ht="12.75" customHeight="1">
      <c r="A3217"/>
      <c r="B3217"/>
      <c r="C3217"/>
      <c r="D3217"/>
      <c r="E3217"/>
      <c r="F3217"/>
      <c r="G3217"/>
      <c r="H3217"/>
      <c r="I3217"/>
      <c r="J3217" s="52"/>
      <c r="K3217" s="52"/>
      <c r="L3217" s="52"/>
      <c r="M3217"/>
      <c r="N3217"/>
    </row>
    <row r="3218" spans="1:14" ht="12.75" customHeight="1">
      <c r="A3218"/>
      <c r="B3218"/>
      <c r="C3218"/>
      <c r="D3218"/>
      <c r="E3218"/>
      <c r="F3218"/>
      <c r="G3218"/>
      <c r="H3218"/>
      <c r="I3218"/>
      <c r="J3218" s="52"/>
      <c r="K3218" s="52"/>
      <c r="L3218" s="52"/>
      <c r="M3218"/>
      <c r="N3218"/>
    </row>
    <row r="3219" spans="1:14" ht="12.75" customHeight="1">
      <c r="A3219"/>
      <c r="B3219"/>
      <c r="C3219"/>
      <c r="D3219"/>
      <c r="E3219"/>
      <c r="F3219"/>
      <c r="G3219"/>
      <c r="H3219"/>
      <c r="I3219"/>
      <c r="J3219" s="52"/>
      <c r="K3219" s="52"/>
      <c r="L3219" s="52"/>
      <c r="M3219"/>
      <c r="N3219"/>
    </row>
    <row r="3220" spans="1:14" ht="12.75" customHeight="1">
      <c r="A3220"/>
      <c r="B3220"/>
      <c r="C3220"/>
      <c r="D3220"/>
      <c r="E3220"/>
      <c r="F3220"/>
      <c r="G3220"/>
      <c r="H3220"/>
      <c r="I3220"/>
      <c r="J3220" s="52"/>
      <c r="K3220" s="52"/>
      <c r="L3220" s="52"/>
      <c r="M3220"/>
      <c r="N3220"/>
    </row>
    <row r="3221" spans="1:14" ht="12.75" customHeight="1">
      <c r="A3221"/>
      <c r="B3221"/>
      <c r="C3221"/>
      <c r="D3221"/>
      <c r="E3221"/>
      <c r="F3221"/>
      <c r="G3221"/>
      <c r="H3221"/>
      <c r="I3221"/>
      <c r="J3221" s="52"/>
      <c r="K3221" s="52"/>
      <c r="L3221" s="52"/>
      <c r="M3221"/>
      <c r="N3221"/>
    </row>
    <row r="3222" spans="1:14" ht="12.75" customHeight="1">
      <c r="A3222"/>
      <c r="B3222"/>
      <c r="C3222"/>
      <c r="D3222"/>
      <c r="E3222"/>
      <c r="F3222"/>
      <c r="G3222"/>
      <c r="H3222"/>
      <c r="I3222"/>
      <c r="J3222" s="52"/>
      <c r="K3222" s="52"/>
      <c r="L3222" s="52"/>
      <c r="M3222"/>
      <c r="N3222"/>
    </row>
    <row r="3223" spans="1:14" ht="12.75" customHeight="1">
      <c r="A3223"/>
      <c r="B3223"/>
      <c r="C3223"/>
      <c r="D3223"/>
      <c r="E3223"/>
      <c r="F3223"/>
      <c r="G3223"/>
      <c r="H3223"/>
      <c r="I3223"/>
      <c r="J3223" s="52"/>
      <c r="K3223" s="52"/>
      <c r="L3223" s="52"/>
      <c r="M3223"/>
      <c r="N3223"/>
    </row>
    <row r="3224" spans="1:14" ht="12.75" customHeight="1">
      <c r="A3224"/>
      <c r="B3224"/>
      <c r="C3224"/>
      <c r="D3224"/>
      <c r="E3224"/>
      <c r="F3224"/>
      <c r="G3224"/>
      <c r="H3224"/>
      <c r="I3224"/>
      <c r="J3224" s="52"/>
      <c r="K3224" s="52"/>
      <c r="L3224" s="52"/>
      <c r="M3224"/>
      <c r="N3224"/>
    </row>
    <row r="3225" spans="1:14" ht="12.75" customHeight="1">
      <c r="A3225"/>
      <c r="B3225"/>
      <c r="C3225"/>
      <c r="D3225"/>
      <c r="E3225"/>
      <c r="F3225"/>
      <c r="G3225"/>
      <c r="H3225"/>
      <c r="I3225"/>
      <c r="J3225" s="52"/>
      <c r="K3225" s="52"/>
      <c r="L3225" s="52"/>
      <c r="M3225"/>
      <c r="N3225"/>
    </row>
    <row r="3226" spans="1:14" ht="12.75" customHeight="1">
      <c r="A3226"/>
      <c r="B3226"/>
      <c r="C3226"/>
      <c r="D3226"/>
      <c r="E3226"/>
      <c r="F3226"/>
      <c r="G3226"/>
      <c r="H3226"/>
      <c r="I3226"/>
      <c r="J3226" s="52"/>
      <c r="K3226" s="52"/>
      <c r="L3226" s="52"/>
      <c r="M3226"/>
      <c r="N3226"/>
    </row>
    <row r="3227" spans="1:14" ht="12.75" customHeight="1">
      <c r="A3227"/>
      <c r="B3227"/>
      <c r="C3227"/>
      <c r="D3227"/>
      <c r="E3227"/>
      <c r="F3227"/>
      <c r="G3227"/>
      <c r="H3227"/>
      <c r="I3227"/>
      <c r="J3227" s="52"/>
      <c r="K3227" s="52"/>
      <c r="L3227" s="52"/>
      <c r="M3227"/>
      <c r="N3227"/>
    </row>
    <row r="3228" spans="1:14" ht="12.75" customHeight="1">
      <c r="A3228"/>
      <c r="B3228"/>
      <c r="C3228"/>
      <c r="D3228"/>
      <c r="E3228"/>
      <c r="F3228"/>
      <c r="G3228"/>
      <c r="H3228"/>
      <c r="I3228"/>
      <c r="J3228" s="52"/>
      <c r="K3228" s="52"/>
      <c r="L3228" s="52"/>
      <c r="M3228"/>
      <c r="N3228"/>
    </row>
    <row r="3229" spans="1:14" ht="12.75" customHeight="1">
      <c r="A3229"/>
      <c r="B3229"/>
      <c r="C3229"/>
      <c r="D3229"/>
      <c r="E3229"/>
      <c r="F3229"/>
      <c r="G3229"/>
      <c r="H3229"/>
      <c r="I3229"/>
      <c r="J3229" s="52"/>
      <c r="K3229" s="52"/>
      <c r="L3229" s="52"/>
      <c r="M3229"/>
      <c r="N3229"/>
    </row>
    <row r="3230" spans="1:14" ht="12.75" customHeight="1">
      <c r="A3230"/>
      <c r="B3230"/>
      <c r="C3230"/>
      <c r="D3230"/>
      <c r="E3230"/>
      <c r="F3230"/>
      <c r="G3230"/>
      <c r="H3230"/>
      <c r="I3230"/>
      <c r="J3230" s="52"/>
      <c r="K3230" s="52"/>
      <c r="L3230" s="52"/>
      <c r="M3230"/>
      <c r="N3230"/>
    </row>
    <row r="3231" spans="1:14" ht="12.75" customHeight="1">
      <c r="A3231"/>
      <c r="B3231"/>
      <c r="C3231"/>
      <c r="D3231"/>
      <c r="E3231"/>
      <c r="F3231"/>
      <c r="G3231"/>
      <c r="H3231"/>
      <c r="I3231"/>
      <c r="J3231" s="52"/>
      <c r="K3231" s="52"/>
      <c r="L3231" s="52"/>
      <c r="M3231"/>
      <c r="N3231"/>
    </row>
    <row r="3232" spans="1:14" ht="12.75" customHeight="1">
      <c r="A3232"/>
      <c r="B3232"/>
      <c r="C3232"/>
      <c r="D3232"/>
      <c r="E3232"/>
      <c r="F3232"/>
      <c r="G3232"/>
      <c r="H3232"/>
      <c r="I3232"/>
      <c r="J3232" s="52"/>
      <c r="K3232" s="52"/>
      <c r="L3232" s="52"/>
      <c r="M3232"/>
      <c r="N3232"/>
    </row>
    <row r="3233" spans="1:14" ht="12.75" customHeight="1">
      <c r="A3233"/>
      <c r="B3233"/>
      <c r="C3233"/>
      <c r="D3233"/>
      <c r="E3233"/>
      <c r="F3233"/>
      <c r="G3233"/>
      <c r="H3233"/>
      <c r="I3233"/>
      <c r="J3233" s="52"/>
      <c r="K3233" s="52"/>
      <c r="L3233" s="52"/>
      <c r="M3233"/>
      <c r="N3233"/>
    </row>
    <row r="3234" spans="1:14" ht="12.75" customHeight="1">
      <c r="A3234"/>
      <c r="B3234"/>
      <c r="C3234"/>
      <c r="D3234"/>
      <c r="E3234"/>
      <c r="F3234"/>
      <c r="G3234"/>
      <c r="H3234"/>
      <c r="I3234"/>
      <c r="J3234" s="52"/>
      <c r="K3234" s="52"/>
      <c r="L3234" s="52"/>
      <c r="M3234"/>
      <c r="N3234"/>
    </row>
    <row r="3235" spans="1:14" ht="12.75" customHeight="1">
      <c r="A3235"/>
      <c r="B3235"/>
      <c r="C3235"/>
      <c r="D3235"/>
      <c r="E3235"/>
      <c r="F3235"/>
      <c r="G3235"/>
      <c r="H3235"/>
      <c r="I3235"/>
      <c r="J3235" s="52"/>
      <c r="K3235" s="52"/>
      <c r="L3235" s="52"/>
      <c r="M3235"/>
      <c r="N3235"/>
    </row>
    <row r="3236" spans="1:14" ht="12.75" customHeight="1">
      <c r="A3236"/>
      <c r="B3236"/>
      <c r="C3236"/>
      <c r="D3236"/>
      <c r="E3236"/>
      <c r="F3236"/>
      <c r="G3236"/>
      <c r="H3236"/>
      <c r="I3236"/>
      <c r="J3236" s="52"/>
      <c r="K3236" s="52"/>
      <c r="L3236" s="52"/>
      <c r="M3236"/>
      <c r="N3236"/>
    </row>
    <row r="3237" spans="1:14" ht="12.75" customHeight="1">
      <c r="A3237"/>
      <c r="B3237"/>
      <c r="C3237"/>
      <c r="D3237"/>
      <c r="E3237"/>
      <c r="F3237"/>
      <c r="G3237"/>
      <c r="H3237"/>
      <c r="I3237"/>
      <c r="J3237" s="52"/>
      <c r="K3237" s="52"/>
      <c r="L3237" s="52"/>
      <c r="M3237"/>
      <c r="N3237"/>
    </row>
    <row r="3238" spans="1:14" ht="12.75" customHeight="1">
      <c r="A3238"/>
      <c r="B3238"/>
      <c r="C3238"/>
      <c r="D3238"/>
      <c r="E3238"/>
      <c r="F3238"/>
      <c r="G3238"/>
      <c r="H3238"/>
      <c r="I3238"/>
      <c r="J3238" s="52"/>
      <c r="K3238" s="52"/>
      <c r="L3238" s="52"/>
      <c r="M3238"/>
      <c r="N3238"/>
    </row>
    <row r="3239" spans="1:14" ht="12.75" customHeight="1">
      <c r="A3239"/>
      <c r="B3239"/>
      <c r="C3239"/>
      <c r="D3239"/>
      <c r="E3239"/>
      <c r="F3239"/>
      <c r="G3239"/>
      <c r="H3239"/>
      <c r="I3239"/>
      <c r="J3239" s="52"/>
      <c r="K3239" s="52"/>
      <c r="L3239" s="52"/>
      <c r="M3239"/>
      <c r="N3239"/>
    </row>
    <row r="3240" spans="1:14" ht="12.75" customHeight="1">
      <c r="A3240"/>
      <c r="B3240"/>
      <c r="C3240"/>
      <c r="D3240"/>
      <c r="E3240"/>
      <c r="F3240"/>
      <c r="G3240"/>
      <c r="H3240"/>
      <c r="I3240"/>
      <c r="J3240" s="52"/>
      <c r="K3240" s="52"/>
      <c r="L3240" s="52"/>
      <c r="M3240"/>
      <c r="N3240"/>
    </row>
    <row r="3241" spans="1:14" ht="12.75" customHeight="1">
      <c r="A3241"/>
      <c r="B3241"/>
      <c r="C3241"/>
      <c r="D3241"/>
      <c r="E3241"/>
      <c r="F3241"/>
      <c r="G3241"/>
      <c r="H3241"/>
      <c r="I3241"/>
      <c r="J3241" s="52"/>
      <c r="K3241" s="52"/>
      <c r="L3241" s="52"/>
      <c r="M3241"/>
      <c r="N3241"/>
    </row>
    <row r="3242" spans="1:14" ht="12.75" customHeight="1">
      <c r="A3242"/>
      <c r="B3242"/>
      <c r="C3242"/>
      <c r="D3242"/>
      <c r="E3242"/>
      <c r="F3242"/>
      <c r="G3242"/>
      <c r="H3242"/>
      <c r="I3242"/>
      <c r="J3242" s="52"/>
      <c r="K3242" s="52"/>
      <c r="L3242" s="52"/>
      <c r="M3242"/>
      <c r="N3242"/>
    </row>
    <row r="3243" spans="1:14" ht="12.75" customHeight="1">
      <c r="A3243"/>
      <c r="B3243"/>
      <c r="C3243"/>
      <c r="D3243"/>
      <c r="E3243"/>
      <c r="F3243"/>
      <c r="G3243"/>
      <c r="H3243"/>
      <c r="I3243"/>
      <c r="J3243" s="52"/>
      <c r="K3243" s="52"/>
      <c r="L3243" s="52"/>
      <c r="M3243"/>
      <c r="N3243"/>
    </row>
    <row r="3244" spans="1:14" ht="12.75" customHeight="1">
      <c r="A3244"/>
      <c r="B3244"/>
      <c r="C3244"/>
      <c r="D3244"/>
      <c r="E3244"/>
      <c r="F3244"/>
      <c r="G3244"/>
      <c r="H3244"/>
      <c r="I3244"/>
      <c r="J3244" s="52"/>
      <c r="K3244" s="52"/>
      <c r="L3244" s="52"/>
      <c r="M3244"/>
      <c r="N3244"/>
    </row>
    <row r="3245" spans="1:14" ht="12.75" customHeight="1">
      <c r="A3245"/>
      <c r="B3245"/>
      <c r="C3245"/>
      <c r="D3245"/>
      <c r="E3245"/>
      <c r="F3245"/>
      <c r="G3245"/>
      <c r="H3245"/>
      <c r="I3245"/>
      <c r="J3245" s="52"/>
      <c r="K3245" s="52"/>
      <c r="L3245" s="52"/>
      <c r="M3245"/>
      <c r="N3245"/>
    </row>
    <row r="3246" spans="1:14" ht="12.75" customHeight="1">
      <c r="A3246"/>
      <c r="B3246"/>
      <c r="C3246"/>
      <c r="D3246"/>
      <c r="E3246"/>
      <c r="F3246"/>
      <c r="G3246"/>
      <c r="H3246"/>
      <c r="I3246"/>
      <c r="J3246" s="52"/>
      <c r="K3246" s="52"/>
      <c r="L3246" s="52"/>
      <c r="M3246"/>
      <c r="N3246"/>
    </row>
    <row r="3247" spans="1:14" ht="12.75" customHeight="1">
      <c r="A3247"/>
      <c r="B3247"/>
      <c r="C3247"/>
      <c r="D3247"/>
      <c r="E3247"/>
      <c r="F3247"/>
      <c r="G3247"/>
      <c r="H3247"/>
      <c r="I3247"/>
      <c r="J3247" s="52"/>
      <c r="K3247" s="52"/>
      <c r="L3247" s="52"/>
      <c r="M3247"/>
      <c r="N3247"/>
    </row>
    <row r="3248" spans="1:14" ht="12.75" customHeight="1">
      <c r="A3248"/>
      <c r="B3248"/>
      <c r="C3248"/>
      <c r="D3248"/>
      <c r="E3248"/>
      <c r="F3248"/>
      <c r="G3248"/>
      <c r="H3248"/>
      <c r="I3248"/>
      <c r="J3248" s="52"/>
      <c r="K3248" s="52"/>
      <c r="L3248" s="52"/>
      <c r="M3248"/>
      <c r="N3248"/>
    </row>
    <row r="3249" spans="1:14" ht="12.75" customHeight="1">
      <c r="A3249"/>
      <c r="B3249"/>
      <c r="C3249"/>
      <c r="D3249"/>
      <c r="E3249"/>
      <c r="F3249"/>
      <c r="G3249"/>
      <c r="H3249"/>
      <c r="I3249"/>
      <c r="J3249" s="52"/>
      <c r="K3249" s="52"/>
      <c r="L3249" s="52"/>
      <c r="M3249"/>
      <c r="N3249"/>
    </row>
    <row r="3250" spans="1:14" ht="12.75" customHeight="1">
      <c r="A3250"/>
      <c r="B3250"/>
      <c r="C3250"/>
      <c r="D3250"/>
      <c r="E3250"/>
      <c r="F3250"/>
      <c r="G3250"/>
      <c r="H3250"/>
      <c r="I3250"/>
      <c r="J3250" s="52"/>
      <c r="K3250" s="52"/>
      <c r="L3250" s="52"/>
      <c r="M3250"/>
      <c r="N3250"/>
    </row>
    <row r="3251" spans="1:14" ht="12.75" customHeight="1">
      <c r="A3251"/>
      <c r="B3251"/>
      <c r="C3251"/>
      <c r="D3251"/>
      <c r="E3251"/>
      <c r="F3251"/>
      <c r="G3251"/>
      <c r="H3251"/>
      <c r="I3251"/>
      <c r="J3251" s="52"/>
      <c r="K3251" s="52"/>
      <c r="L3251" s="52"/>
      <c r="M3251"/>
      <c r="N3251"/>
    </row>
    <row r="3252" spans="1:14" ht="12.75" customHeight="1">
      <c r="A3252"/>
      <c r="B3252"/>
      <c r="C3252"/>
      <c r="D3252"/>
      <c r="E3252"/>
      <c r="F3252"/>
      <c r="G3252"/>
      <c r="H3252"/>
      <c r="I3252"/>
      <c r="J3252" s="52"/>
      <c r="K3252" s="52"/>
      <c r="L3252" s="52"/>
      <c r="M3252"/>
      <c r="N3252"/>
    </row>
    <row r="3253" spans="1:14" ht="12.75" customHeight="1">
      <c r="A3253"/>
      <c r="B3253"/>
      <c r="C3253"/>
      <c r="D3253"/>
      <c r="E3253"/>
      <c r="F3253"/>
      <c r="G3253"/>
      <c r="H3253"/>
      <c r="I3253"/>
      <c r="J3253" s="52"/>
      <c r="K3253" s="52"/>
      <c r="L3253" s="52"/>
      <c r="M3253"/>
      <c r="N3253"/>
    </row>
    <row r="3254" spans="1:14" ht="12.75" customHeight="1">
      <c r="A3254"/>
      <c r="B3254"/>
      <c r="C3254"/>
      <c r="D3254"/>
      <c r="E3254"/>
      <c r="F3254"/>
      <c r="G3254"/>
      <c r="H3254"/>
      <c r="I3254"/>
      <c r="J3254" s="52"/>
      <c r="K3254" s="52"/>
      <c r="L3254" s="52"/>
      <c r="M3254"/>
      <c r="N3254"/>
    </row>
    <row r="3255" spans="1:14" ht="12.75" customHeight="1">
      <c r="A3255"/>
      <c r="B3255"/>
      <c r="C3255"/>
      <c r="D3255"/>
      <c r="E3255"/>
      <c r="F3255"/>
      <c r="G3255"/>
      <c r="H3255"/>
      <c r="I3255"/>
      <c r="J3255" s="52"/>
      <c r="K3255" s="52"/>
      <c r="L3255" s="52"/>
      <c r="M3255"/>
      <c r="N3255"/>
    </row>
    <row r="3256" spans="1:14" ht="12.75" customHeight="1">
      <c r="A3256"/>
      <c r="B3256"/>
      <c r="C3256"/>
      <c r="D3256"/>
      <c r="E3256"/>
      <c r="F3256"/>
      <c r="G3256"/>
      <c r="H3256"/>
      <c r="I3256"/>
      <c r="J3256" s="52"/>
      <c r="K3256" s="52"/>
      <c r="L3256" s="52"/>
      <c r="M3256"/>
      <c r="N3256"/>
    </row>
    <row r="3257" spans="1:14" ht="12.75" customHeight="1">
      <c r="A3257"/>
      <c r="B3257"/>
      <c r="C3257"/>
      <c r="D3257"/>
      <c r="E3257"/>
      <c r="F3257"/>
      <c r="G3257"/>
      <c r="H3257"/>
      <c r="I3257"/>
      <c r="J3257" s="52"/>
      <c r="K3257" s="52"/>
      <c r="L3257" s="52"/>
      <c r="M3257"/>
      <c r="N3257"/>
    </row>
    <row r="3258" spans="1:14" ht="12.75" customHeight="1">
      <c r="A3258"/>
      <c r="B3258"/>
      <c r="C3258"/>
      <c r="D3258"/>
      <c r="E3258"/>
      <c r="F3258"/>
      <c r="G3258"/>
      <c r="H3258"/>
      <c r="I3258"/>
      <c r="J3258" s="52"/>
      <c r="K3258" s="52"/>
      <c r="L3258" s="52"/>
      <c r="M3258"/>
      <c r="N3258"/>
    </row>
    <row r="3259" spans="1:14" ht="12.75" customHeight="1">
      <c r="A3259"/>
      <c r="B3259"/>
      <c r="C3259"/>
      <c r="D3259"/>
      <c r="E3259"/>
      <c r="F3259"/>
      <c r="G3259"/>
      <c r="H3259"/>
      <c r="I3259"/>
      <c r="J3259" s="52"/>
      <c r="K3259" s="52"/>
      <c r="L3259" s="52"/>
      <c r="M3259"/>
      <c r="N3259"/>
    </row>
    <row r="3260" spans="1:14" ht="12.75" customHeight="1">
      <c r="A3260"/>
      <c r="B3260"/>
      <c r="C3260"/>
      <c r="D3260"/>
      <c r="E3260"/>
      <c r="F3260"/>
      <c r="G3260"/>
      <c r="H3260"/>
      <c r="I3260"/>
      <c r="J3260" s="52"/>
      <c r="K3260" s="52"/>
      <c r="L3260" s="52"/>
      <c r="M3260"/>
      <c r="N3260"/>
    </row>
    <row r="3261" spans="1:14" ht="12.75" customHeight="1">
      <c r="A3261"/>
      <c r="B3261"/>
      <c r="C3261"/>
      <c r="D3261"/>
      <c r="E3261"/>
      <c r="F3261"/>
      <c r="G3261"/>
      <c r="H3261"/>
      <c r="I3261"/>
      <c r="J3261" s="52"/>
      <c r="K3261" s="52"/>
      <c r="L3261" s="52"/>
      <c r="M3261"/>
      <c r="N3261"/>
    </row>
    <row r="3262" spans="1:14" ht="12.75" customHeight="1">
      <c r="A3262"/>
      <c r="B3262"/>
      <c r="C3262"/>
      <c r="D3262"/>
      <c r="E3262"/>
      <c r="F3262"/>
      <c r="G3262"/>
      <c r="H3262"/>
      <c r="I3262"/>
      <c r="J3262" s="52"/>
      <c r="K3262" s="52"/>
      <c r="L3262" s="52"/>
      <c r="M3262"/>
      <c r="N3262"/>
    </row>
    <row r="3263" spans="1:14" ht="12.75" customHeight="1">
      <c r="A3263"/>
      <c r="B3263"/>
      <c r="C3263"/>
      <c r="D3263"/>
      <c r="E3263"/>
      <c r="F3263"/>
      <c r="G3263"/>
      <c r="H3263"/>
      <c r="I3263"/>
      <c r="J3263" s="52"/>
      <c r="K3263" s="52"/>
      <c r="L3263" s="52"/>
      <c r="M3263"/>
      <c r="N3263"/>
    </row>
    <row r="3264" spans="1:14" ht="12.75" customHeight="1">
      <c r="A3264"/>
      <c r="B3264"/>
      <c r="C3264"/>
      <c r="D3264"/>
      <c r="E3264"/>
      <c r="F3264"/>
      <c r="G3264"/>
      <c r="H3264"/>
      <c r="I3264"/>
      <c r="J3264" s="52"/>
      <c r="K3264" s="52"/>
      <c r="L3264" s="52"/>
      <c r="M3264"/>
      <c r="N3264"/>
    </row>
    <row r="3265" spans="1:14" ht="12.75" customHeight="1">
      <c r="A3265"/>
      <c r="B3265"/>
      <c r="C3265"/>
      <c r="D3265"/>
      <c r="E3265"/>
      <c r="F3265"/>
      <c r="G3265"/>
      <c r="H3265"/>
      <c r="I3265"/>
      <c r="J3265" s="52"/>
      <c r="K3265" s="52"/>
      <c r="L3265" s="52"/>
      <c r="M3265"/>
      <c r="N3265"/>
    </row>
    <row r="3266" spans="1:14" ht="12.75" customHeight="1">
      <c r="A3266"/>
      <c r="B3266"/>
      <c r="C3266"/>
      <c r="D3266"/>
      <c r="E3266"/>
      <c r="F3266"/>
      <c r="G3266"/>
      <c r="H3266"/>
      <c r="I3266"/>
      <c r="J3266" s="52"/>
      <c r="K3266" s="52"/>
      <c r="L3266" s="52"/>
      <c r="M3266"/>
      <c r="N3266"/>
    </row>
    <row r="3267" spans="1:14" ht="12.75" customHeight="1">
      <c r="A3267"/>
      <c r="B3267"/>
      <c r="C3267"/>
      <c r="D3267"/>
      <c r="E3267"/>
      <c r="F3267"/>
      <c r="G3267"/>
      <c r="H3267"/>
      <c r="I3267"/>
      <c r="J3267" s="52"/>
      <c r="K3267" s="52"/>
      <c r="L3267" s="52"/>
      <c r="M3267"/>
      <c r="N3267"/>
    </row>
    <row r="3268" spans="1:14" ht="12.75" customHeight="1">
      <c r="A3268"/>
      <c r="B3268"/>
      <c r="C3268"/>
      <c r="D3268"/>
      <c r="E3268"/>
      <c r="F3268"/>
      <c r="G3268"/>
      <c r="H3268"/>
      <c r="I3268"/>
      <c r="J3268" s="52"/>
      <c r="K3268" s="52"/>
      <c r="L3268" s="52"/>
      <c r="M3268"/>
      <c r="N3268"/>
    </row>
    <row r="3269" spans="1:14" ht="12.75" customHeight="1">
      <c r="A3269"/>
      <c r="B3269"/>
      <c r="C3269"/>
      <c r="D3269"/>
      <c r="E3269"/>
      <c r="F3269"/>
      <c r="G3269"/>
      <c r="H3269"/>
      <c r="I3269"/>
      <c r="J3269" s="52"/>
      <c r="K3269" s="52"/>
      <c r="L3269" s="52"/>
      <c r="M3269"/>
      <c r="N3269"/>
    </row>
    <row r="3270" spans="1:14" ht="12.75" customHeight="1">
      <c r="A3270"/>
      <c r="B3270"/>
      <c r="C3270"/>
      <c r="D3270"/>
      <c r="E3270"/>
      <c r="F3270"/>
      <c r="G3270"/>
      <c r="H3270"/>
      <c r="I3270"/>
      <c r="J3270" s="52"/>
      <c r="K3270" s="52"/>
      <c r="L3270" s="52"/>
      <c r="M3270"/>
      <c r="N3270"/>
    </row>
    <row r="3271" spans="1:14" ht="12.75" customHeight="1">
      <c r="A3271"/>
      <c r="B3271"/>
      <c r="C3271"/>
      <c r="D3271"/>
      <c r="E3271"/>
      <c r="F3271"/>
      <c r="G3271"/>
      <c r="H3271"/>
      <c r="I3271"/>
      <c r="J3271" s="52"/>
      <c r="K3271" s="52"/>
      <c r="L3271" s="52"/>
      <c r="M3271"/>
      <c r="N3271"/>
    </row>
    <row r="3272" spans="1:14" ht="12.75" customHeight="1">
      <c r="A3272"/>
      <c r="B3272"/>
      <c r="C3272"/>
      <c r="D3272"/>
      <c r="E3272"/>
      <c r="F3272"/>
      <c r="G3272"/>
      <c r="H3272"/>
      <c r="I3272"/>
      <c r="J3272" s="52"/>
      <c r="K3272" s="52"/>
      <c r="L3272" s="52"/>
      <c r="M3272"/>
      <c r="N3272"/>
    </row>
    <row r="3273" spans="1:14" ht="12.75" customHeight="1">
      <c r="A3273"/>
      <c r="B3273"/>
      <c r="C3273"/>
      <c r="D3273"/>
      <c r="E3273"/>
      <c r="F3273"/>
      <c r="G3273"/>
      <c r="H3273"/>
      <c r="I3273"/>
      <c r="J3273" s="52"/>
      <c r="K3273" s="52"/>
      <c r="L3273" s="52"/>
      <c r="M3273"/>
      <c r="N3273"/>
    </row>
    <row r="3274" spans="1:14" ht="12.75" customHeight="1">
      <c r="A3274"/>
      <c r="B3274"/>
      <c r="C3274"/>
      <c r="D3274"/>
      <c r="E3274"/>
      <c r="F3274"/>
      <c r="G3274"/>
      <c r="H3274"/>
      <c r="I3274"/>
      <c r="J3274" s="52"/>
      <c r="K3274" s="52"/>
      <c r="L3274" s="52"/>
      <c r="M3274"/>
      <c r="N3274"/>
    </row>
    <row r="3275" spans="1:14" ht="12.75" customHeight="1">
      <c r="A3275"/>
      <c r="B3275"/>
      <c r="C3275"/>
      <c r="D3275"/>
      <c r="E3275"/>
      <c r="F3275"/>
      <c r="G3275"/>
      <c r="H3275"/>
      <c r="I3275"/>
      <c r="J3275" s="52"/>
      <c r="K3275" s="52"/>
      <c r="L3275" s="52"/>
      <c r="M3275"/>
      <c r="N3275"/>
    </row>
    <row r="3276" spans="1:14" ht="12.75" customHeight="1">
      <c r="A3276"/>
      <c r="B3276"/>
      <c r="C3276"/>
      <c r="D3276"/>
      <c r="E3276"/>
      <c r="F3276"/>
      <c r="G3276"/>
      <c r="H3276"/>
      <c r="I3276"/>
      <c r="J3276" s="52"/>
      <c r="K3276" s="52"/>
      <c r="L3276" s="52"/>
      <c r="M3276"/>
      <c r="N3276"/>
    </row>
    <row r="3277" spans="1:14" ht="12.75" customHeight="1">
      <c r="A3277"/>
      <c r="B3277"/>
      <c r="C3277"/>
      <c r="D3277"/>
      <c r="E3277"/>
      <c r="F3277"/>
      <c r="G3277"/>
      <c r="H3277"/>
      <c r="I3277"/>
      <c r="J3277" s="52"/>
      <c r="K3277" s="52"/>
      <c r="L3277" s="52"/>
      <c r="M3277"/>
      <c r="N3277"/>
    </row>
    <row r="3278" spans="1:14" ht="12.75" customHeight="1">
      <c r="A3278"/>
      <c r="B3278"/>
      <c r="C3278"/>
      <c r="D3278"/>
      <c r="E3278"/>
      <c r="F3278"/>
      <c r="G3278"/>
      <c r="H3278"/>
      <c r="I3278"/>
      <c r="J3278" s="52"/>
      <c r="K3278" s="52"/>
      <c r="L3278" s="52"/>
      <c r="M3278"/>
      <c r="N3278"/>
    </row>
    <row r="3279" spans="1:14" ht="12.75" customHeight="1">
      <c r="A3279"/>
      <c r="B3279"/>
      <c r="C3279"/>
      <c r="D3279"/>
      <c r="E3279"/>
      <c r="F3279"/>
      <c r="G3279"/>
      <c r="H3279"/>
      <c r="I3279"/>
      <c r="J3279" s="52"/>
      <c r="K3279" s="52"/>
      <c r="L3279" s="52"/>
      <c r="M3279"/>
      <c r="N3279"/>
    </row>
    <row r="3280" spans="1:14" ht="12.75" customHeight="1">
      <c r="A3280"/>
      <c r="B3280"/>
      <c r="C3280"/>
      <c r="D3280"/>
      <c r="E3280"/>
      <c r="F3280"/>
      <c r="G3280"/>
      <c r="H3280"/>
      <c r="I3280"/>
      <c r="J3280" s="52"/>
      <c r="K3280" s="52"/>
      <c r="L3280" s="52"/>
      <c r="M3280"/>
      <c r="N3280"/>
    </row>
    <row r="3281" spans="1:14" ht="12.75" customHeight="1">
      <c r="A3281"/>
      <c r="B3281"/>
      <c r="C3281"/>
      <c r="D3281"/>
      <c r="E3281"/>
      <c r="F3281"/>
      <c r="G3281"/>
      <c r="H3281"/>
      <c r="I3281"/>
      <c r="J3281" s="52"/>
      <c r="K3281" s="52"/>
      <c r="L3281" s="52"/>
      <c r="M3281"/>
      <c r="N3281"/>
    </row>
    <row r="3282" spans="1:14" ht="12.75" customHeight="1">
      <c r="A3282"/>
      <c r="B3282"/>
      <c r="C3282"/>
      <c r="D3282"/>
      <c r="E3282"/>
      <c r="F3282"/>
      <c r="G3282"/>
      <c r="H3282"/>
      <c r="I3282"/>
      <c r="J3282" s="52"/>
      <c r="K3282" s="52"/>
      <c r="L3282" s="52"/>
      <c r="M3282"/>
      <c r="N3282"/>
    </row>
    <row r="3283" spans="1:14" ht="12.75" customHeight="1">
      <c r="A3283"/>
      <c r="B3283"/>
      <c r="C3283"/>
      <c r="D3283"/>
      <c r="E3283"/>
      <c r="F3283"/>
      <c r="G3283"/>
      <c r="H3283"/>
      <c r="I3283"/>
      <c r="J3283" s="52"/>
      <c r="K3283" s="52"/>
      <c r="L3283" s="52"/>
      <c r="M3283"/>
      <c r="N3283"/>
    </row>
    <row r="3284" spans="1:14" ht="12.75" customHeight="1">
      <c r="A3284"/>
      <c r="B3284"/>
      <c r="C3284"/>
      <c r="D3284"/>
      <c r="E3284"/>
      <c r="F3284"/>
      <c r="G3284"/>
      <c r="H3284"/>
      <c r="I3284"/>
      <c r="J3284" s="52"/>
      <c r="K3284" s="52"/>
      <c r="L3284" s="52"/>
      <c r="M3284"/>
      <c r="N3284"/>
    </row>
    <row r="3285" spans="1:14" ht="12.75" customHeight="1">
      <c r="A3285"/>
      <c r="B3285"/>
      <c r="C3285"/>
      <c r="D3285"/>
      <c r="E3285"/>
      <c r="F3285"/>
      <c r="G3285"/>
      <c r="H3285"/>
      <c r="I3285"/>
      <c r="J3285" s="52"/>
      <c r="K3285" s="52"/>
      <c r="L3285" s="52"/>
      <c r="M3285"/>
      <c r="N3285"/>
    </row>
    <row r="3286" spans="1:14" ht="12.75" customHeight="1">
      <c r="A3286"/>
      <c r="B3286"/>
      <c r="C3286"/>
      <c r="D3286"/>
      <c r="E3286"/>
      <c r="F3286"/>
      <c r="G3286"/>
      <c r="H3286"/>
      <c r="I3286"/>
      <c r="J3286" s="52"/>
      <c r="K3286" s="52"/>
      <c r="L3286" s="52"/>
      <c r="M3286"/>
      <c r="N3286"/>
    </row>
    <row r="3287" spans="1:14" ht="12.75" customHeight="1">
      <c r="A3287"/>
      <c r="B3287"/>
      <c r="C3287"/>
      <c r="D3287"/>
      <c r="E3287"/>
      <c r="F3287"/>
      <c r="G3287"/>
      <c r="H3287"/>
      <c r="I3287"/>
      <c r="J3287" s="52"/>
      <c r="K3287" s="52"/>
      <c r="L3287" s="52"/>
      <c r="M3287"/>
      <c r="N3287"/>
    </row>
    <row r="3288" spans="1:14" ht="12.75" customHeight="1">
      <c r="A3288"/>
      <c r="B3288"/>
      <c r="C3288"/>
      <c r="D3288"/>
      <c r="E3288"/>
      <c r="F3288"/>
      <c r="G3288"/>
      <c r="H3288"/>
      <c r="I3288"/>
      <c r="J3288" s="52"/>
      <c r="K3288" s="52"/>
      <c r="L3288" s="52"/>
      <c r="M3288"/>
      <c r="N3288"/>
    </row>
    <row r="3289" spans="1:14" ht="12.75" customHeight="1">
      <c r="A3289"/>
      <c r="B3289"/>
      <c r="C3289"/>
      <c r="D3289"/>
      <c r="E3289"/>
      <c r="F3289"/>
      <c r="G3289"/>
      <c r="H3289"/>
      <c r="I3289"/>
      <c r="J3289" s="52"/>
      <c r="K3289" s="52"/>
      <c r="L3289" s="52"/>
      <c r="M3289"/>
      <c r="N3289"/>
    </row>
    <row r="3290" spans="1:14" ht="12.75" customHeight="1">
      <c r="A3290"/>
      <c r="B3290"/>
      <c r="C3290"/>
      <c r="D3290"/>
      <c r="E3290"/>
      <c r="F3290"/>
      <c r="G3290"/>
      <c r="H3290"/>
      <c r="I3290"/>
      <c r="J3290" s="52"/>
      <c r="K3290" s="52"/>
      <c r="L3290" s="52"/>
      <c r="M3290"/>
      <c r="N3290"/>
    </row>
    <row r="3291" spans="1:14" ht="12.75" customHeight="1">
      <c r="A3291"/>
      <c r="B3291"/>
      <c r="C3291"/>
      <c r="D3291"/>
      <c r="E3291"/>
      <c r="F3291"/>
      <c r="G3291"/>
      <c r="H3291"/>
      <c r="I3291"/>
      <c r="J3291" s="52"/>
      <c r="K3291" s="52"/>
      <c r="L3291" s="52"/>
      <c r="M3291"/>
      <c r="N3291"/>
    </row>
    <row r="3292" spans="1:14" ht="12.75" customHeight="1">
      <c r="A3292"/>
      <c r="B3292"/>
      <c r="C3292"/>
      <c r="D3292"/>
      <c r="E3292"/>
      <c r="F3292"/>
      <c r="G3292"/>
      <c r="H3292"/>
      <c r="I3292"/>
      <c r="J3292" s="52"/>
      <c r="K3292" s="52"/>
      <c r="L3292" s="52"/>
      <c r="M3292"/>
      <c r="N3292"/>
    </row>
    <row r="3293" spans="1:14" ht="12.75" customHeight="1">
      <c r="A3293"/>
      <c r="B3293"/>
      <c r="C3293"/>
      <c r="D3293"/>
      <c r="E3293"/>
      <c r="F3293"/>
      <c r="G3293"/>
      <c r="H3293"/>
      <c r="I3293"/>
      <c r="J3293" s="52"/>
      <c r="K3293" s="52"/>
      <c r="L3293" s="52"/>
      <c r="M3293"/>
      <c r="N3293"/>
    </row>
    <row r="3294" spans="1:14" ht="12.75" customHeight="1">
      <c r="A3294"/>
      <c r="B3294"/>
      <c r="C3294"/>
      <c r="D3294"/>
      <c r="E3294"/>
      <c r="F3294"/>
      <c r="G3294"/>
      <c r="H3294"/>
      <c r="I3294"/>
      <c r="J3294" s="52"/>
      <c r="K3294" s="52"/>
      <c r="L3294" s="52"/>
      <c r="M3294"/>
      <c r="N3294"/>
    </row>
    <row r="3295" spans="1:14" ht="12.75" customHeight="1">
      <c r="A3295"/>
      <c r="B3295"/>
      <c r="C3295"/>
      <c r="D3295"/>
      <c r="E3295"/>
      <c r="F3295"/>
      <c r="G3295"/>
      <c r="H3295"/>
      <c r="I3295"/>
      <c r="J3295" s="52"/>
      <c r="K3295" s="52"/>
      <c r="L3295" s="52"/>
      <c r="M3295"/>
      <c r="N3295"/>
    </row>
    <row r="3296" spans="1:14" ht="12.75" customHeight="1">
      <c r="A3296"/>
      <c r="B3296"/>
      <c r="C3296"/>
      <c r="D3296"/>
      <c r="E3296"/>
      <c r="F3296"/>
      <c r="G3296"/>
      <c r="H3296"/>
      <c r="I3296"/>
      <c r="J3296" s="52"/>
      <c r="K3296" s="52"/>
      <c r="L3296" s="52"/>
      <c r="M3296"/>
      <c r="N3296"/>
    </row>
    <row r="3297" spans="1:14" ht="12.75" customHeight="1">
      <c r="A3297"/>
      <c r="B3297"/>
      <c r="C3297"/>
      <c r="D3297"/>
      <c r="E3297"/>
      <c r="F3297"/>
      <c r="G3297"/>
      <c r="H3297"/>
      <c r="I3297"/>
      <c r="J3297" s="52"/>
      <c r="K3297" s="52"/>
      <c r="L3297" s="52"/>
      <c r="M3297"/>
      <c r="N3297"/>
    </row>
    <row r="3298" spans="1:14" ht="12.75" customHeight="1">
      <c r="A3298"/>
      <c r="B3298"/>
      <c r="C3298"/>
      <c r="D3298"/>
      <c r="E3298"/>
      <c r="F3298"/>
      <c r="G3298"/>
      <c r="H3298"/>
      <c r="I3298"/>
      <c r="J3298" s="52"/>
      <c r="K3298" s="52"/>
      <c r="L3298" s="52"/>
      <c r="M3298"/>
      <c r="N3298"/>
    </row>
    <row r="3299" spans="1:14" ht="12.75" customHeight="1">
      <c r="A3299"/>
      <c r="B3299"/>
      <c r="C3299"/>
      <c r="D3299"/>
      <c r="E3299"/>
      <c r="F3299"/>
      <c r="G3299"/>
      <c r="H3299"/>
      <c r="I3299"/>
      <c r="J3299" s="52"/>
      <c r="K3299" s="52"/>
      <c r="L3299" s="52"/>
      <c r="M3299"/>
      <c r="N3299"/>
    </row>
    <row r="3300" spans="1:14" ht="12.75" customHeight="1">
      <c r="A3300"/>
      <c r="B3300"/>
      <c r="C3300"/>
      <c r="D3300"/>
      <c r="E3300"/>
      <c r="F3300"/>
      <c r="G3300"/>
      <c r="H3300"/>
      <c r="I3300"/>
      <c r="J3300" s="52"/>
      <c r="K3300" s="52"/>
      <c r="L3300" s="52"/>
      <c r="M3300"/>
      <c r="N3300"/>
    </row>
    <row r="3301" spans="1:14" ht="12.75" customHeight="1">
      <c r="A3301"/>
      <c r="B3301"/>
      <c r="C3301"/>
      <c r="D3301"/>
      <c r="E3301"/>
      <c r="F3301"/>
      <c r="G3301"/>
      <c r="H3301"/>
      <c r="I3301"/>
      <c r="J3301" s="52"/>
      <c r="K3301" s="52"/>
      <c r="L3301" s="52"/>
      <c r="M3301"/>
      <c r="N3301"/>
    </row>
    <row r="3302" spans="1:14" ht="12.75" customHeight="1">
      <c r="A3302"/>
      <c r="B3302"/>
      <c r="C3302"/>
      <c r="D3302"/>
      <c r="E3302"/>
      <c r="F3302"/>
      <c r="G3302"/>
      <c r="H3302"/>
      <c r="I3302"/>
      <c r="J3302" s="52"/>
      <c r="K3302" s="52"/>
      <c r="L3302" s="52"/>
      <c r="M3302"/>
      <c r="N3302"/>
    </row>
    <row r="3303" spans="1:14" ht="12.75" customHeight="1">
      <c r="A3303"/>
      <c r="B3303"/>
      <c r="C3303"/>
      <c r="D3303"/>
      <c r="E3303"/>
      <c r="F3303"/>
      <c r="G3303"/>
      <c r="H3303"/>
      <c r="I3303"/>
      <c r="J3303" s="52"/>
      <c r="K3303" s="52"/>
      <c r="L3303" s="52"/>
      <c r="M3303"/>
      <c r="N3303"/>
    </row>
    <row r="3304" spans="1:14" ht="12.75" customHeight="1">
      <c r="A3304"/>
      <c r="B3304"/>
      <c r="C3304"/>
      <c r="D3304"/>
      <c r="E3304"/>
      <c r="F3304"/>
      <c r="G3304"/>
      <c r="H3304"/>
      <c r="I3304"/>
      <c r="J3304" s="52"/>
      <c r="K3304" s="52"/>
      <c r="L3304" s="52"/>
      <c r="M3304"/>
      <c r="N3304"/>
    </row>
    <row r="3305" spans="1:14" ht="12.75" customHeight="1">
      <c r="A3305"/>
      <c r="B3305"/>
      <c r="C3305"/>
      <c r="D3305"/>
      <c r="E3305"/>
      <c r="F3305"/>
      <c r="G3305"/>
      <c r="H3305"/>
      <c r="I3305"/>
      <c r="J3305" s="52"/>
      <c r="K3305" s="52"/>
      <c r="L3305" s="52"/>
      <c r="M3305"/>
      <c r="N3305"/>
    </row>
    <row r="3306" spans="1:14" ht="12.75" customHeight="1">
      <c r="A3306"/>
      <c r="B3306"/>
      <c r="C3306"/>
      <c r="D3306"/>
      <c r="E3306"/>
      <c r="F3306"/>
      <c r="G3306"/>
      <c r="H3306"/>
      <c r="I3306"/>
      <c r="J3306" s="52"/>
      <c r="K3306" s="52"/>
      <c r="L3306" s="52"/>
      <c r="M3306"/>
      <c r="N3306"/>
    </row>
    <row r="3307" spans="1:14" ht="12.75" customHeight="1">
      <c r="A3307"/>
      <c r="B3307"/>
      <c r="C3307"/>
      <c r="D3307"/>
      <c r="E3307"/>
      <c r="F3307"/>
      <c r="G3307"/>
      <c r="H3307"/>
      <c r="I3307"/>
      <c r="J3307" s="52"/>
      <c r="K3307" s="52"/>
      <c r="L3307" s="52"/>
      <c r="M3307"/>
      <c r="N3307"/>
    </row>
    <row r="3308" spans="1:14" ht="12.75" customHeight="1">
      <c r="A3308"/>
      <c r="B3308"/>
      <c r="C3308"/>
      <c r="D3308"/>
      <c r="E3308"/>
      <c r="F3308"/>
      <c r="G3308"/>
      <c r="H3308"/>
      <c r="I3308"/>
      <c r="J3308" s="52"/>
      <c r="K3308" s="52"/>
      <c r="L3308" s="52"/>
      <c r="M3308"/>
      <c r="N3308"/>
    </row>
    <row r="3309" spans="1:14" ht="12.75" customHeight="1">
      <c r="A3309"/>
      <c r="B3309"/>
      <c r="C3309"/>
      <c r="D3309"/>
      <c r="E3309"/>
      <c r="F3309"/>
      <c r="G3309"/>
      <c r="H3309"/>
      <c r="I3309"/>
      <c r="J3309" s="52"/>
      <c r="K3309" s="52"/>
      <c r="L3309" s="52"/>
      <c r="M3309"/>
      <c r="N3309"/>
    </row>
    <row r="3310" spans="1:14" ht="12.75" customHeight="1">
      <c r="A3310"/>
      <c r="B3310"/>
      <c r="C3310"/>
      <c r="D3310"/>
      <c r="E3310"/>
      <c r="F3310"/>
      <c r="G3310"/>
      <c r="H3310"/>
      <c r="I3310"/>
      <c r="J3310" s="52"/>
      <c r="K3310" s="52"/>
      <c r="L3310" s="52"/>
      <c r="M3310"/>
      <c r="N3310"/>
    </row>
    <row r="3311" spans="1:14" ht="12.75" customHeight="1">
      <c r="A3311"/>
      <c r="B3311"/>
      <c r="C3311"/>
      <c r="D3311"/>
      <c r="E3311"/>
      <c r="F3311"/>
      <c r="G3311"/>
      <c r="H3311"/>
      <c r="I3311"/>
      <c r="J3311" s="52"/>
      <c r="K3311" s="52"/>
      <c r="L3311" s="52"/>
      <c r="M3311"/>
      <c r="N3311"/>
    </row>
    <row r="3312" spans="1:14" ht="12.75" customHeight="1">
      <c r="A3312"/>
      <c r="B3312"/>
      <c r="C3312"/>
      <c r="D3312"/>
      <c r="E3312"/>
      <c r="F3312"/>
      <c r="G3312"/>
      <c r="H3312"/>
      <c r="I3312"/>
      <c r="J3312" s="52"/>
      <c r="K3312" s="52"/>
      <c r="L3312" s="52"/>
      <c r="M3312"/>
      <c r="N3312"/>
    </row>
    <row r="3313" spans="1:14" ht="12.75" customHeight="1">
      <c r="A3313"/>
      <c r="B3313"/>
      <c r="C3313"/>
      <c r="D3313"/>
      <c r="E3313"/>
      <c r="F3313"/>
      <c r="G3313"/>
      <c r="H3313"/>
      <c r="I3313"/>
      <c r="J3313" s="52"/>
      <c r="K3313" s="52"/>
      <c r="L3313" s="52"/>
      <c r="M3313"/>
      <c r="N3313"/>
    </row>
    <row r="3314" spans="1:14" ht="12.75" customHeight="1">
      <c r="A3314"/>
      <c r="B3314"/>
      <c r="C3314"/>
      <c r="D3314"/>
      <c r="E3314"/>
      <c r="F3314"/>
      <c r="G3314"/>
      <c r="H3314"/>
      <c r="I3314"/>
      <c r="J3314" s="52"/>
      <c r="K3314" s="52"/>
      <c r="L3314" s="52"/>
      <c r="M3314"/>
      <c r="N3314"/>
    </row>
    <row r="3315" spans="1:14" ht="12.75" customHeight="1">
      <c r="A3315"/>
      <c r="B3315"/>
      <c r="C3315"/>
      <c r="D3315"/>
      <c r="E3315"/>
      <c r="F3315"/>
      <c r="G3315"/>
      <c r="H3315"/>
      <c r="I3315"/>
      <c r="J3315" s="52"/>
      <c r="K3315" s="52"/>
      <c r="L3315" s="52"/>
      <c r="M3315"/>
      <c r="N3315"/>
    </row>
    <row r="3316" spans="1:14" ht="12.75" customHeight="1">
      <c r="A3316"/>
      <c r="B3316"/>
      <c r="C3316"/>
      <c r="D3316"/>
      <c r="E3316"/>
      <c r="F3316"/>
      <c r="G3316"/>
      <c r="H3316"/>
      <c r="I3316"/>
      <c r="J3316" s="52"/>
      <c r="K3316" s="52"/>
      <c r="L3316" s="52"/>
      <c r="M3316"/>
      <c r="N3316"/>
    </row>
    <row r="3317" spans="1:14" ht="12.75" customHeight="1">
      <c r="A3317"/>
      <c r="B3317"/>
      <c r="C3317"/>
      <c r="D3317"/>
      <c r="E3317"/>
      <c r="F3317"/>
      <c r="G3317"/>
      <c r="H3317"/>
      <c r="I3317"/>
      <c r="J3317" s="52"/>
      <c r="K3317" s="52"/>
      <c r="L3317" s="52"/>
      <c r="M3317"/>
      <c r="N3317"/>
    </row>
    <row r="3318" spans="1:14" ht="12.75" customHeight="1">
      <c r="A3318"/>
      <c r="B3318"/>
      <c r="C3318"/>
      <c r="D3318"/>
      <c r="E3318"/>
      <c r="F3318"/>
      <c r="G3318"/>
      <c r="H3318"/>
      <c r="I3318"/>
      <c r="J3318" s="52"/>
      <c r="K3318" s="52"/>
      <c r="L3318" s="52"/>
      <c r="M3318"/>
      <c r="N3318"/>
    </row>
    <row r="3319" spans="1:14" ht="12.75" customHeight="1">
      <c r="A3319"/>
      <c r="B3319"/>
      <c r="C3319"/>
      <c r="D3319"/>
      <c r="E3319"/>
      <c r="F3319"/>
      <c r="G3319"/>
      <c r="H3319"/>
      <c r="I3319"/>
      <c r="J3319" s="52"/>
      <c r="K3319" s="52"/>
      <c r="L3319" s="52"/>
      <c r="M3319"/>
      <c r="N3319"/>
    </row>
    <row r="3320" spans="1:14" ht="12.75" customHeight="1">
      <c r="A3320"/>
      <c r="B3320"/>
      <c r="C3320"/>
      <c r="D3320"/>
      <c r="E3320"/>
      <c r="F3320"/>
      <c r="G3320"/>
      <c r="H3320"/>
      <c r="I3320"/>
      <c r="J3320" s="52"/>
      <c r="K3320" s="52"/>
      <c r="L3320" s="52"/>
      <c r="M3320"/>
      <c r="N3320"/>
    </row>
    <row r="3321" spans="1:14" ht="12.75" customHeight="1">
      <c r="A3321"/>
      <c r="B3321"/>
      <c r="C3321"/>
      <c r="D3321"/>
      <c r="E3321"/>
      <c r="F3321"/>
      <c r="G3321"/>
      <c r="H3321"/>
      <c r="I3321"/>
      <c r="J3321" s="52"/>
      <c r="K3321" s="52"/>
      <c r="L3321" s="52"/>
      <c r="M3321"/>
      <c r="N3321"/>
    </row>
    <row r="3322" spans="1:14" ht="12.75" customHeight="1">
      <c r="A3322"/>
      <c r="B3322"/>
      <c r="C3322"/>
      <c r="D3322"/>
      <c r="E3322"/>
      <c r="F3322"/>
      <c r="G3322"/>
      <c r="H3322"/>
      <c r="I3322"/>
      <c r="J3322" s="52"/>
      <c r="K3322" s="52"/>
      <c r="L3322" s="52"/>
      <c r="M3322"/>
      <c r="N3322"/>
    </row>
    <row r="3323" spans="1:14" ht="12.75" customHeight="1">
      <c r="A3323"/>
      <c r="B3323"/>
      <c r="C3323"/>
      <c r="D3323"/>
      <c r="E3323"/>
      <c r="F3323"/>
      <c r="G3323"/>
      <c r="H3323"/>
      <c r="I3323"/>
      <c r="J3323" s="52"/>
      <c r="K3323" s="52"/>
      <c r="L3323" s="52"/>
      <c r="M3323"/>
      <c r="N3323"/>
    </row>
    <row r="3324" spans="1:14" ht="12.75" customHeight="1">
      <c r="A3324"/>
      <c r="B3324"/>
      <c r="C3324"/>
      <c r="D3324"/>
      <c r="E3324"/>
      <c r="F3324"/>
      <c r="G3324"/>
      <c r="H3324"/>
      <c r="I3324"/>
      <c r="J3324" s="52"/>
      <c r="K3324" s="52"/>
      <c r="L3324" s="52"/>
      <c r="M3324"/>
      <c r="N3324"/>
    </row>
    <row r="3325" spans="1:14" ht="12.75" customHeight="1">
      <c r="A3325"/>
      <c r="B3325"/>
      <c r="C3325"/>
      <c r="D3325"/>
      <c r="E3325"/>
      <c r="F3325"/>
      <c r="G3325"/>
      <c r="H3325"/>
      <c r="I3325"/>
      <c r="J3325" s="52"/>
      <c r="K3325" s="52"/>
      <c r="L3325" s="52"/>
      <c r="M3325"/>
      <c r="N3325"/>
    </row>
    <row r="3326" spans="1:14" ht="12.75" customHeight="1">
      <c r="A3326"/>
      <c r="B3326"/>
      <c r="C3326"/>
      <c r="D3326"/>
      <c r="E3326"/>
      <c r="F3326"/>
      <c r="G3326"/>
      <c r="H3326"/>
      <c r="I3326"/>
      <c r="J3326" s="52"/>
      <c r="K3326" s="52"/>
      <c r="L3326" s="52"/>
      <c r="M3326"/>
      <c r="N3326"/>
    </row>
    <row r="3327" spans="1:14" ht="12.75" customHeight="1">
      <c r="A3327"/>
      <c r="B3327"/>
      <c r="C3327"/>
      <c r="D3327"/>
      <c r="E3327"/>
      <c r="F3327"/>
      <c r="G3327"/>
      <c r="H3327"/>
      <c r="I3327"/>
      <c r="J3327" s="52"/>
      <c r="K3327" s="52"/>
      <c r="L3327" s="52"/>
      <c r="M3327"/>
      <c r="N3327"/>
    </row>
    <row r="3328" spans="1:14" ht="12.75" customHeight="1">
      <c r="A3328"/>
      <c r="B3328"/>
      <c r="C3328"/>
      <c r="D3328"/>
      <c r="E3328"/>
      <c r="F3328"/>
      <c r="G3328"/>
      <c r="H3328"/>
      <c r="I3328"/>
      <c r="J3328" s="52"/>
      <c r="K3328" s="52"/>
      <c r="L3328" s="52"/>
      <c r="M3328"/>
      <c r="N3328"/>
    </row>
    <row r="3329" spans="1:14" ht="12.75" customHeight="1">
      <c r="A3329"/>
      <c r="B3329"/>
      <c r="C3329"/>
      <c r="D3329"/>
      <c r="E3329"/>
      <c r="F3329"/>
      <c r="G3329"/>
      <c r="H3329"/>
      <c r="I3329"/>
      <c r="J3329" s="52"/>
      <c r="K3329" s="52"/>
      <c r="L3329" s="52"/>
      <c r="M3329"/>
      <c r="N3329"/>
    </row>
    <row r="3330" spans="1:14" ht="12.75" customHeight="1">
      <c r="A3330"/>
      <c r="B3330"/>
      <c r="C3330"/>
      <c r="D3330"/>
      <c r="E3330"/>
      <c r="F3330"/>
      <c r="G3330"/>
      <c r="H3330"/>
      <c r="I3330"/>
      <c r="J3330" s="52"/>
      <c r="K3330" s="52"/>
      <c r="L3330" s="52"/>
      <c r="M3330"/>
      <c r="N3330"/>
    </row>
    <row r="3331" spans="1:14" ht="12.75" customHeight="1">
      <c r="A3331"/>
      <c r="B3331"/>
      <c r="C3331"/>
      <c r="D3331"/>
      <c r="E3331"/>
      <c r="F3331"/>
      <c r="G3331"/>
      <c r="H3331"/>
      <c r="I3331"/>
      <c r="J3331" s="52"/>
      <c r="K3331" s="52"/>
      <c r="L3331" s="52"/>
      <c r="M3331"/>
      <c r="N3331"/>
    </row>
    <row r="3332" spans="1:14" ht="12.75" customHeight="1">
      <c r="A3332"/>
      <c r="B3332"/>
      <c r="C3332"/>
      <c r="D3332"/>
      <c r="E3332"/>
      <c r="F3332"/>
      <c r="G3332"/>
      <c r="H3332"/>
      <c r="I3332"/>
      <c r="J3332" s="52"/>
      <c r="K3332" s="52"/>
      <c r="L3332" s="52"/>
      <c r="M3332"/>
      <c r="N3332"/>
    </row>
    <row r="3333" spans="1:14" ht="12.75" customHeight="1">
      <c r="A3333"/>
      <c r="B3333"/>
      <c r="C3333"/>
      <c r="D3333"/>
      <c r="E3333"/>
      <c r="F3333"/>
      <c r="G3333"/>
      <c r="H3333"/>
      <c r="I3333"/>
      <c r="J3333" s="52"/>
      <c r="K3333" s="52"/>
      <c r="L3333" s="52"/>
      <c r="M3333"/>
      <c r="N3333"/>
    </row>
    <row r="3334" spans="1:14" ht="12.75" customHeight="1">
      <c r="A3334"/>
      <c r="B3334"/>
      <c r="C3334"/>
      <c r="D3334"/>
      <c r="E3334"/>
      <c r="F3334"/>
      <c r="G3334"/>
      <c r="H3334"/>
      <c r="I3334"/>
      <c r="J3334" s="52"/>
      <c r="K3334" s="52"/>
      <c r="L3334" s="52"/>
      <c r="M3334"/>
      <c r="N3334"/>
    </row>
    <row r="3335" spans="1:14" ht="12.75" customHeight="1">
      <c r="A3335"/>
      <c r="B3335"/>
      <c r="C3335"/>
      <c r="D3335"/>
      <c r="E3335"/>
      <c r="F3335"/>
      <c r="G3335"/>
      <c r="H3335"/>
      <c r="I3335"/>
      <c r="J3335" s="52"/>
      <c r="K3335" s="52"/>
      <c r="L3335" s="52"/>
      <c r="M3335"/>
      <c r="N3335"/>
    </row>
    <row r="3336" spans="1:14" ht="12.75" customHeight="1">
      <c r="A3336"/>
      <c r="B3336"/>
      <c r="C3336"/>
      <c r="D3336"/>
      <c r="E3336"/>
      <c r="F3336"/>
      <c r="G3336"/>
      <c r="H3336"/>
      <c r="I3336"/>
      <c r="J3336" s="52"/>
      <c r="K3336" s="52"/>
      <c r="L3336" s="52"/>
      <c r="M3336"/>
      <c r="N3336"/>
    </row>
    <row r="3337" spans="1:14" ht="12.75" customHeight="1">
      <c r="A3337"/>
      <c r="B3337"/>
      <c r="C3337"/>
      <c r="D3337"/>
      <c r="E3337"/>
      <c r="F3337"/>
      <c r="G3337"/>
      <c r="H3337"/>
      <c r="I3337"/>
      <c r="J3337" s="52"/>
      <c r="K3337" s="52"/>
      <c r="L3337" s="52"/>
      <c r="M3337"/>
      <c r="N3337"/>
    </row>
    <row r="3338" spans="1:14" ht="12.75" customHeight="1">
      <c r="A3338"/>
      <c r="B3338"/>
      <c r="C3338"/>
      <c r="D3338"/>
      <c r="E3338"/>
      <c r="F3338"/>
      <c r="G3338"/>
      <c r="H3338"/>
      <c r="I3338"/>
      <c r="J3338" s="52"/>
      <c r="K3338" s="52"/>
      <c r="L3338" s="52"/>
      <c r="M3338"/>
      <c r="N3338"/>
    </row>
    <row r="3339" spans="1:14" ht="12.75" customHeight="1">
      <c r="A3339"/>
      <c r="B3339"/>
      <c r="C3339"/>
      <c r="D3339"/>
      <c r="E3339"/>
      <c r="F3339"/>
      <c r="G3339"/>
      <c r="H3339"/>
      <c r="I3339"/>
      <c r="J3339" s="52"/>
      <c r="K3339" s="52"/>
      <c r="L3339" s="52"/>
      <c r="M3339"/>
      <c r="N3339"/>
    </row>
    <row r="3340" spans="1:14" ht="12.75" customHeight="1">
      <c r="A3340"/>
      <c r="B3340"/>
      <c r="C3340"/>
      <c r="D3340"/>
      <c r="E3340"/>
      <c r="F3340"/>
      <c r="G3340"/>
      <c r="H3340"/>
      <c r="I3340"/>
      <c r="J3340" s="52"/>
      <c r="K3340" s="52"/>
      <c r="L3340" s="52"/>
      <c r="M3340"/>
      <c r="N3340"/>
    </row>
    <row r="3341" spans="1:14" ht="12.75" customHeight="1">
      <c r="A3341"/>
      <c r="B3341"/>
      <c r="C3341"/>
      <c r="D3341"/>
      <c r="E3341"/>
      <c r="F3341"/>
      <c r="G3341"/>
      <c r="H3341"/>
      <c r="I3341"/>
      <c r="J3341" s="52"/>
      <c r="K3341" s="52"/>
      <c r="L3341" s="52"/>
      <c r="M3341"/>
      <c r="N3341"/>
    </row>
    <row r="3342" spans="1:14" ht="12.75" customHeight="1">
      <c r="A3342"/>
      <c r="B3342"/>
      <c r="C3342"/>
      <c r="D3342"/>
      <c r="E3342"/>
      <c r="F3342"/>
      <c r="G3342"/>
      <c r="H3342"/>
      <c r="I3342"/>
      <c r="J3342" s="52"/>
      <c r="K3342" s="52"/>
      <c r="L3342" s="52"/>
      <c r="M3342"/>
      <c r="N3342"/>
    </row>
    <row r="3343" spans="1:14" ht="12.75" customHeight="1">
      <c r="A3343"/>
      <c r="B3343"/>
      <c r="C3343"/>
      <c r="D3343"/>
      <c r="E3343"/>
      <c r="F3343"/>
      <c r="G3343"/>
      <c r="H3343"/>
      <c r="I3343"/>
      <c r="J3343" s="52"/>
      <c r="K3343" s="52"/>
      <c r="L3343" s="52"/>
      <c r="M3343"/>
      <c r="N3343"/>
    </row>
    <row r="3344" spans="1:14" ht="12.75" customHeight="1">
      <c r="A3344"/>
      <c r="B3344"/>
      <c r="C3344"/>
      <c r="D3344"/>
      <c r="E3344"/>
      <c r="F3344"/>
      <c r="G3344"/>
      <c r="H3344"/>
      <c r="I3344"/>
      <c r="J3344" s="52"/>
      <c r="K3344" s="52"/>
      <c r="L3344" s="52"/>
      <c r="M3344"/>
      <c r="N3344"/>
    </row>
    <row r="3345" spans="1:14" ht="12.75" customHeight="1">
      <c r="A3345"/>
      <c r="B3345"/>
      <c r="C3345"/>
      <c r="D3345"/>
      <c r="E3345"/>
      <c r="F3345"/>
      <c r="G3345"/>
      <c r="H3345"/>
      <c r="I3345"/>
      <c r="J3345" s="52"/>
      <c r="K3345" s="52"/>
      <c r="L3345" s="52"/>
      <c r="M3345"/>
      <c r="N3345"/>
    </row>
    <row r="3346" spans="1:14" ht="12.75" customHeight="1">
      <c r="A3346"/>
      <c r="B3346"/>
      <c r="C3346"/>
      <c r="D3346"/>
      <c r="E3346"/>
      <c r="F3346"/>
      <c r="G3346"/>
      <c r="H3346"/>
      <c r="I3346"/>
      <c r="J3346" s="52"/>
      <c r="K3346" s="52"/>
      <c r="L3346" s="52"/>
      <c r="M3346"/>
      <c r="N3346"/>
    </row>
    <row r="3347" spans="1:14" ht="12.75" customHeight="1">
      <c r="A3347"/>
      <c r="B3347"/>
      <c r="C3347"/>
      <c r="D3347"/>
      <c r="E3347"/>
      <c r="F3347"/>
      <c r="G3347"/>
      <c r="H3347"/>
      <c r="I3347"/>
      <c r="J3347" s="52"/>
      <c r="K3347" s="52"/>
      <c r="L3347" s="52"/>
      <c r="M3347"/>
      <c r="N3347"/>
    </row>
    <row r="3348" spans="1:14" ht="12.75" customHeight="1">
      <c r="A3348"/>
      <c r="B3348"/>
      <c r="C3348"/>
      <c r="D3348"/>
      <c r="E3348"/>
      <c r="F3348"/>
      <c r="G3348"/>
      <c r="H3348"/>
      <c r="I3348"/>
      <c r="J3348" s="52"/>
      <c r="K3348" s="52"/>
      <c r="L3348" s="52"/>
      <c r="M3348"/>
      <c r="N3348"/>
    </row>
    <row r="3349" spans="1:14" ht="12.75" customHeight="1">
      <c r="A3349"/>
      <c r="B3349"/>
      <c r="C3349"/>
      <c r="D3349"/>
      <c r="E3349"/>
      <c r="F3349"/>
      <c r="G3349"/>
      <c r="H3349"/>
      <c r="I3349"/>
      <c r="J3349" s="52"/>
      <c r="K3349" s="52"/>
      <c r="L3349" s="52"/>
      <c r="M3349"/>
      <c r="N3349"/>
    </row>
    <row r="3350" spans="1:14" ht="12.75" customHeight="1">
      <c r="A3350"/>
      <c r="B3350"/>
      <c r="C3350"/>
      <c r="D3350"/>
      <c r="E3350"/>
      <c r="F3350"/>
      <c r="G3350"/>
      <c r="H3350"/>
      <c r="I3350"/>
      <c r="J3350" s="52"/>
      <c r="K3350" s="52"/>
      <c r="L3350" s="52"/>
      <c r="M3350"/>
      <c r="N3350"/>
    </row>
    <row r="3351" spans="1:14" ht="12.75" customHeight="1">
      <c r="A3351"/>
      <c r="B3351"/>
      <c r="C3351"/>
      <c r="D3351"/>
      <c r="E3351"/>
      <c r="F3351"/>
      <c r="G3351"/>
      <c r="H3351"/>
      <c r="I3351"/>
      <c r="J3351" s="52"/>
      <c r="K3351" s="52"/>
      <c r="L3351" s="52"/>
      <c r="M3351"/>
      <c r="N3351"/>
    </row>
    <row r="3352" spans="1:14" ht="12.75" customHeight="1">
      <c r="A3352"/>
      <c r="B3352"/>
      <c r="C3352"/>
      <c r="D3352"/>
      <c r="E3352"/>
      <c r="F3352"/>
      <c r="G3352"/>
      <c r="H3352"/>
      <c r="I3352"/>
      <c r="J3352" s="52"/>
      <c r="K3352" s="52"/>
      <c r="L3352" s="52"/>
      <c r="M3352"/>
      <c r="N3352"/>
    </row>
    <row r="3353" spans="1:14" ht="12.75" customHeight="1">
      <c r="A3353"/>
      <c r="B3353"/>
      <c r="C3353"/>
      <c r="D3353"/>
      <c r="E3353"/>
      <c r="F3353"/>
      <c r="G3353"/>
      <c r="H3353"/>
      <c r="I3353"/>
      <c r="J3353" s="52"/>
      <c r="K3353" s="52"/>
      <c r="L3353" s="52"/>
      <c r="M3353"/>
      <c r="N3353"/>
    </row>
    <row r="3354" spans="1:14" ht="12.75" customHeight="1">
      <c r="A3354"/>
      <c r="B3354"/>
      <c r="C3354"/>
      <c r="D3354"/>
      <c r="E3354"/>
      <c r="F3354"/>
      <c r="G3354"/>
      <c r="H3354"/>
      <c r="I3354"/>
      <c r="J3354" s="52"/>
      <c r="K3354" s="52"/>
      <c r="L3354" s="52"/>
      <c r="M3354"/>
      <c r="N3354"/>
    </row>
    <row r="3355" spans="1:14" ht="12.75" customHeight="1">
      <c r="A3355"/>
      <c r="B3355"/>
      <c r="C3355"/>
      <c r="D3355"/>
      <c r="E3355"/>
      <c r="F3355"/>
      <c r="G3355"/>
      <c r="H3355"/>
      <c r="I3355"/>
      <c r="J3355" s="52"/>
      <c r="K3355" s="52"/>
      <c r="L3355" s="52"/>
      <c r="M3355"/>
      <c r="N3355"/>
    </row>
    <row r="3356" spans="1:14" ht="12.75" customHeight="1">
      <c r="A3356"/>
      <c r="B3356"/>
      <c r="C3356"/>
      <c r="D3356"/>
      <c r="E3356"/>
      <c r="F3356"/>
      <c r="G3356"/>
      <c r="H3356"/>
      <c r="I3356"/>
      <c r="J3356" s="52"/>
      <c r="K3356" s="52"/>
      <c r="L3356" s="52"/>
      <c r="M3356"/>
      <c r="N3356"/>
    </row>
    <row r="3357" spans="1:14" ht="12.75" customHeight="1">
      <c r="A3357"/>
      <c r="B3357"/>
      <c r="C3357"/>
      <c r="D3357"/>
      <c r="E3357"/>
      <c r="F3357"/>
      <c r="G3357"/>
      <c r="H3357"/>
      <c r="I3357"/>
      <c r="J3357" s="52"/>
      <c r="K3357" s="52"/>
      <c r="L3357" s="52"/>
      <c r="M3357"/>
      <c r="N3357"/>
    </row>
    <row r="3358" spans="1:14" ht="12.75" customHeight="1">
      <c r="A3358"/>
      <c r="B3358"/>
      <c r="C3358"/>
      <c r="D3358"/>
      <c r="E3358"/>
      <c r="F3358"/>
      <c r="G3358"/>
      <c r="H3358"/>
      <c r="I3358"/>
      <c r="J3358" s="52"/>
      <c r="K3358" s="52"/>
      <c r="L3358" s="52"/>
      <c r="M3358"/>
      <c r="N3358"/>
    </row>
    <row r="3359" spans="1:14" ht="12.75" customHeight="1">
      <c r="A3359"/>
      <c r="B3359"/>
      <c r="C3359"/>
      <c r="D3359"/>
      <c r="E3359"/>
      <c r="F3359"/>
      <c r="G3359"/>
      <c r="H3359"/>
      <c r="I3359"/>
      <c r="J3359" s="52"/>
      <c r="K3359" s="52"/>
      <c r="L3359" s="52"/>
      <c r="M3359"/>
      <c r="N3359"/>
    </row>
    <row r="3360" spans="1:14" ht="12.75" customHeight="1">
      <c r="A3360"/>
      <c r="B3360"/>
      <c r="C3360"/>
      <c r="D3360"/>
      <c r="E3360"/>
      <c r="F3360"/>
      <c r="G3360"/>
      <c r="H3360"/>
      <c r="I3360"/>
      <c r="J3360" s="52"/>
      <c r="K3360" s="52"/>
      <c r="L3360" s="52"/>
      <c r="M3360"/>
      <c r="N3360"/>
    </row>
    <row r="3361" spans="1:14" ht="12.75" customHeight="1">
      <c r="A3361"/>
      <c r="B3361"/>
      <c r="C3361"/>
      <c r="D3361"/>
      <c r="E3361"/>
      <c r="F3361"/>
      <c r="G3361"/>
      <c r="H3361"/>
      <c r="I3361"/>
      <c r="J3361" s="52"/>
      <c r="K3361" s="52"/>
      <c r="L3361" s="52"/>
      <c r="M3361"/>
      <c r="N3361"/>
    </row>
    <row r="3362" spans="1:14" ht="12.75" customHeight="1">
      <c r="A3362"/>
      <c r="B3362"/>
      <c r="C3362"/>
      <c r="D3362"/>
      <c r="E3362"/>
      <c r="F3362"/>
      <c r="G3362"/>
      <c r="H3362"/>
      <c r="I3362"/>
      <c r="J3362" s="52"/>
      <c r="K3362" s="52"/>
      <c r="L3362" s="52"/>
      <c r="M3362"/>
      <c r="N3362"/>
    </row>
    <row r="3363" spans="1:14" ht="12.75" customHeight="1">
      <c r="A3363"/>
      <c r="B3363"/>
      <c r="C3363"/>
      <c r="D3363"/>
      <c r="E3363"/>
      <c r="F3363"/>
      <c r="G3363"/>
      <c r="H3363"/>
      <c r="I3363"/>
      <c r="J3363" s="52"/>
      <c r="K3363" s="52"/>
      <c r="L3363" s="52"/>
      <c r="M3363"/>
      <c r="N3363"/>
    </row>
    <row r="3364" spans="1:14" ht="12.75" customHeight="1">
      <c r="A3364"/>
      <c r="B3364"/>
      <c r="C3364"/>
      <c r="D3364"/>
      <c r="E3364"/>
      <c r="F3364"/>
      <c r="G3364"/>
      <c r="H3364"/>
      <c r="I3364"/>
      <c r="J3364" s="52"/>
      <c r="K3364" s="52"/>
      <c r="L3364" s="52"/>
      <c r="M3364"/>
      <c r="N3364"/>
    </row>
    <row r="3365" spans="1:14" ht="12.75" customHeight="1">
      <c r="A3365"/>
      <c r="B3365"/>
      <c r="C3365"/>
      <c r="D3365"/>
      <c r="E3365"/>
      <c r="F3365"/>
      <c r="G3365"/>
      <c r="H3365"/>
      <c r="I3365"/>
      <c r="J3365" s="52"/>
      <c r="K3365" s="52"/>
      <c r="L3365" s="52"/>
      <c r="M3365"/>
      <c r="N3365"/>
    </row>
    <row r="3366" spans="1:14" ht="12.75" customHeight="1">
      <c r="A3366"/>
      <c r="B3366"/>
      <c r="C3366"/>
      <c r="D3366"/>
      <c r="E3366"/>
      <c r="F3366"/>
      <c r="G3366"/>
      <c r="H3366"/>
      <c r="I3366"/>
      <c r="J3366" s="52"/>
      <c r="K3366" s="52"/>
      <c r="L3366" s="52"/>
      <c r="M3366"/>
      <c r="N3366"/>
    </row>
    <row r="3367" spans="1:14" ht="12.75" customHeight="1">
      <c r="A3367"/>
      <c r="B3367"/>
      <c r="C3367"/>
      <c r="D3367"/>
      <c r="E3367"/>
      <c r="F3367"/>
      <c r="G3367"/>
      <c r="H3367"/>
      <c r="I3367"/>
      <c r="J3367" s="52"/>
      <c r="K3367" s="52"/>
      <c r="L3367" s="52"/>
      <c r="M3367"/>
      <c r="N3367"/>
    </row>
    <row r="3368" spans="1:14" ht="12.75" customHeight="1">
      <c r="A3368"/>
      <c r="B3368"/>
      <c r="C3368"/>
      <c r="D3368"/>
      <c r="E3368"/>
      <c r="F3368"/>
      <c r="G3368"/>
      <c r="H3368"/>
      <c r="I3368"/>
      <c r="J3368" s="52"/>
      <c r="K3368" s="52"/>
      <c r="L3368" s="52"/>
      <c r="M3368"/>
      <c r="N3368"/>
    </row>
    <row r="3369" spans="1:14" ht="12.75" customHeight="1">
      <c r="A3369"/>
      <c r="B3369"/>
      <c r="C3369"/>
      <c r="D3369"/>
      <c r="E3369"/>
      <c r="F3369"/>
      <c r="G3369"/>
      <c r="H3369"/>
      <c r="I3369"/>
      <c r="J3369" s="52"/>
      <c r="K3369" s="52"/>
      <c r="L3369" s="52"/>
      <c r="M3369"/>
      <c r="N3369"/>
    </row>
    <row r="3370" spans="1:14" ht="12.75" customHeight="1">
      <c r="A3370"/>
      <c r="B3370"/>
      <c r="C3370"/>
      <c r="D3370"/>
      <c r="E3370"/>
      <c r="F3370"/>
      <c r="G3370"/>
      <c r="H3370"/>
      <c r="I3370"/>
      <c r="J3370" s="52"/>
      <c r="K3370" s="52"/>
      <c r="L3370" s="52"/>
      <c r="M3370"/>
      <c r="N3370"/>
    </row>
    <row r="3371" spans="1:14" ht="12.75" customHeight="1">
      <c r="A3371"/>
      <c r="B3371"/>
      <c r="C3371"/>
      <c r="D3371"/>
      <c r="E3371"/>
      <c r="F3371"/>
      <c r="G3371"/>
      <c r="H3371"/>
      <c r="I3371"/>
      <c r="J3371" s="52"/>
      <c r="K3371" s="52"/>
      <c r="L3371" s="52"/>
      <c r="M3371"/>
      <c r="N3371"/>
    </row>
    <row r="3372" spans="1:14" ht="12.75" customHeight="1">
      <c r="A3372"/>
      <c r="B3372"/>
      <c r="C3372"/>
      <c r="D3372"/>
      <c r="E3372"/>
      <c r="F3372"/>
      <c r="G3372"/>
      <c r="H3372"/>
      <c r="I3372"/>
      <c r="J3372" s="52"/>
      <c r="K3372" s="52"/>
      <c r="L3372" s="52"/>
      <c r="M3372"/>
      <c r="N3372"/>
    </row>
    <row r="3373" spans="1:14" ht="12.75" customHeight="1">
      <c r="A3373"/>
      <c r="B3373"/>
      <c r="C3373"/>
      <c r="D3373"/>
      <c r="E3373"/>
      <c r="F3373"/>
      <c r="G3373"/>
      <c r="H3373"/>
      <c r="I3373"/>
      <c r="J3373" s="52"/>
      <c r="K3373" s="52"/>
      <c r="L3373" s="52"/>
      <c r="M3373"/>
      <c r="N3373"/>
    </row>
    <row r="3374" spans="1:14" ht="12.75" customHeight="1">
      <c r="A3374"/>
      <c r="B3374"/>
      <c r="C3374"/>
      <c r="D3374"/>
      <c r="E3374"/>
      <c r="F3374"/>
      <c r="G3374"/>
      <c r="H3374"/>
      <c r="I3374"/>
      <c r="J3374" s="52"/>
      <c r="K3374" s="52"/>
      <c r="L3374" s="52"/>
      <c r="M3374"/>
      <c r="N3374"/>
    </row>
    <row r="3375" spans="1:14" ht="12.75" customHeight="1">
      <c r="A3375"/>
      <c r="B3375"/>
      <c r="C3375"/>
      <c r="D3375"/>
      <c r="E3375"/>
      <c r="F3375"/>
      <c r="G3375"/>
      <c r="H3375"/>
      <c r="I3375"/>
      <c r="J3375" s="52"/>
      <c r="K3375" s="52"/>
      <c r="L3375" s="52"/>
      <c r="M3375"/>
      <c r="N3375"/>
    </row>
    <row r="3376" spans="1:14" ht="12.75" customHeight="1">
      <c r="A3376"/>
      <c r="B3376"/>
      <c r="C3376"/>
      <c r="D3376"/>
      <c r="E3376"/>
      <c r="F3376"/>
      <c r="G3376"/>
      <c r="H3376"/>
      <c r="I3376"/>
      <c r="J3376" s="52"/>
      <c r="K3376" s="52"/>
      <c r="L3376" s="52"/>
      <c r="M3376"/>
      <c r="N3376"/>
    </row>
    <row r="3377" spans="1:14" ht="12.75" customHeight="1">
      <c r="A3377"/>
      <c r="B3377"/>
      <c r="C3377"/>
      <c r="D3377"/>
      <c r="E3377"/>
      <c r="F3377"/>
      <c r="G3377"/>
      <c r="H3377"/>
      <c r="I3377"/>
      <c r="J3377" s="52"/>
      <c r="K3377" s="52"/>
      <c r="L3377" s="52"/>
      <c r="M3377"/>
      <c r="N3377"/>
    </row>
    <row r="3378" spans="1:14" ht="12.75" customHeight="1">
      <c r="A3378"/>
      <c r="B3378"/>
      <c r="C3378"/>
      <c r="D3378"/>
      <c r="E3378"/>
      <c r="F3378"/>
      <c r="G3378"/>
      <c r="H3378"/>
      <c r="I3378"/>
      <c r="J3378" s="52"/>
      <c r="K3378" s="52"/>
      <c r="L3378" s="52"/>
      <c r="M3378"/>
      <c r="N3378"/>
    </row>
    <row r="3379" spans="1:14" ht="12.75" customHeight="1">
      <c r="A3379"/>
      <c r="B3379"/>
      <c r="C3379"/>
      <c r="D3379"/>
      <c r="E3379"/>
      <c r="F3379"/>
      <c r="G3379"/>
      <c r="H3379"/>
      <c r="I3379"/>
      <c r="J3379" s="52"/>
      <c r="K3379" s="52"/>
      <c r="L3379" s="52"/>
      <c r="M3379"/>
      <c r="N3379"/>
    </row>
    <row r="3380" spans="1:14" ht="12.75" customHeight="1">
      <c r="A3380"/>
      <c r="B3380"/>
      <c r="C3380"/>
      <c r="D3380"/>
      <c r="E3380"/>
      <c r="F3380"/>
      <c r="G3380"/>
      <c r="H3380"/>
      <c r="I3380"/>
      <c r="J3380" s="52"/>
      <c r="K3380" s="52"/>
      <c r="L3380" s="52"/>
      <c r="M3380"/>
      <c r="N3380"/>
    </row>
    <row r="3381" spans="1:14" ht="12.75" customHeight="1">
      <c r="A3381"/>
      <c r="B3381"/>
      <c r="C3381"/>
      <c r="D3381"/>
      <c r="E3381"/>
      <c r="F3381"/>
      <c r="G3381"/>
      <c r="H3381"/>
      <c r="I3381"/>
      <c r="J3381" s="52"/>
      <c r="K3381" s="52"/>
      <c r="L3381" s="52"/>
      <c r="M3381"/>
      <c r="N3381"/>
    </row>
    <row r="3382" spans="1:14" ht="12.75" customHeight="1">
      <c r="A3382"/>
      <c r="B3382"/>
      <c r="C3382"/>
      <c r="D3382"/>
      <c r="E3382"/>
      <c r="F3382"/>
      <c r="G3382"/>
      <c r="H3382"/>
      <c r="I3382"/>
      <c r="J3382" s="52"/>
      <c r="K3382" s="52"/>
      <c r="L3382" s="52"/>
      <c r="M3382"/>
      <c r="N3382"/>
    </row>
    <row r="3383" spans="1:14" ht="12.75" customHeight="1">
      <c r="A3383"/>
      <c r="B3383"/>
      <c r="C3383"/>
      <c r="D3383"/>
      <c r="E3383"/>
      <c r="F3383"/>
      <c r="G3383"/>
      <c r="H3383"/>
      <c r="I3383"/>
      <c r="J3383" s="52"/>
      <c r="K3383" s="52"/>
      <c r="L3383" s="52"/>
      <c r="M3383"/>
      <c r="N3383"/>
    </row>
    <row r="3384" spans="1:14" ht="12.75" customHeight="1">
      <c r="A3384"/>
      <c r="B3384"/>
      <c r="C3384"/>
      <c r="D3384"/>
      <c r="E3384"/>
      <c r="F3384"/>
      <c r="G3384"/>
      <c r="H3384"/>
      <c r="I3384"/>
      <c r="J3384" s="52"/>
      <c r="K3384" s="52"/>
      <c r="L3384" s="52"/>
      <c r="M3384"/>
      <c r="N3384"/>
    </row>
    <row r="3385" spans="1:14" ht="12.75" customHeight="1">
      <c r="A3385"/>
      <c r="B3385"/>
      <c r="C3385"/>
      <c r="D3385"/>
      <c r="E3385"/>
      <c r="F3385"/>
      <c r="G3385"/>
      <c r="H3385"/>
      <c r="I3385"/>
      <c r="J3385" s="52"/>
      <c r="K3385" s="52"/>
      <c r="L3385" s="52"/>
      <c r="M3385"/>
      <c r="N3385"/>
    </row>
    <row r="3386" spans="1:14" ht="12.75" customHeight="1">
      <c r="A3386"/>
      <c r="B3386"/>
      <c r="C3386"/>
      <c r="D3386"/>
      <c r="E3386"/>
      <c r="F3386"/>
      <c r="G3386"/>
      <c r="H3386"/>
      <c r="I3386"/>
      <c r="J3386" s="52"/>
      <c r="K3386" s="52"/>
      <c r="L3386" s="52"/>
      <c r="M3386"/>
      <c r="N3386"/>
    </row>
    <row r="3387" spans="1:14" ht="12.75" customHeight="1">
      <c r="A3387"/>
      <c r="B3387"/>
      <c r="C3387"/>
      <c r="D3387"/>
      <c r="E3387"/>
      <c r="F3387"/>
      <c r="G3387"/>
      <c r="H3387"/>
      <c r="I3387"/>
      <c r="J3387" s="52"/>
      <c r="K3387" s="52"/>
      <c r="L3387" s="52"/>
      <c r="M3387"/>
      <c r="N3387"/>
    </row>
    <row r="3388" spans="1:14" ht="12.75" customHeight="1">
      <c r="A3388"/>
      <c r="B3388"/>
      <c r="C3388"/>
      <c r="D3388"/>
      <c r="E3388"/>
      <c r="F3388"/>
      <c r="G3388"/>
      <c r="H3388"/>
      <c r="I3388"/>
      <c r="J3388" s="52"/>
      <c r="K3388" s="52"/>
      <c r="L3388" s="52"/>
      <c r="M3388"/>
      <c r="N3388"/>
    </row>
    <row r="3389" spans="1:14" ht="12.75" customHeight="1">
      <c r="A3389"/>
      <c r="B3389"/>
      <c r="C3389"/>
      <c r="D3389"/>
      <c r="E3389"/>
      <c r="F3389"/>
      <c r="G3389"/>
      <c r="H3389"/>
      <c r="I3389"/>
      <c r="J3389" s="52"/>
      <c r="K3389" s="52"/>
      <c r="L3389" s="52"/>
      <c r="M3389"/>
      <c r="N3389"/>
    </row>
    <row r="3390" spans="1:14" ht="12.75" customHeight="1">
      <c r="A3390"/>
      <c r="B3390"/>
      <c r="C3390"/>
      <c r="D3390"/>
      <c r="E3390"/>
      <c r="F3390"/>
      <c r="G3390"/>
      <c r="H3390"/>
      <c r="I3390"/>
      <c r="J3390" s="52"/>
      <c r="K3390" s="52"/>
      <c r="L3390" s="52"/>
      <c r="M3390"/>
      <c r="N3390"/>
    </row>
    <row r="3391" spans="1:14" ht="12.75" customHeight="1">
      <c r="A3391"/>
      <c r="B3391"/>
      <c r="C3391"/>
      <c r="D3391"/>
      <c r="E3391"/>
      <c r="F3391"/>
      <c r="G3391"/>
      <c r="H3391"/>
      <c r="I3391"/>
      <c r="J3391" s="52"/>
      <c r="K3391" s="52"/>
      <c r="L3391" s="52"/>
      <c r="M3391"/>
      <c r="N3391"/>
    </row>
    <row r="3392" spans="1:14" ht="12.75" customHeight="1">
      <c r="A3392"/>
      <c r="B3392"/>
      <c r="C3392"/>
      <c r="D3392"/>
      <c r="E3392"/>
      <c r="F3392"/>
      <c r="G3392"/>
      <c r="H3392"/>
      <c r="I3392"/>
      <c r="J3392" s="52"/>
      <c r="K3392" s="52"/>
      <c r="L3392" s="52"/>
      <c r="M3392"/>
      <c r="N3392"/>
    </row>
    <row r="3393" spans="1:14" ht="12.75" customHeight="1">
      <c r="A3393"/>
      <c r="B3393"/>
      <c r="C3393"/>
      <c r="D3393"/>
      <c r="E3393"/>
      <c r="F3393"/>
      <c r="G3393"/>
      <c r="H3393"/>
      <c r="I3393"/>
      <c r="J3393" s="52"/>
      <c r="K3393" s="52"/>
      <c r="L3393" s="52"/>
      <c r="M3393"/>
      <c r="N3393"/>
    </row>
    <row r="3394" spans="1:14" ht="12.75" customHeight="1">
      <c r="A3394"/>
      <c r="B3394"/>
      <c r="C3394"/>
      <c r="D3394"/>
      <c r="E3394"/>
      <c r="F3394"/>
      <c r="G3394"/>
      <c r="H3394"/>
      <c r="I3394"/>
      <c r="J3394" s="52"/>
      <c r="K3394" s="52"/>
      <c r="L3394" s="52"/>
      <c r="M3394"/>
      <c r="N3394"/>
    </row>
    <row r="3395" spans="1:14" ht="12.75" customHeight="1">
      <c r="A3395"/>
      <c r="B3395"/>
      <c r="C3395"/>
      <c r="D3395"/>
      <c r="E3395"/>
      <c r="F3395"/>
      <c r="G3395"/>
      <c r="H3395"/>
      <c r="I3395"/>
      <c r="J3395" s="52"/>
      <c r="K3395" s="52"/>
      <c r="L3395" s="52"/>
      <c r="M3395"/>
      <c r="N3395"/>
    </row>
    <row r="3396" spans="1:14" ht="12.75" customHeight="1">
      <c r="A3396"/>
      <c r="B3396"/>
      <c r="C3396"/>
      <c r="D3396"/>
      <c r="E3396"/>
      <c r="F3396"/>
      <c r="G3396"/>
      <c r="H3396"/>
      <c r="I3396"/>
      <c r="J3396" s="52"/>
      <c r="K3396" s="52"/>
      <c r="L3396" s="52"/>
      <c r="M3396"/>
      <c r="N3396"/>
    </row>
    <row r="3397" spans="1:14" ht="12.75" customHeight="1">
      <c r="A3397"/>
      <c r="B3397"/>
      <c r="C3397"/>
      <c r="D3397"/>
      <c r="E3397"/>
      <c r="F3397"/>
      <c r="G3397"/>
      <c r="H3397"/>
      <c r="I3397"/>
      <c r="J3397" s="52"/>
      <c r="K3397" s="52"/>
      <c r="L3397" s="52"/>
      <c r="M3397"/>
      <c r="N3397"/>
    </row>
    <row r="3398" spans="1:14" ht="12.75" customHeight="1">
      <c r="A3398"/>
      <c r="B3398"/>
      <c r="C3398"/>
      <c r="D3398"/>
      <c r="E3398"/>
      <c r="F3398"/>
      <c r="G3398"/>
      <c r="H3398"/>
      <c r="I3398"/>
      <c r="J3398" s="52"/>
      <c r="K3398" s="52"/>
      <c r="L3398" s="52"/>
      <c r="M3398"/>
      <c r="N3398"/>
    </row>
    <row r="3399" spans="1:14" ht="12.75" customHeight="1">
      <c r="A3399"/>
      <c r="B3399"/>
      <c r="C3399"/>
      <c r="D3399"/>
      <c r="E3399"/>
      <c r="F3399"/>
      <c r="G3399"/>
      <c r="H3399"/>
      <c r="I3399"/>
      <c r="J3399" s="52"/>
      <c r="K3399" s="52"/>
      <c r="L3399" s="52"/>
      <c r="M3399"/>
      <c r="N3399"/>
    </row>
    <row r="3400" spans="1:14" ht="12.75" customHeight="1">
      <c r="A3400"/>
      <c r="B3400"/>
      <c r="C3400"/>
      <c r="D3400"/>
      <c r="E3400"/>
      <c r="F3400"/>
      <c r="G3400"/>
      <c r="H3400"/>
      <c r="I3400"/>
      <c r="J3400" s="52"/>
      <c r="K3400" s="52"/>
      <c r="L3400" s="52"/>
      <c r="M3400"/>
      <c r="N3400"/>
    </row>
    <row r="3401" spans="1:14" ht="12.75" customHeight="1">
      <c r="A3401"/>
      <c r="B3401"/>
      <c r="C3401"/>
      <c r="D3401"/>
      <c r="E3401"/>
      <c r="F3401"/>
      <c r="G3401"/>
      <c r="H3401"/>
      <c r="I3401"/>
      <c r="J3401" s="52"/>
      <c r="K3401" s="52"/>
      <c r="L3401" s="52"/>
      <c r="M3401"/>
      <c r="N3401"/>
    </row>
    <row r="3402" spans="1:14" ht="12.75" customHeight="1">
      <c r="A3402"/>
      <c r="B3402"/>
      <c r="C3402"/>
      <c r="D3402"/>
      <c r="E3402"/>
      <c r="F3402"/>
      <c r="G3402"/>
      <c r="H3402"/>
      <c r="I3402"/>
      <c r="J3402" s="52"/>
      <c r="K3402" s="52"/>
      <c r="L3402" s="52"/>
      <c r="M3402"/>
      <c r="N3402"/>
    </row>
    <row r="3403" spans="1:14" ht="12.75" customHeight="1">
      <c r="A3403"/>
      <c r="B3403"/>
      <c r="C3403"/>
      <c r="D3403"/>
      <c r="E3403"/>
      <c r="F3403"/>
      <c r="G3403"/>
      <c r="H3403"/>
      <c r="I3403"/>
      <c r="J3403" s="52"/>
      <c r="K3403" s="52"/>
      <c r="L3403" s="52"/>
      <c r="M3403"/>
      <c r="N3403"/>
    </row>
    <row r="3404" spans="1:14" ht="12.75" customHeight="1">
      <c r="A3404"/>
      <c r="B3404"/>
      <c r="C3404"/>
      <c r="D3404"/>
      <c r="E3404"/>
      <c r="F3404"/>
      <c r="G3404"/>
      <c r="H3404"/>
      <c r="I3404"/>
      <c r="J3404" s="52"/>
      <c r="K3404" s="52"/>
      <c r="L3404" s="52"/>
      <c r="M3404"/>
      <c r="N3404"/>
    </row>
    <row r="3405" spans="1:14" ht="12.75" customHeight="1">
      <c r="A3405"/>
      <c r="B3405"/>
      <c r="C3405"/>
      <c r="D3405"/>
      <c r="E3405"/>
      <c r="F3405"/>
      <c r="G3405"/>
      <c r="H3405"/>
      <c r="I3405"/>
      <c r="J3405" s="52"/>
      <c r="K3405" s="52"/>
      <c r="L3405" s="52"/>
      <c r="M3405"/>
      <c r="N3405"/>
    </row>
    <row r="3406" spans="1:14" ht="12.75" customHeight="1">
      <c r="A3406"/>
      <c r="B3406"/>
      <c r="C3406"/>
      <c r="D3406"/>
      <c r="E3406"/>
      <c r="F3406"/>
      <c r="G3406"/>
      <c r="H3406"/>
      <c r="I3406"/>
      <c r="J3406" s="52"/>
      <c r="K3406" s="52"/>
      <c r="L3406" s="52"/>
      <c r="M3406"/>
      <c r="N3406"/>
    </row>
    <row r="3407" spans="1:14" ht="12.75" customHeight="1">
      <c r="A3407"/>
      <c r="B3407"/>
      <c r="C3407"/>
      <c r="D3407"/>
      <c r="E3407"/>
      <c r="F3407"/>
      <c r="G3407"/>
      <c r="H3407"/>
      <c r="I3407"/>
      <c r="J3407" s="52"/>
      <c r="K3407" s="52"/>
      <c r="L3407" s="52"/>
      <c r="M3407"/>
      <c r="N3407"/>
    </row>
    <row r="3408" spans="1:14" ht="12.75" customHeight="1">
      <c r="A3408"/>
      <c r="B3408"/>
      <c r="C3408"/>
      <c r="D3408"/>
      <c r="E3408"/>
      <c r="F3408"/>
      <c r="G3408"/>
      <c r="H3408"/>
      <c r="I3408"/>
      <c r="J3408" s="52"/>
      <c r="K3408" s="52"/>
      <c r="L3408" s="52"/>
      <c r="M3408"/>
      <c r="N3408"/>
    </row>
    <row r="3409" spans="1:14" ht="12.75" customHeight="1">
      <c r="A3409"/>
      <c r="B3409"/>
      <c r="C3409"/>
      <c r="D3409"/>
      <c r="E3409"/>
      <c r="F3409"/>
      <c r="G3409"/>
      <c r="H3409"/>
      <c r="I3409"/>
      <c r="J3409" s="52"/>
      <c r="K3409" s="52"/>
      <c r="L3409" s="52"/>
      <c r="M3409"/>
      <c r="N3409"/>
    </row>
    <row r="3410" spans="1:14" ht="12.75" customHeight="1">
      <c r="A3410"/>
      <c r="B3410"/>
      <c r="C3410"/>
      <c r="D3410"/>
      <c r="E3410"/>
      <c r="F3410"/>
      <c r="G3410"/>
      <c r="H3410"/>
      <c r="I3410"/>
      <c r="J3410" s="52"/>
      <c r="K3410" s="52"/>
      <c r="L3410" s="52"/>
      <c r="M3410"/>
      <c r="N3410"/>
    </row>
    <row r="3411" spans="1:14" ht="12.75" customHeight="1">
      <c r="A3411"/>
      <c r="B3411"/>
      <c r="C3411"/>
      <c r="D3411"/>
      <c r="E3411"/>
      <c r="F3411"/>
      <c r="G3411"/>
      <c r="H3411"/>
      <c r="I3411"/>
      <c r="J3411" s="52"/>
      <c r="K3411" s="52"/>
      <c r="L3411" s="52"/>
      <c r="M3411"/>
      <c r="N3411"/>
    </row>
    <row r="3412" spans="1:14" ht="12.75" customHeight="1">
      <c r="A3412"/>
      <c r="B3412"/>
      <c r="C3412"/>
      <c r="D3412"/>
      <c r="E3412"/>
      <c r="F3412"/>
      <c r="G3412"/>
      <c r="H3412"/>
      <c r="I3412"/>
      <c r="J3412" s="52"/>
      <c r="K3412" s="52"/>
      <c r="L3412" s="52"/>
      <c r="M3412"/>
      <c r="N3412"/>
    </row>
    <row r="3413" spans="1:14" ht="12.75" customHeight="1">
      <c r="A3413"/>
      <c r="B3413"/>
      <c r="C3413"/>
      <c r="D3413"/>
      <c r="E3413"/>
      <c r="F3413"/>
      <c r="G3413"/>
      <c r="H3413"/>
      <c r="I3413"/>
      <c r="J3413" s="52"/>
      <c r="K3413" s="52"/>
      <c r="L3413" s="52"/>
      <c r="M3413"/>
      <c r="N3413"/>
    </row>
    <row r="3414" spans="1:14" ht="12.75" customHeight="1">
      <c r="A3414"/>
      <c r="B3414"/>
      <c r="C3414"/>
      <c r="D3414"/>
      <c r="E3414"/>
      <c r="F3414"/>
      <c r="G3414"/>
      <c r="H3414"/>
      <c r="I3414"/>
      <c r="J3414" s="52"/>
      <c r="K3414" s="52"/>
      <c r="L3414" s="52"/>
      <c r="M3414"/>
      <c r="N3414"/>
    </row>
    <row r="3415" spans="1:14" ht="12.75" customHeight="1">
      <c r="A3415"/>
      <c r="B3415"/>
      <c r="C3415"/>
      <c r="D3415"/>
      <c r="E3415"/>
      <c r="F3415"/>
      <c r="G3415"/>
      <c r="H3415"/>
      <c r="I3415"/>
      <c r="J3415" s="52"/>
      <c r="K3415" s="52"/>
      <c r="L3415" s="52"/>
      <c r="M3415"/>
      <c r="N3415"/>
    </row>
    <row r="3416" spans="1:14" ht="12.75" customHeight="1">
      <c r="A3416"/>
      <c r="B3416"/>
      <c r="C3416"/>
      <c r="D3416"/>
      <c r="E3416"/>
      <c r="F3416"/>
      <c r="G3416"/>
      <c r="H3416"/>
      <c r="I3416"/>
      <c r="J3416" s="52"/>
      <c r="K3416" s="52"/>
      <c r="L3416" s="52"/>
      <c r="M3416"/>
      <c r="N3416"/>
    </row>
    <row r="3417" spans="1:14" ht="12.75" customHeight="1">
      <c r="A3417"/>
      <c r="B3417"/>
      <c r="C3417"/>
      <c r="D3417"/>
      <c r="E3417"/>
      <c r="F3417"/>
      <c r="G3417"/>
      <c r="H3417"/>
      <c r="I3417"/>
      <c r="J3417" s="52"/>
      <c r="K3417" s="52"/>
      <c r="L3417" s="52"/>
      <c r="M3417"/>
      <c r="N3417"/>
    </row>
    <row r="3418" spans="1:14" ht="12.75" customHeight="1">
      <c r="A3418"/>
      <c r="B3418"/>
      <c r="C3418"/>
      <c r="D3418"/>
      <c r="E3418"/>
      <c r="F3418"/>
      <c r="G3418"/>
      <c r="H3418"/>
      <c r="I3418"/>
      <c r="J3418" s="52"/>
      <c r="K3418" s="52"/>
      <c r="L3418" s="52"/>
      <c r="M3418"/>
      <c r="N3418"/>
    </row>
    <row r="3419" spans="1:14" ht="12.75" customHeight="1">
      <c r="A3419"/>
      <c r="B3419"/>
      <c r="C3419"/>
      <c r="D3419"/>
      <c r="E3419"/>
      <c r="F3419"/>
      <c r="G3419"/>
      <c r="H3419"/>
      <c r="I3419"/>
      <c r="J3419" s="52"/>
      <c r="K3419" s="52"/>
      <c r="L3419" s="52"/>
      <c r="M3419"/>
      <c r="N3419"/>
    </row>
    <row r="3420" spans="1:14" ht="12.75" customHeight="1">
      <c r="A3420"/>
      <c r="B3420"/>
      <c r="C3420"/>
      <c r="D3420"/>
      <c r="E3420"/>
      <c r="F3420"/>
      <c r="G3420"/>
      <c r="H3420"/>
      <c r="I3420"/>
      <c r="J3420" s="52"/>
      <c r="K3420" s="52"/>
      <c r="L3420" s="52"/>
      <c r="M3420"/>
      <c r="N3420"/>
    </row>
    <row r="3421" spans="1:14" ht="12.75" customHeight="1">
      <c r="A3421"/>
      <c r="B3421"/>
      <c r="C3421"/>
      <c r="D3421"/>
      <c r="E3421"/>
      <c r="F3421"/>
      <c r="G3421"/>
      <c r="H3421"/>
      <c r="I3421"/>
      <c r="J3421" s="52"/>
      <c r="K3421" s="52"/>
      <c r="L3421" s="52"/>
      <c r="M3421"/>
      <c r="N3421"/>
    </row>
    <row r="3422" spans="1:14" ht="12.75" customHeight="1">
      <c r="A3422"/>
      <c r="B3422"/>
      <c r="C3422"/>
      <c r="D3422"/>
      <c r="E3422"/>
      <c r="F3422"/>
      <c r="G3422"/>
      <c r="H3422"/>
      <c r="I3422"/>
      <c r="J3422" s="52"/>
      <c r="K3422" s="52"/>
      <c r="L3422" s="52"/>
      <c r="M3422"/>
      <c r="N3422"/>
    </row>
    <row r="3423" spans="1:14" ht="12.75" customHeight="1">
      <c r="A3423"/>
      <c r="B3423"/>
      <c r="C3423"/>
      <c r="D3423"/>
      <c r="E3423"/>
      <c r="F3423"/>
      <c r="G3423"/>
      <c r="H3423"/>
      <c r="I3423"/>
      <c r="J3423" s="52"/>
      <c r="K3423" s="52"/>
      <c r="L3423" s="52"/>
      <c r="M3423"/>
      <c r="N3423"/>
    </row>
    <row r="3424" spans="1:14" ht="12.75" customHeight="1">
      <c r="A3424"/>
      <c r="B3424"/>
      <c r="C3424"/>
      <c r="D3424"/>
      <c r="E3424"/>
      <c r="F3424"/>
      <c r="G3424"/>
      <c r="H3424"/>
      <c r="I3424"/>
      <c r="J3424" s="52"/>
      <c r="K3424" s="52"/>
      <c r="L3424" s="52"/>
      <c r="M3424"/>
      <c r="N3424"/>
    </row>
    <row r="3425" spans="1:14" ht="12.75" customHeight="1">
      <c r="A3425"/>
      <c r="B3425"/>
      <c r="C3425"/>
      <c r="D3425"/>
      <c r="E3425"/>
      <c r="F3425"/>
      <c r="G3425"/>
      <c r="H3425"/>
      <c r="I3425"/>
      <c r="J3425" s="52"/>
      <c r="K3425" s="52"/>
      <c r="L3425" s="52"/>
      <c r="M3425"/>
      <c r="N3425"/>
    </row>
    <row r="3426" spans="1:14" ht="12.75" customHeight="1">
      <c r="A3426"/>
      <c r="B3426"/>
      <c r="C3426"/>
      <c r="D3426"/>
      <c r="E3426"/>
      <c r="F3426"/>
      <c r="G3426"/>
      <c r="H3426"/>
      <c r="I3426"/>
      <c r="J3426" s="52"/>
      <c r="K3426" s="52"/>
      <c r="L3426" s="52"/>
      <c r="M3426"/>
      <c r="N3426"/>
    </row>
    <row r="3427" spans="1:14" ht="12.75" customHeight="1">
      <c r="A3427"/>
      <c r="B3427"/>
      <c r="C3427"/>
      <c r="D3427"/>
      <c r="E3427"/>
      <c r="F3427"/>
      <c r="G3427"/>
      <c r="H3427"/>
      <c r="I3427"/>
      <c r="J3427" s="52"/>
      <c r="K3427" s="52"/>
      <c r="L3427" s="52"/>
      <c r="M3427"/>
      <c r="N3427"/>
    </row>
    <row r="3428" spans="1:14" ht="12.75" customHeight="1">
      <c r="A3428"/>
      <c r="B3428"/>
      <c r="C3428"/>
      <c r="D3428"/>
      <c r="E3428"/>
      <c r="F3428"/>
      <c r="G3428"/>
      <c r="H3428"/>
      <c r="I3428"/>
      <c r="J3428" s="52"/>
      <c r="K3428" s="52"/>
      <c r="L3428" s="52"/>
      <c r="M3428"/>
      <c r="N3428"/>
    </row>
    <row r="3429" spans="1:14" ht="12.75" customHeight="1">
      <c r="A3429"/>
      <c r="B3429"/>
      <c r="C3429"/>
      <c r="D3429"/>
      <c r="E3429"/>
      <c r="F3429"/>
      <c r="G3429"/>
      <c r="H3429"/>
      <c r="I3429"/>
      <c r="J3429" s="52"/>
      <c r="K3429" s="52"/>
      <c r="L3429" s="52"/>
      <c r="M3429"/>
      <c r="N3429"/>
    </row>
    <row r="3430" spans="1:14" ht="12.75" customHeight="1">
      <c r="A3430"/>
      <c r="B3430"/>
      <c r="C3430"/>
      <c r="D3430"/>
      <c r="E3430"/>
      <c r="F3430"/>
      <c r="G3430"/>
      <c r="H3430"/>
      <c r="I3430"/>
      <c r="J3430" s="52"/>
      <c r="K3430" s="52"/>
      <c r="L3430" s="52"/>
      <c r="M3430"/>
      <c r="N3430"/>
    </row>
    <row r="3431" spans="1:14" ht="12.75" customHeight="1">
      <c r="A3431"/>
      <c r="B3431"/>
      <c r="C3431"/>
      <c r="D3431"/>
      <c r="E3431"/>
      <c r="F3431"/>
      <c r="G3431"/>
      <c r="H3431"/>
      <c r="I3431"/>
      <c r="J3431" s="52"/>
      <c r="K3431" s="52"/>
      <c r="L3431" s="52"/>
      <c r="M3431"/>
      <c r="N3431"/>
    </row>
    <row r="3432" spans="1:14" ht="12.75" customHeight="1">
      <c r="A3432"/>
      <c r="B3432"/>
      <c r="C3432"/>
      <c r="D3432"/>
      <c r="E3432"/>
      <c r="F3432"/>
      <c r="G3432"/>
      <c r="H3432"/>
      <c r="I3432"/>
      <c r="J3432" s="52"/>
      <c r="K3432" s="52"/>
      <c r="L3432" s="52"/>
      <c r="M3432"/>
      <c r="N3432"/>
    </row>
    <row r="3433" spans="1:14" ht="12.75" customHeight="1">
      <c r="A3433"/>
      <c r="B3433"/>
      <c r="C3433"/>
      <c r="D3433"/>
      <c r="E3433"/>
      <c r="F3433"/>
      <c r="G3433"/>
      <c r="H3433"/>
      <c r="I3433"/>
      <c r="J3433" s="52"/>
      <c r="K3433" s="52"/>
      <c r="L3433" s="52"/>
      <c r="M3433"/>
      <c r="N3433"/>
    </row>
    <row r="3434" spans="1:14" ht="12.75" customHeight="1">
      <c r="A3434"/>
      <c r="B3434"/>
      <c r="C3434"/>
      <c r="D3434"/>
      <c r="E3434"/>
      <c r="F3434"/>
      <c r="G3434"/>
      <c r="H3434"/>
      <c r="I3434"/>
      <c r="J3434" s="52"/>
      <c r="K3434" s="52"/>
      <c r="L3434" s="52"/>
      <c r="M3434"/>
      <c r="N3434"/>
    </row>
    <row r="3435" spans="1:14" ht="12.75" customHeight="1">
      <c r="A3435"/>
      <c r="B3435"/>
      <c r="C3435"/>
      <c r="D3435"/>
      <c r="E3435"/>
      <c r="F3435"/>
      <c r="G3435"/>
      <c r="H3435"/>
      <c r="I3435"/>
      <c r="J3435" s="52"/>
      <c r="K3435" s="52"/>
      <c r="L3435" s="52"/>
      <c r="M3435"/>
      <c r="N3435"/>
    </row>
    <row r="3436" spans="1:14" ht="12.75" customHeight="1">
      <c r="A3436"/>
      <c r="B3436"/>
      <c r="C3436"/>
      <c r="D3436"/>
      <c r="E3436"/>
      <c r="F3436"/>
      <c r="G3436"/>
      <c r="H3436"/>
      <c r="I3436"/>
      <c r="J3436" s="52"/>
      <c r="K3436" s="52"/>
      <c r="L3436" s="52"/>
      <c r="M3436"/>
      <c r="N3436"/>
    </row>
    <row r="3437" spans="1:14" ht="12.75" customHeight="1">
      <c r="A3437"/>
      <c r="B3437"/>
      <c r="C3437"/>
      <c r="D3437"/>
      <c r="E3437"/>
      <c r="F3437"/>
      <c r="G3437"/>
      <c r="H3437"/>
      <c r="I3437"/>
      <c r="J3437" s="52"/>
      <c r="K3437" s="52"/>
      <c r="L3437" s="52"/>
      <c r="M3437"/>
      <c r="N3437"/>
    </row>
    <row r="3438" spans="1:14" ht="12.75" customHeight="1">
      <c r="A3438"/>
      <c r="B3438"/>
      <c r="C3438"/>
      <c r="D3438"/>
      <c r="E3438"/>
      <c r="F3438"/>
      <c r="G3438"/>
      <c r="H3438"/>
      <c r="I3438"/>
      <c r="J3438" s="52"/>
      <c r="K3438" s="52"/>
      <c r="L3438" s="52"/>
      <c r="M3438"/>
      <c r="N3438"/>
    </row>
    <row r="3439" spans="1:14" ht="12.75" customHeight="1">
      <c r="A3439"/>
      <c r="B3439"/>
      <c r="C3439"/>
      <c r="D3439"/>
      <c r="E3439"/>
      <c r="F3439"/>
      <c r="G3439"/>
      <c r="H3439"/>
      <c r="I3439"/>
      <c r="J3439" s="52"/>
      <c r="K3439" s="52"/>
      <c r="L3439" s="52"/>
      <c r="M3439"/>
      <c r="N3439"/>
    </row>
    <row r="3440" spans="1:14" ht="12.75" customHeight="1">
      <c r="A3440"/>
      <c r="B3440"/>
      <c r="C3440"/>
      <c r="D3440"/>
      <c r="E3440"/>
      <c r="F3440"/>
      <c r="G3440"/>
      <c r="H3440"/>
      <c r="I3440"/>
      <c r="J3440" s="52"/>
      <c r="K3440" s="52"/>
      <c r="L3440" s="52"/>
      <c r="M3440"/>
      <c r="N3440"/>
    </row>
    <row r="3441" spans="1:14" ht="12.75" customHeight="1">
      <c r="A3441"/>
      <c r="B3441"/>
      <c r="C3441"/>
      <c r="D3441"/>
      <c r="E3441"/>
      <c r="F3441"/>
      <c r="G3441"/>
      <c r="H3441"/>
      <c r="I3441"/>
      <c r="J3441" s="52"/>
      <c r="K3441" s="52"/>
      <c r="L3441" s="52"/>
      <c r="M3441"/>
      <c r="N3441"/>
    </row>
    <row r="3442" spans="1:14" ht="12.75" customHeight="1">
      <c r="A3442"/>
      <c r="B3442"/>
      <c r="C3442"/>
      <c r="D3442"/>
      <c r="E3442"/>
      <c r="F3442"/>
      <c r="G3442"/>
      <c r="H3442"/>
      <c r="I3442"/>
      <c r="J3442" s="52"/>
      <c r="K3442" s="52"/>
      <c r="L3442" s="52"/>
      <c r="M3442"/>
      <c r="N3442"/>
    </row>
    <row r="3443" spans="1:14" ht="12.75" customHeight="1">
      <c r="A3443"/>
      <c r="B3443"/>
      <c r="C3443"/>
      <c r="D3443"/>
      <c r="E3443"/>
      <c r="F3443"/>
      <c r="G3443"/>
      <c r="H3443"/>
      <c r="I3443"/>
      <c r="J3443" s="52"/>
      <c r="K3443" s="52"/>
      <c r="L3443" s="52"/>
      <c r="M3443"/>
      <c r="N3443"/>
    </row>
    <row r="3444" spans="1:14" ht="12.75" customHeight="1">
      <c r="A3444"/>
      <c r="B3444"/>
      <c r="C3444"/>
      <c r="D3444"/>
      <c r="E3444"/>
      <c r="F3444"/>
      <c r="G3444"/>
      <c r="H3444"/>
      <c r="I3444"/>
      <c r="J3444" s="52"/>
      <c r="K3444" s="52"/>
      <c r="L3444" s="52"/>
      <c r="M3444"/>
      <c r="N3444"/>
    </row>
    <row r="3445" spans="1:14" ht="12.75" customHeight="1">
      <c r="A3445"/>
      <c r="B3445"/>
      <c r="C3445"/>
      <c r="D3445"/>
      <c r="E3445"/>
      <c r="F3445"/>
      <c r="G3445"/>
      <c r="H3445"/>
      <c r="I3445"/>
      <c r="J3445" s="52"/>
      <c r="K3445" s="52"/>
      <c r="L3445" s="52"/>
      <c r="M3445"/>
      <c r="N3445"/>
    </row>
    <row r="3446" spans="1:14" ht="12.75" customHeight="1">
      <c r="A3446"/>
      <c r="B3446"/>
      <c r="C3446"/>
      <c r="D3446"/>
      <c r="E3446"/>
      <c r="F3446"/>
      <c r="G3446"/>
      <c r="H3446"/>
      <c r="I3446"/>
      <c r="J3446" s="52"/>
      <c r="K3446" s="52"/>
      <c r="L3446" s="52"/>
      <c r="M3446"/>
      <c r="N3446"/>
    </row>
    <row r="3447" spans="1:14" ht="12.75" customHeight="1">
      <c r="A3447"/>
      <c r="B3447"/>
      <c r="C3447"/>
      <c r="D3447"/>
      <c r="E3447"/>
      <c r="F3447"/>
      <c r="G3447"/>
      <c r="H3447"/>
      <c r="I3447"/>
      <c r="J3447" s="52"/>
      <c r="K3447" s="52"/>
      <c r="L3447" s="52"/>
      <c r="M3447"/>
      <c r="N3447"/>
    </row>
    <row r="3448" spans="1:14" ht="12.75" customHeight="1">
      <c r="A3448"/>
      <c r="B3448"/>
      <c r="C3448"/>
      <c r="D3448"/>
      <c r="E3448"/>
      <c r="F3448"/>
      <c r="G3448"/>
      <c r="H3448"/>
      <c r="I3448"/>
      <c r="J3448" s="52"/>
      <c r="K3448" s="52"/>
      <c r="L3448" s="52"/>
      <c r="M3448"/>
      <c r="N3448"/>
    </row>
    <row r="3449" spans="1:14" ht="12.75" customHeight="1">
      <c r="A3449"/>
      <c r="B3449"/>
      <c r="C3449"/>
      <c r="D3449"/>
      <c r="E3449"/>
      <c r="F3449"/>
      <c r="G3449"/>
      <c r="H3449"/>
      <c r="I3449"/>
      <c r="J3449" s="52"/>
      <c r="K3449" s="52"/>
      <c r="L3449" s="52"/>
      <c r="M3449"/>
      <c r="N3449"/>
    </row>
    <row r="3450" spans="1:14" ht="12.75" customHeight="1">
      <c r="A3450"/>
      <c r="B3450"/>
      <c r="C3450"/>
      <c r="D3450"/>
      <c r="E3450"/>
      <c r="F3450"/>
      <c r="G3450"/>
      <c r="H3450"/>
      <c r="I3450"/>
      <c r="J3450" s="52"/>
      <c r="K3450" s="52"/>
      <c r="L3450" s="52"/>
      <c r="M3450"/>
      <c r="N3450"/>
    </row>
    <row r="3451" spans="1:14" ht="12.75" customHeight="1">
      <c r="A3451"/>
      <c r="B3451"/>
      <c r="C3451"/>
      <c r="D3451"/>
      <c r="E3451"/>
      <c r="F3451"/>
      <c r="G3451"/>
      <c r="H3451"/>
      <c r="I3451"/>
      <c r="J3451" s="52"/>
      <c r="K3451" s="52"/>
      <c r="L3451" s="52"/>
      <c r="M3451"/>
      <c r="N3451"/>
    </row>
    <row r="3452" spans="1:14" ht="12.75" customHeight="1">
      <c r="A3452"/>
      <c r="B3452"/>
      <c r="C3452"/>
      <c r="D3452"/>
      <c r="E3452"/>
      <c r="F3452"/>
      <c r="G3452"/>
      <c r="H3452"/>
      <c r="I3452"/>
      <c r="J3452" s="52"/>
      <c r="K3452" s="52"/>
      <c r="L3452" s="52"/>
      <c r="M3452"/>
      <c r="N3452"/>
    </row>
    <row r="3453" spans="1:14" ht="12.75" customHeight="1">
      <c r="A3453"/>
      <c r="B3453"/>
      <c r="C3453"/>
      <c r="D3453"/>
      <c r="E3453"/>
      <c r="F3453"/>
      <c r="G3453"/>
      <c r="H3453"/>
      <c r="I3453"/>
      <c r="J3453" s="52"/>
      <c r="K3453" s="52"/>
      <c r="L3453" s="52"/>
      <c r="M3453"/>
      <c r="N3453"/>
    </row>
    <row r="3454" spans="1:14" ht="12.75" customHeight="1">
      <c r="A3454"/>
      <c r="B3454"/>
      <c r="C3454"/>
      <c r="D3454"/>
      <c r="E3454"/>
      <c r="F3454"/>
      <c r="G3454"/>
      <c r="H3454"/>
      <c r="I3454"/>
      <c r="J3454" s="52"/>
      <c r="K3454" s="52"/>
      <c r="L3454" s="52"/>
      <c r="M3454"/>
      <c r="N3454"/>
    </row>
    <row r="3455" spans="1:14" ht="12.75" customHeight="1">
      <c r="A3455"/>
      <c r="B3455"/>
      <c r="C3455"/>
      <c r="D3455"/>
      <c r="E3455"/>
      <c r="F3455"/>
      <c r="G3455"/>
      <c r="H3455"/>
      <c r="I3455"/>
      <c r="J3455" s="52"/>
      <c r="K3455" s="52"/>
      <c r="L3455" s="52"/>
      <c r="M3455"/>
      <c r="N3455"/>
    </row>
    <row r="3456" spans="1:14" ht="12.75" customHeight="1">
      <c r="A3456"/>
      <c r="B3456"/>
      <c r="C3456"/>
      <c r="D3456"/>
      <c r="E3456"/>
      <c r="F3456"/>
      <c r="G3456"/>
      <c r="H3456"/>
      <c r="I3456"/>
      <c r="J3456" s="52"/>
      <c r="K3456" s="52"/>
      <c r="L3456" s="52"/>
      <c r="M3456"/>
      <c r="N3456"/>
    </row>
    <row r="3457" spans="1:14" ht="12.75" customHeight="1">
      <c r="A3457"/>
      <c r="B3457"/>
      <c r="C3457"/>
      <c r="D3457"/>
      <c r="E3457"/>
      <c r="F3457"/>
      <c r="G3457"/>
      <c r="H3457"/>
      <c r="I3457"/>
      <c r="J3457" s="52"/>
      <c r="K3457" s="52"/>
      <c r="L3457" s="52"/>
      <c r="M3457"/>
      <c r="N3457"/>
    </row>
    <row r="3458" spans="1:14" ht="12.75" customHeight="1">
      <c r="A3458"/>
      <c r="B3458"/>
      <c r="C3458"/>
      <c r="D3458"/>
      <c r="E3458"/>
      <c r="F3458"/>
      <c r="G3458"/>
      <c r="H3458"/>
      <c r="I3458"/>
      <c r="J3458" s="52"/>
      <c r="K3458" s="52"/>
      <c r="L3458" s="52"/>
      <c r="M3458"/>
      <c r="N3458"/>
    </row>
    <row r="3459" spans="1:14" ht="12.75" customHeight="1">
      <c r="A3459"/>
      <c r="B3459"/>
      <c r="C3459"/>
      <c r="D3459"/>
      <c r="E3459"/>
      <c r="F3459"/>
      <c r="G3459"/>
      <c r="H3459"/>
      <c r="I3459"/>
      <c r="J3459" s="52"/>
      <c r="K3459" s="52"/>
      <c r="L3459" s="52"/>
      <c r="M3459"/>
      <c r="N3459"/>
    </row>
    <row r="3460" spans="1:14" ht="12.75" customHeight="1">
      <c r="A3460"/>
      <c r="B3460"/>
      <c r="C3460"/>
      <c r="D3460"/>
      <c r="E3460"/>
      <c r="F3460"/>
      <c r="G3460"/>
      <c r="H3460"/>
      <c r="I3460"/>
      <c r="J3460" s="52"/>
      <c r="K3460" s="52"/>
      <c r="L3460" s="52"/>
      <c r="M3460"/>
      <c r="N3460"/>
    </row>
    <row r="3461" spans="1:14" ht="12.75" customHeight="1">
      <c r="A3461"/>
      <c r="B3461"/>
      <c r="C3461"/>
      <c r="D3461"/>
      <c r="E3461"/>
      <c r="F3461"/>
      <c r="G3461"/>
      <c r="H3461"/>
      <c r="I3461"/>
      <c r="J3461" s="52"/>
      <c r="K3461" s="52"/>
      <c r="L3461" s="52"/>
      <c r="M3461"/>
      <c r="N3461"/>
    </row>
    <row r="3462" spans="1:14" ht="12.75" customHeight="1">
      <c r="A3462"/>
      <c r="B3462"/>
      <c r="C3462"/>
      <c r="D3462"/>
      <c r="E3462"/>
      <c r="F3462"/>
      <c r="G3462"/>
      <c r="H3462"/>
      <c r="I3462"/>
      <c r="J3462" s="52"/>
      <c r="K3462" s="52"/>
      <c r="L3462" s="52"/>
      <c r="M3462"/>
      <c r="N3462"/>
    </row>
    <row r="3463" spans="1:14" ht="12.75" customHeight="1">
      <c r="A3463"/>
      <c r="B3463"/>
      <c r="C3463"/>
      <c r="D3463"/>
      <c r="E3463"/>
      <c r="F3463"/>
      <c r="G3463"/>
      <c r="H3463"/>
      <c r="I3463"/>
      <c r="J3463" s="52"/>
      <c r="K3463" s="52"/>
      <c r="L3463" s="52"/>
      <c r="M3463"/>
      <c r="N3463"/>
    </row>
    <row r="3464" spans="1:14" ht="12.75" customHeight="1">
      <c r="A3464"/>
      <c r="B3464"/>
      <c r="C3464"/>
      <c r="D3464"/>
      <c r="E3464"/>
      <c r="F3464"/>
      <c r="G3464"/>
      <c r="H3464"/>
      <c r="I3464"/>
      <c r="J3464" s="52"/>
      <c r="K3464" s="52"/>
      <c r="L3464" s="52"/>
      <c r="M3464"/>
      <c r="N3464"/>
    </row>
    <row r="3465" spans="1:14" ht="12.75" customHeight="1">
      <c r="A3465"/>
      <c r="B3465"/>
      <c r="C3465"/>
      <c r="D3465"/>
      <c r="E3465"/>
      <c r="F3465"/>
      <c r="G3465"/>
      <c r="H3465"/>
      <c r="I3465"/>
      <c r="J3465" s="52"/>
      <c r="K3465" s="52"/>
      <c r="L3465" s="52"/>
      <c r="M3465"/>
      <c r="N3465"/>
    </row>
    <row r="3466" spans="1:14" ht="12.75" customHeight="1">
      <c r="A3466"/>
      <c r="B3466"/>
      <c r="C3466"/>
      <c r="D3466"/>
      <c r="E3466"/>
      <c r="F3466"/>
      <c r="G3466"/>
      <c r="H3466"/>
      <c r="I3466"/>
      <c r="J3466" s="52"/>
      <c r="K3466" s="52"/>
      <c r="L3466" s="52"/>
      <c r="M3466"/>
      <c r="N3466"/>
    </row>
    <row r="3467" spans="1:14" ht="12.75" customHeight="1">
      <c r="A3467"/>
      <c r="B3467"/>
      <c r="C3467"/>
      <c r="D3467"/>
      <c r="E3467"/>
      <c r="F3467"/>
      <c r="G3467"/>
      <c r="H3467"/>
      <c r="I3467"/>
      <c r="J3467" s="52"/>
      <c r="K3467" s="52"/>
      <c r="L3467" s="52"/>
      <c r="M3467"/>
      <c r="N3467"/>
    </row>
    <row r="3468" spans="1:14" ht="12.75" customHeight="1">
      <c r="A3468"/>
      <c r="B3468"/>
      <c r="C3468"/>
      <c r="D3468"/>
      <c r="E3468"/>
      <c r="F3468"/>
      <c r="G3468"/>
      <c r="H3468"/>
      <c r="I3468"/>
      <c r="J3468" s="52"/>
      <c r="K3468" s="52"/>
      <c r="L3468" s="52"/>
      <c r="M3468"/>
      <c r="N3468"/>
    </row>
    <row r="3469" spans="1:14" ht="12.75" customHeight="1">
      <c r="A3469"/>
      <c r="B3469"/>
      <c r="C3469"/>
      <c r="D3469"/>
      <c r="E3469"/>
      <c r="F3469"/>
      <c r="G3469"/>
      <c r="H3469"/>
      <c r="I3469"/>
      <c r="J3469" s="52"/>
      <c r="K3469" s="52"/>
      <c r="L3469" s="52"/>
      <c r="M3469"/>
      <c r="N3469"/>
    </row>
    <row r="3470" spans="1:14" ht="12.75" customHeight="1">
      <c r="A3470"/>
      <c r="B3470"/>
      <c r="C3470"/>
      <c r="D3470"/>
      <c r="E3470"/>
      <c r="F3470"/>
      <c r="G3470"/>
      <c r="H3470"/>
      <c r="I3470"/>
      <c r="J3470" s="52"/>
      <c r="K3470" s="52"/>
      <c r="L3470" s="52"/>
      <c r="M3470"/>
      <c r="N3470"/>
    </row>
    <row r="3471" spans="1:14" ht="12.75" customHeight="1">
      <c r="A3471"/>
      <c r="B3471"/>
      <c r="C3471"/>
      <c r="D3471"/>
      <c r="E3471"/>
      <c r="F3471"/>
      <c r="G3471"/>
      <c r="H3471"/>
      <c r="I3471"/>
      <c r="J3471" s="52"/>
      <c r="K3471" s="52"/>
      <c r="L3471" s="52"/>
      <c r="M3471"/>
      <c r="N3471"/>
    </row>
    <row r="3472" spans="1:14" ht="12.75" customHeight="1">
      <c r="A3472"/>
      <c r="B3472"/>
      <c r="C3472"/>
      <c r="D3472"/>
      <c r="E3472"/>
      <c r="F3472"/>
      <c r="G3472"/>
      <c r="H3472"/>
      <c r="I3472"/>
      <c r="J3472" s="52"/>
      <c r="K3472" s="52"/>
      <c r="L3472" s="52"/>
      <c r="M3472"/>
      <c r="N3472"/>
    </row>
    <row r="3473" spans="1:14" ht="12.75" customHeight="1">
      <c r="A3473"/>
      <c r="B3473"/>
      <c r="C3473"/>
      <c r="D3473"/>
      <c r="E3473"/>
      <c r="F3473"/>
      <c r="G3473"/>
      <c r="H3473"/>
      <c r="I3473"/>
      <c r="J3473" s="52"/>
      <c r="K3473" s="52"/>
      <c r="L3473" s="52"/>
      <c r="M3473"/>
      <c r="N3473"/>
    </row>
    <row r="3474" spans="1:14" ht="12.75" customHeight="1">
      <c r="A3474"/>
      <c r="B3474"/>
      <c r="C3474"/>
      <c r="D3474"/>
      <c r="E3474"/>
      <c r="F3474"/>
      <c r="G3474"/>
      <c r="H3474"/>
      <c r="I3474"/>
      <c r="J3474" s="52"/>
      <c r="K3474" s="52"/>
      <c r="L3474" s="52"/>
      <c r="M3474"/>
      <c r="N3474"/>
    </row>
    <row r="3475" spans="1:14" ht="12.75" customHeight="1">
      <c r="A3475"/>
      <c r="B3475"/>
      <c r="C3475"/>
      <c r="D3475"/>
      <c r="E3475"/>
      <c r="F3475"/>
      <c r="G3475"/>
      <c r="H3475"/>
      <c r="I3475"/>
      <c r="J3475" s="52"/>
      <c r="K3475" s="52"/>
      <c r="L3475" s="52"/>
      <c r="M3475"/>
      <c r="N3475"/>
    </row>
    <row r="3476" spans="1:14" ht="12.75" customHeight="1">
      <c r="A3476"/>
      <c r="B3476"/>
      <c r="C3476"/>
      <c r="D3476"/>
      <c r="E3476"/>
      <c r="F3476"/>
      <c r="G3476"/>
      <c r="H3476"/>
      <c r="I3476"/>
      <c r="J3476" s="52"/>
      <c r="K3476" s="52"/>
      <c r="L3476" s="52"/>
      <c r="M3476"/>
      <c r="N3476"/>
    </row>
    <row r="3477" spans="1:14" ht="12.75" customHeight="1">
      <c r="A3477"/>
      <c r="B3477"/>
      <c r="C3477"/>
      <c r="D3477"/>
      <c r="E3477"/>
      <c r="F3477"/>
      <c r="G3477"/>
      <c r="H3477"/>
      <c r="I3477"/>
      <c r="J3477" s="52"/>
      <c r="K3477" s="52"/>
      <c r="L3477" s="52"/>
      <c r="M3477"/>
      <c r="N3477"/>
    </row>
    <row r="3478" spans="1:14" ht="12.75" customHeight="1">
      <c r="A3478"/>
      <c r="B3478"/>
      <c r="C3478"/>
      <c r="D3478"/>
      <c r="E3478"/>
      <c r="F3478"/>
      <c r="G3478"/>
      <c r="H3478"/>
      <c r="I3478"/>
      <c r="J3478" s="52"/>
      <c r="K3478" s="52"/>
      <c r="L3478" s="52"/>
      <c r="M3478"/>
      <c r="N3478"/>
    </row>
    <row r="3479" spans="1:14" ht="12.75" customHeight="1">
      <c r="A3479"/>
      <c r="B3479"/>
      <c r="C3479"/>
      <c r="D3479"/>
      <c r="E3479"/>
      <c r="F3479"/>
      <c r="G3479"/>
      <c r="H3479"/>
      <c r="I3479"/>
      <c r="J3479" s="52"/>
      <c r="K3479" s="52"/>
      <c r="L3479" s="52"/>
      <c r="M3479"/>
      <c r="N3479"/>
    </row>
    <row r="3480" spans="1:14" ht="12.75" customHeight="1">
      <c r="A3480"/>
      <c r="B3480"/>
      <c r="C3480"/>
      <c r="D3480"/>
      <c r="E3480"/>
      <c r="F3480"/>
      <c r="G3480"/>
      <c r="H3480"/>
      <c r="I3480"/>
      <c r="J3480" s="52"/>
      <c r="K3480" s="52"/>
      <c r="L3480" s="52"/>
      <c r="M3480"/>
      <c r="N3480"/>
    </row>
    <row r="3481" spans="1:14" ht="12.75" customHeight="1">
      <c r="A3481"/>
      <c r="B3481"/>
      <c r="C3481"/>
      <c r="D3481"/>
      <c r="E3481"/>
      <c r="F3481"/>
      <c r="G3481"/>
      <c r="H3481"/>
      <c r="I3481"/>
      <c r="J3481" s="52"/>
      <c r="K3481" s="52"/>
      <c r="L3481" s="52"/>
      <c r="M3481"/>
      <c r="N3481"/>
    </row>
    <row r="3482" spans="1:14" ht="12.75" customHeight="1">
      <c r="A3482"/>
      <c r="B3482"/>
      <c r="C3482"/>
      <c r="D3482"/>
      <c r="E3482"/>
      <c r="F3482"/>
      <c r="G3482"/>
      <c r="H3482"/>
      <c r="I3482"/>
      <c r="J3482" s="52"/>
      <c r="K3482" s="52"/>
      <c r="L3482" s="52"/>
      <c r="M3482"/>
      <c r="N3482"/>
    </row>
    <row r="3483" spans="1:14" ht="12.75" customHeight="1">
      <c r="A3483"/>
      <c r="B3483"/>
      <c r="C3483"/>
      <c r="D3483"/>
      <c r="E3483"/>
      <c r="F3483"/>
      <c r="G3483"/>
      <c r="H3483"/>
      <c r="I3483"/>
      <c r="J3483" s="52"/>
      <c r="K3483" s="52"/>
      <c r="L3483" s="52"/>
      <c r="M3483"/>
      <c r="N3483"/>
    </row>
    <row r="3484" spans="1:14" ht="12.75" customHeight="1">
      <c r="A3484"/>
      <c r="B3484"/>
      <c r="C3484"/>
      <c r="D3484"/>
      <c r="E3484"/>
      <c r="F3484"/>
      <c r="G3484"/>
      <c r="H3484"/>
      <c r="I3484"/>
      <c r="J3484" s="52"/>
      <c r="K3484" s="52"/>
      <c r="L3484" s="52"/>
      <c r="M3484"/>
      <c r="N3484"/>
    </row>
    <row r="3485" spans="1:14" ht="12.75" customHeight="1">
      <c r="A3485"/>
      <c r="B3485"/>
      <c r="C3485"/>
      <c r="D3485"/>
      <c r="E3485"/>
      <c r="F3485"/>
      <c r="G3485"/>
      <c r="H3485"/>
      <c r="I3485"/>
      <c r="J3485" s="52"/>
      <c r="K3485" s="52"/>
      <c r="L3485" s="52"/>
      <c r="M3485"/>
      <c r="N3485"/>
    </row>
    <row r="3486" spans="1:14" ht="12.75" customHeight="1">
      <c r="A3486"/>
      <c r="B3486"/>
      <c r="C3486"/>
      <c r="D3486"/>
      <c r="E3486"/>
      <c r="F3486"/>
      <c r="G3486"/>
      <c r="H3486"/>
      <c r="I3486"/>
      <c r="J3486" s="52"/>
      <c r="K3486" s="52"/>
      <c r="L3486" s="52"/>
      <c r="M3486"/>
      <c r="N3486"/>
    </row>
    <row r="3487" spans="1:14" ht="12.75" customHeight="1">
      <c r="A3487"/>
      <c r="B3487"/>
      <c r="C3487"/>
      <c r="D3487"/>
      <c r="E3487"/>
      <c r="F3487"/>
      <c r="G3487"/>
      <c r="H3487"/>
      <c r="I3487"/>
      <c r="J3487" s="52"/>
      <c r="K3487" s="52"/>
      <c r="L3487" s="52"/>
      <c r="M3487"/>
      <c r="N3487"/>
    </row>
    <row r="3488" spans="1:14" ht="12.75" customHeight="1">
      <c r="A3488"/>
      <c r="B3488"/>
      <c r="C3488"/>
      <c r="D3488"/>
      <c r="E3488"/>
      <c r="F3488"/>
      <c r="G3488"/>
      <c r="H3488"/>
      <c r="I3488"/>
      <c r="J3488" s="52"/>
      <c r="K3488" s="52"/>
      <c r="L3488" s="52"/>
      <c r="M3488"/>
      <c r="N3488"/>
    </row>
    <row r="3489" spans="1:14" ht="12.75" customHeight="1">
      <c r="A3489"/>
      <c r="B3489"/>
      <c r="C3489"/>
      <c r="D3489"/>
      <c r="E3489"/>
      <c r="F3489"/>
      <c r="G3489"/>
      <c r="H3489"/>
      <c r="I3489"/>
      <c r="J3489" s="52"/>
      <c r="K3489" s="52"/>
      <c r="L3489" s="52"/>
      <c r="M3489"/>
      <c r="N3489"/>
    </row>
    <row r="3490" spans="1:14" ht="12.75" customHeight="1">
      <c r="A3490"/>
      <c r="B3490"/>
      <c r="C3490"/>
      <c r="D3490"/>
      <c r="E3490"/>
      <c r="F3490"/>
      <c r="G3490"/>
      <c r="H3490"/>
      <c r="I3490"/>
      <c r="J3490" s="52"/>
      <c r="K3490" s="52"/>
      <c r="L3490" s="52"/>
      <c r="M3490"/>
      <c r="N3490"/>
    </row>
    <row r="3491" spans="1:14" ht="12.75" customHeight="1">
      <c r="A3491"/>
      <c r="B3491"/>
      <c r="C3491"/>
      <c r="D3491"/>
      <c r="E3491"/>
      <c r="F3491"/>
      <c r="G3491"/>
      <c r="H3491"/>
      <c r="I3491"/>
      <c r="J3491" s="52"/>
      <c r="K3491" s="52"/>
      <c r="L3491" s="52"/>
      <c r="M3491"/>
      <c r="N3491"/>
    </row>
    <row r="3492" spans="1:14" ht="12.75" customHeight="1">
      <c r="A3492"/>
      <c r="B3492"/>
      <c r="C3492"/>
      <c r="D3492"/>
      <c r="E3492"/>
      <c r="F3492"/>
      <c r="G3492"/>
      <c r="H3492"/>
      <c r="I3492"/>
      <c r="J3492" s="52"/>
      <c r="K3492" s="52"/>
      <c r="L3492" s="52"/>
      <c r="M3492"/>
      <c r="N3492"/>
    </row>
    <row r="3493" spans="1:14" ht="12.75" customHeight="1">
      <c r="A3493"/>
      <c r="B3493"/>
      <c r="C3493"/>
      <c r="D3493"/>
      <c r="E3493"/>
      <c r="F3493"/>
      <c r="G3493"/>
      <c r="H3493"/>
      <c r="I3493"/>
      <c r="J3493" s="52"/>
      <c r="K3493" s="52"/>
      <c r="L3493" s="52"/>
      <c r="M3493"/>
      <c r="N3493"/>
    </row>
    <row r="3494" spans="1:14" ht="12.75" customHeight="1">
      <c r="A3494"/>
      <c r="B3494"/>
      <c r="C3494"/>
      <c r="D3494"/>
      <c r="E3494"/>
      <c r="F3494"/>
      <c r="G3494"/>
      <c r="H3494"/>
      <c r="I3494"/>
      <c r="J3494" s="52"/>
      <c r="K3494" s="52"/>
      <c r="L3494" s="52"/>
      <c r="M3494"/>
      <c r="N3494"/>
    </row>
    <row r="3495" spans="1:14" ht="12.75" customHeight="1">
      <c r="A3495"/>
      <c r="B3495"/>
      <c r="C3495"/>
      <c r="D3495"/>
      <c r="E3495"/>
      <c r="F3495"/>
      <c r="G3495"/>
      <c r="H3495"/>
      <c r="I3495"/>
      <c r="J3495" s="52"/>
      <c r="K3495" s="52"/>
      <c r="L3495" s="52"/>
      <c r="M3495"/>
      <c r="N3495"/>
    </row>
    <row r="3496" spans="1:14" ht="12.75" customHeight="1">
      <c r="A3496"/>
      <c r="B3496"/>
      <c r="C3496"/>
      <c r="D3496"/>
      <c r="E3496"/>
      <c r="F3496"/>
      <c r="G3496"/>
      <c r="H3496"/>
      <c r="I3496"/>
      <c r="J3496" s="52"/>
      <c r="K3496" s="52"/>
      <c r="L3496" s="52"/>
      <c r="M3496"/>
      <c r="N3496"/>
    </row>
    <row r="3497" spans="1:14" ht="12.75" customHeight="1">
      <c r="A3497"/>
      <c r="B3497"/>
      <c r="C3497"/>
      <c r="D3497"/>
      <c r="E3497"/>
      <c r="F3497"/>
      <c r="G3497"/>
      <c r="H3497"/>
      <c r="I3497"/>
      <c r="J3497" s="52"/>
      <c r="K3497" s="52"/>
      <c r="L3497" s="52"/>
      <c r="M3497"/>
      <c r="N3497"/>
    </row>
    <row r="3498" spans="1:14" ht="12.75" customHeight="1">
      <c r="A3498"/>
      <c r="B3498"/>
      <c r="C3498"/>
      <c r="D3498"/>
      <c r="E3498"/>
      <c r="F3498"/>
      <c r="G3498"/>
      <c r="H3498"/>
      <c r="I3498"/>
      <c r="J3498" s="52"/>
      <c r="K3498" s="52"/>
      <c r="L3498" s="52"/>
      <c r="M3498"/>
      <c r="N3498"/>
    </row>
    <row r="3499" spans="1:14" ht="12.75" customHeight="1">
      <c r="A3499"/>
      <c r="B3499"/>
      <c r="C3499"/>
      <c r="D3499"/>
      <c r="E3499"/>
      <c r="F3499"/>
      <c r="G3499"/>
      <c r="H3499"/>
      <c r="I3499"/>
      <c r="J3499" s="52"/>
      <c r="K3499" s="52"/>
      <c r="L3499" s="52"/>
      <c r="M3499"/>
      <c r="N3499"/>
    </row>
    <row r="3500" spans="1:14" ht="12.75" customHeight="1">
      <c r="A3500"/>
      <c r="B3500"/>
      <c r="C3500"/>
      <c r="D3500"/>
      <c r="E3500"/>
      <c r="F3500"/>
      <c r="G3500"/>
      <c r="H3500"/>
      <c r="I3500"/>
      <c r="J3500" s="52"/>
      <c r="K3500" s="52"/>
      <c r="L3500" s="52"/>
      <c r="M3500"/>
      <c r="N3500"/>
    </row>
    <row r="3501" spans="1:14" ht="12.75" customHeight="1">
      <c r="A3501"/>
      <c r="B3501"/>
      <c r="C3501"/>
      <c r="D3501"/>
      <c r="E3501"/>
      <c r="F3501"/>
      <c r="G3501"/>
      <c r="H3501"/>
      <c r="I3501"/>
      <c r="J3501" s="52"/>
      <c r="K3501" s="52"/>
      <c r="L3501" s="52"/>
      <c r="M3501"/>
      <c r="N3501"/>
    </row>
    <row r="3502" spans="1:14" ht="12.75" customHeight="1">
      <c r="A3502"/>
      <c r="B3502"/>
      <c r="C3502"/>
      <c r="D3502"/>
      <c r="E3502"/>
      <c r="F3502"/>
      <c r="G3502"/>
      <c r="H3502"/>
      <c r="I3502"/>
      <c r="J3502" s="52"/>
      <c r="K3502" s="52"/>
      <c r="L3502" s="52"/>
      <c r="M3502"/>
      <c r="N3502"/>
    </row>
    <row r="3503" spans="1:14" ht="12.75" customHeight="1">
      <c r="A3503"/>
      <c r="B3503"/>
      <c r="C3503"/>
      <c r="D3503"/>
      <c r="E3503"/>
      <c r="F3503"/>
      <c r="G3503"/>
      <c r="H3503"/>
      <c r="I3503"/>
      <c r="J3503" s="52"/>
      <c r="K3503" s="52"/>
      <c r="L3503" s="52"/>
      <c r="M3503"/>
      <c r="N3503"/>
    </row>
    <row r="3504" spans="1:14" ht="12.75" customHeight="1">
      <c r="A3504"/>
      <c r="B3504"/>
      <c r="C3504"/>
      <c r="D3504"/>
      <c r="E3504"/>
      <c r="F3504"/>
      <c r="G3504"/>
      <c r="H3504"/>
      <c r="I3504"/>
      <c r="J3504" s="52"/>
      <c r="K3504" s="52"/>
      <c r="L3504" s="52"/>
      <c r="M3504"/>
      <c r="N3504"/>
    </row>
    <row r="3505" spans="1:14" ht="12.75" customHeight="1">
      <c r="A3505"/>
      <c r="B3505"/>
      <c r="C3505"/>
      <c r="D3505"/>
      <c r="E3505"/>
      <c r="F3505"/>
      <c r="G3505"/>
      <c r="H3505"/>
      <c r="I3505"/>
      <c r="J3505" s="52"/>
      <c r="K3505" s="52"/>
      <c r="L3505" s="52"/>
      <c r="M3505"/>
      <c r="N3505"/>
    </row>
    <row r="3506" spans="1:14" ht="12.75" customHeight="1">
      <c r="A3506"/>
      <c r="B3506"/>
      <c r="C3506"/>
      <c r="D3506"/>
      <c r="E3506"/>
      <c r="F3506"/>
      <c r="G3506"/>
      <c r="H3506"/>
      <c r="I3506"/>
      <c r="J3506" s="52"/>
      <c r="K3506" s="52"/>
      <c r="L3506" s="52"/>
      <c r="M3506"/>
      <c r="N3506"/>
    </row>
    <row r="3507" spans="1:14" ht="12.75" customHeight="1">
      <c r="A3507"/>
      <c r="B3507"/>
      <c r="C3507"/>
      <c r="D3507"/>
      <c r="E3507"/>
      <c r="F3507"/>
      <c r="G3507"/>
      <c r="H3507"/>
      <c r="I3507"/>
      <c r="J3507" s="52"/>
      <c r="K3507" s="52"/>
      <c r="L3507" s="52"/>
      <c r="M3507"/>
      <c r="N3507"/>
    </row>
    <row r="3508" spans="1:14" ht="12.75" customHeight="1">
      <c r="A3508"/>
      <c r="B3508"/>
      <c r="C3508"/>
      <c r="D3508"/>
      <c r="E3508"/>
      <c r="F3508"/>
      <c r="G3508"/>
      <c r="H3508"/>
      <c r="I3508"/>
      <c r="J3508" s="52"/>
      <c r="K3508" s="52"/>
      <c r="L3508" s="52"/>
      <c r="M3508"/>
      <c r="N3508"/>
    </row>
    <row r="3509" spans="1:14" ht="12.75" customHeight="1">
      <c r="A3509"/>
      <c r="B3509"/>
      <c r="C3509"/>
      <c r="D3509"/>
      <c r="E3509"/>
      <c r="F3509"/>
      <c r="G3509"/>
      <c r="H3509"/>
      <c r="I3509"/>
      <c r="J3509" s="52"/>
      <c r="K3509" s="52"/>
      <c r="L3509" s="52"/>
      <c r="M3509"/>
      <c r="N3509"/>
    </row>
    <row r="3510" spans="1:14" ht="12.75" customHeight="1">
      <c r="A3510"/>
      <c r="B3510"/>
      <c r="C3510"/>
      <c r="D3510"/>
      <c r="E3510"/>
      <c r="F3510"/>
      <c r="G3510"/>
      <c r="H3510"/>
      <c r="I3510"/>
      <c r="J3510" s="52"/>
      <c r="K3510" s="52"/>
      <c r="L3510" s="52"/>
      <c r="M3510"/>
      <c r="N3510"/>
    </row>
    <row r="3511" spans="1:14" ht="12.75" customHeight="1">
      <c r="A3511"/>
      <c r="B3511"/>
      <c r="C3511"/>
      <c r="D3511"/>
      <c r="E3511"/>
      <c r="F3511"/>
      <c r="G3511"/>
      <c r="H3511"/>
      <c r="I3511"/>
      <c r="J3511" s="52"/>
      <c r="K3511" s="52"/>
      <c r="L3511" s="52"/>
      <c r="M3511"/>
      <c r="N3511"/>
    </row>
    <row r="3512" spans="1:14" ht="12.75" customHeight="1">
      <c r="A3512"/>
      <c r="B3512"/>
      <c r="C3512"/>
      <c r="D3512"/>
      <c r="E3512"/>
      <c r="F3512"/>
      <c r="G3512"/>
      <c r="H3512"/>
      <c r="I3512"/>
      <c r="J3512" s="52"/>
      <c r="K3512" s="52"/>
      <c r="L3512" s="52"/>
      <c r="M3512"/>
      <c r="N3512"/>
    </row>
    <row r="3513" spans="1:14" ht="12.75" customHeight="1">
      <c r="A3513"/>
      <c r="B3513"/>
      <c r="C3513"/>
      <c r="D3513"/>
      <c r="E3513"/>
      <c r="F3513"/>
      <c r="G3513"/>
      <c r="H3513"/>
      <c r="I3513"/>
      <c r="J3513" s="52"/>
      <c r="K3513" s="52"/>
      <c r="L3513" s="52"/>
      <c r="M3513"/>
      <c r="N3513"/>
    </row>
    <row r="3514" spans="1:14" ht="12.75" customHeight="1">
      <c r="A3514"/>
      <c r="B3514"/>
      <c r="C3514"/>
      <c r="D3514"/>
      <c r="E3514"/>
      <c r="F3514"/>
      <c r="G3514"/>
      <c r="H3514"/>
      <c r="I3514"/>
      <c r="J3514" s="52"/>
      <c r="K3514" s="52"/>
      <c r="L3514" s="52"/>
      <c r="M3514"/>
      <c r="N3514"/>
    </row>
    <row r="3515" spans="1:14" ht="12.75" customHeight="1">
      <c r="A3515"/>
      <c r="B3515"/>
      <c r="C3515"/>
      <c r="D3515"/>
      <c r="E3515"/>
      <c r="F3515"/>
      <c r="G3515"/>
      <c r="H3515"/>
      <c r="I3515"/>
      <c r="J3515" s="52"/>
      <c r="K3515" s="52"/>
      <c r="L3515" s="52"/>
      <c r="M3515"/>
      <c r="N3515"/>
    </row>
    <row r="3516" spans="1:14" ht="12.75" customHeight="1">
      <c r="A3516"/>
      <c r="B3516"/>
      <c r="C3516"/>
      <c r="D3516"/>
      <c r="E3516"/>
      <c r="F3516"/>
      <c r="G3516"/>
      <c r="H3516"/>
      <c r="I3516"/>
      <c r="J3516" s="52"/>
      <c r="K3516" s="52"/>
      <c r="L3516" s="52"/>
      <c r="M3516"/>
      <c r="N3516"/>
    </row>
    <row r="3517" spans="1:14" ht="12.75" customHeight="1">
      <c r="A3517"/>
      <c r="B3517"/>
      <c r="C3517"/>
      <c r="D3517"/>
      <c r="E3517"/>
      <c r="F3517"/>
      <c r="G3517"/>
      <c r="H3517"/>
      <c r="I3517"/>
      <c r="J3517" s="52"/>
      <c r="K3517" s="52"/>
      <c r="L3517" s="52"/>
      <c r="M3517"/>
      <c r="N3517"/>
    </row>
    <row r="3518" spans="1:14" ht="12.75" customHeight="1">
      <c r="A3518"/>
      <c r="B3518"/>
      <c r="C3518"/>
      <c r="D3518"/>
      <c r="E3518"/>
      <c r="F3518"/>
      <c r="G3518"/>
      <c r="H3518"/>
      <c r="I3518"/>
      <c r="J3518" s="52"/>
      <c r="K3518" s="52"/>
      <c r="L3518" s="52"/>
      <c r="M3518"/>
      <c r="N3518"/>
    </row>
    <row r="3519" spans="1:14" ht="12.75" customHeight="1">
      <c r="A3519"/>
      <c r="B3519"/>
      <c r="C3519"/>
      <c r="D3519"/>
      <c r="E3519"/>
      <c r="F3519"/>
      <c r="G3519"/>
      <c r="H3519"/>
      <c r="I3519"/>
      <c r="J3519" s="52"/>
      <c r="K3519" s="52"/>
      <c r="L3519" s="52"/>
      <c r="M3519"/>
      <c r="N3519"/>
    </row>
    <row r="3520" spans="1:14" ht="12.75" customHeight="1">
      <c r="A3520"/>
      <c r="B3520"/>
      <c r="C3520"/>
      <c r="D3520"/>
      <c r="E3520"/>
      <c r="F3520"/>
      <c r="G3520"/>
      <c r="H3520"/>
      <c r="I3520"/>
      <c r="J3520" s="52"/>
      <c r="K3520" s="52"/>
      <c r="L3520" s="52"/>
      <c r="M3520"/>
      <c r="N3520"/>
    </row>
    <row r="3521" spans="1:14" ht="12.75" customHeight="1">
      <c r="A3521"/>
      <c r="B3521"/>
      <c r="C3521"/>
      <c r="D3521"/>
      <c r="E3521"/>
      <c r="F3521"/>
      <c r="G3521"/>
      <c r="H3521"/>
      <c r="I3521"/>
      <c r="J3521" s="52"/>
      <c r="K3521" s="52"/>
      <c r="L3521" s="52"/>
      <c r="M3521"/>
      <c r="N3521"/>
    </row>
    <row r="3522" spans="1:14" ht="12.75" customHeight="1">
      <c r="A3522"/>
      <c r="B3522"/>
      <c r="C3522"/>
      <c r="D3522"/>
      <c r="E3522"/>
      <c r="F3522"/>
      <c r="G3522"/>
      <c r="H3522"/>
      <c r="I3522"/>
      <c r="J3522" s="52"/>
      <c r="K3522" s="52"/>
      <c r="L3522" s="52"/>
      <c r="M3522"/>
      <c r="N3522"/>
    </row>
    <row r="3523" spans="1:14" ht="12.75" customHeight="1">
      <c r="A3523"/>
      <c r="B3523"/>
      <c r="C3523"/>
      <c r="D3523"/>
      <c r="E3523"/>
      <c r="F3523"/>
      <c r="G3523"/>
      <c r="H3523"/>
      <c r="I3523"/>
      <c r="J3523" s="52"/>
      <c r="K3523" s="52"/>
      <c r="L3523" s="52"/>
      <c r="M3523"/>
      <c r="N3523"/>
    </row>
    <row r="3524" spans="1:14" ht="12.75" customHeight="1">
      <c r="A3524"/>
      <c r="B3524"/>
      <c r="C3524"/>
      <c r="D3524"/>
      <c r="E3524"/>
      <c r="F3524"/>
      <c r="G3524"/>
      <c r="H3524"/>
      <c r="I3524"/>
      <c r="J3524" s="52"/>
      <c r="K3524" s="52"/>
      <c r="L3524" s="52"/>
      <c r="M3524"/>
      <c r="N3524"/>
    </row>
    <row r="3525" spans="1:14" ht="12.75" customHeight="1">
      <c r="A3525"/>
      <c r="B3525"/>
      <c r="C3525"/>
      <c r="D3525"/>
      <c r="E3525"/>
      <c r="F3525"/>
      <c r="G3525"/>
      <c r="H3525"/>
      <c r="I3525"/>
      <c r="J3525" s="52"/>
      <c r="K3525" s="52"/>
      <c r="L3525" s="52"/>
      <c r="M3525"/>
      <c r="N3525"/>
    </row>
    <row r="3526" spans="1:14" ht="12.75" customHeight="1">
      <c r="A3526"/>
      <c r="B3526"/>
      <c r="C3526"/>
      <c r="D3526"/>
      <c r="E3526"/>
      <c r="F3526"/>
      <c r="G3526"/>
      <c r="H3526"/>
      <c r="I3526"/>
      <c r="J3526" s="52"/>
      <c r="K3526" s="52"/>
      <c r="L3526" s="52"/>
      <c r="M3526"/>
      <c r="N3526"/>
    </row>
    <row r="3527" spans="1:14" ht="12.75" customHeight="1">
      <c r="A3527"/>
      <c r="B3527"/>
      <c r="C3527"/>
      <c r="D3527"/>
      <c r="E3527"/>
      <c r="F3527"/>
      <c r="G3527"/>
      <c r="H3527"/>
      <c r="I3527"/>
      <c r="J3527" s="52"/>
      <c r="K3527" s="52"/>
      <c r="L3527" s="52"/>
      <c r="M3527"/>
      <c r="N3527"/>
    </row>
    <row r="3528" spans="1:14" ht="12.75" customHeight="1">
      <c r="A3528"/>
      <c r="B3528"/>
      <c r="C3528"/>
      <c r="D3528"/>
      <c r="E3528"/>
      <c r="F3528"/>
      <c r="G3528"/>
      <c r="H3528"/>
      <c r="I3528"/>
      <c r="J3528" s="52"/>
      <c r="K3528" s="52"/>
      <c r="L3528" s="52"/>
      <c r="M3528"/>
      <c r="N3528"/>
    </row>
    <row r="3529" spans="1:14" ht="12.75" customHeight="1">
      <c r="A3529"/>
      <c r="B3529"/>
      <c r="C3529"/>
      <c r="D3529"/>
      <c r="E3529"/>
      <c r="F3529"/>
      <c r="G3529"/>
      <c r="H3529"/>
      <c r="I3529"/>
      <c r="J3529" s="52"/>
      <c r="K3529" s="52"/>
      <c r="L3529" s="52"/>
      <c r="M3529"/>
      <c r="N3529"/>
    </row>
    <row r="3530" spans="1:14" ht="12.75" customHeight="1">
      <c r="A3530"/>
      <c r="B3530"/>
      <c r="C3530"/>
      <c r="D3530"/>
      <c r="E3530"/>
      <c r="F3530"/>
      <c r="G3530"/>
      <c r="H3530"/>
      <c r="I3530"/>
      <c r="J3530" s="52"/>
      <c r="K3530" s="52"/>
      <c r="L3530" s="52"/>
      <c r="M3530"/>
      <c r="N3530"/>
    </row>
    <row r="3531" spans="1:14" ht="12.75" customHeight="1">
      <c r="A3531"/>
      <c r="B3531"/>
      <c r="C3531"/>
      <c r="D3531"/>
      <c r="E3531"/>
      <c r="F3531"/>
      <c r="G3531"/>
      <c r="H3531"/>
      <c r="I3531"/>
      <c r="J3531" s="52"/>
      <c r="K3531" s="52"/>
      <c r="L3531" s="52"/>
      <c r="M3531"/>
      <c r="N3531"/>
    </row>
    <row r="3532" spans="1:14" ht="12.75" customHeight="1">
      <c r="A3532"/>
      <c r="B3532"/>
      <c r="C3532"/>
      <c r="D3532"/>
      <c r="E3532"/>
      <c r="F3532"/>
      <c r="G3532"/>
      <c r="H3532"/>
      <c r="I3532"/>
      <c r="J3532" s="52"/>
      <c r="K3532" s="52"/>
      <c r="L3532" s="52"/>
      <c r="M3532"/>
      <c r="N3532"/>
    </row>
    <row r="3533" spans="1:14" ht="12.75" customHeight="1">
      <c r="A3533"/>
      <c r="B3533"/>
      <c r="C3533"/>
      <c r="D3533"/>
      <c r="E3533"/>
      <c r="F3533"/>
      <c r="G3533"/>
      <c r="H3533"/>
      <c r="I3533"/>
      <c r="J3533" s="52"/>
      <c r="K3533" s="52"/>
      <c r="L3533" s="52"/>
      <c r="M3533"/>
      <c r="N3533"/>
    </row>
    <row r="3534" spans="1:14" ht="12.75" customHeight="1">
      <c r="A3534"/>
      <c r="B3534"/>
      <c r="C3534"/>
      <c r="D3534"/>
      <c r="E3534"/>
      <c r="F3534"/>
      <c r="G3534"/>
      <c r="H3534"/>
      <c r="I3534"/>
      <c r="J3534" s="52"/>
      <c r="K3534" s="52"/>
      <c r="L3534" s="52"/>
      <c r="M3534"/>
      <c r="N3534"/>
    </row>
    <row r="3535" spans="1:14" ht="12.75" customHeight="1">
      <c r="A3535"/>
      <c r="B3535"/>
      <c r="C3535"/>
      <c r="D3535"/>
      <c r="E3535"/>
      <c r="F3535"/>
      <c r="G3535"/>
      <c r="H3535"/>
      <c r="I3535"/>
      <c r="J3535" s="52"/>
      <c r="K3535" s="52"/>
      <c r="L3535" s="52"/>
      <c r="M3535"/>
      <c r="N3535"/>
    </row>
    <row r="3536" spans="1:14" ht="12.75" customHeight="1">
      <c r="A3536"/>
      <c r="B3536"/>
      <c r="C3536"/>
      <c r="D3536"/>
      <c r="E3536"/>
      <c r="F3536"/>
      <c r="G3536"/>
      <c r="H3536"/>
      <c r="I3536"/>
      <c r="J3536" s="52"/>
      <c r="K3536" s="52"/>
      <c r="L3536" s="52"/>
      <c r="M3536"/>
      <c r="N3536"/>
    </row>
    <row r="3537" spans="1:14" ht="12.75" customHeight="1">
      <c r="A3537"/>
      <c r="B3537"/>
      <c r="C3537"/>
      <c r="D3537"/>
      <c r="E3537"/>
      <c r="F3537"/>
      <c r="G3537"/>
      <c r="H3537"/>
      <c r="I3537"/>
      <c r="J3537" s="52"/>
      <c r="K3537" s="52"/>
      <c r="L3537" s="52"/>
      <c r="M3537"/>
      <c r="N3537"/>
    </row>
    <row r="3538" spans="1:14" ht="12.75" customHeight="1">
      <c r="A3538"/>
      <c r="B3538"/>
      <c r="C3538"/>
      <c r="D3538"/>
      <c r="E3538"/>
      <c r="F3538"/>
      <c r="G3538"/>
      <c r="H3538"/>
      <c r="I3538"/>
      <c r="J3538" s="52"/>
      <c r="K3538" s="52"/>
      <c r="L3538" s="52"/>
      <c r="M3538"/>
      <c r="N3538"/>
    </row>
    <row r="3539" spans="1:14" ht="12.75" customHeight="1">
      <c r="A3539"/>
      <c r="B3539"/>
      <c r="C3539"/>
      <c r="D3539"/>
      <c r="E3539"/>
      <c r="F3539"/>
      <c r="G3539"/>
      <c r="H3539"/>
      <c r="I3539"/>
      <c r="J3539" s="52"/>
      <c r="K3539" s="52"/>
      <c r="L3539" s="52"/>
      <c r="M3539"/>
      <c r="N3539"/>
    </row>
    <row r="3540" spans="1:14" ht="12.75" customHeight="1">
      <c r="A3540"/>
      <c r="B3540"/>
      <c r="C3540"/>
      <c r="D3540"/>
      <c r="E3540"/>
      <c r="F3540"/>
      <c r="G3540"/>
      <c r="H3540"/>
      <c r="I3540"/>
      <c r="J3540" s="52"/>
      <c r="K3540" s="52"/>
      <c r="L3540" s="52"/>
      <c r="M3540"/>
      <c r="N3540"/>
    </row>
    <row r="3541" spans="1:14" ht="12.75" customHeight="1">
      <c r="A3541"/>
      <c r="B3541"/>
      <c r="C3541"/>
      <c r="D3541"/>
      <c r="E3541"/>
      <c r="F3541"/>
      <c r="G3541"/>
      <c r="H3541"/>
      <c r="I3541"/>
      <c r="J3541" s="52"/>
      <c r="K3541" s="52"/>
      <c r="L3541" s="52"/>
      <c r="M3541"/>
      <c r="N3541"/>
    </row>
    <row r="3542" spans="1:14" ht="12.75" customHeight="1">
      <c r="A3542"/>
      <c r="B3542"/>
      <c r="C3542"/>
      <c r="D3542"/>
      <c r="E3542"/>
      <c r="F3542"/>
      <c r="G3542"/>
      <c r="H3542"/>
      <c r="I3542"/>
      <c r="J3542" s="52"/>
      <c r="K3542" s="52"/>
      <c r="L3542" s="52"/>
      <c r="M3542"/>
      <c r="N3542"/>
    </row>
    <row r="3543" spans="1:14" ht="12.75" customHeight="1">
      <c r="A3543"/>
      <c r="B3543"/>
      <c r="C3543"/>
      <c r="D3543"/>
      <c r="E3543"/>
      <c r="F3543"/>
      <c r="G3543"/>
      <c r="H3543"/>
      <c r="I3543"/>
      <c r="J3543" s="52"/>
      <c r="K3543" s="52"/>
      <c r="L3543" s="52"/>
      <c r="M3543"/>
      <c r="N3543"/>
    </row>
    <row r="3544" spans="1:14" ht="12.75" customHeight="1">
      <c r="A3544"/>
      <c r="B3544"/>
      <c r="C3544"/>
      <c r="D3544"/>
      <c r="E3544"/>
      <c r="F3544"/>
      <c r="G3544"/>
      <c r="H3544"/>
      <c r="I3544"/>
      <c r="J3544" s="52"/>
      <c r="K3544" s="52"/>
      <c r="L3544" s="52"/>
      <c r="M3544"/>
      <c r="N3544"/>
    </row>
    <row r="3545" spans="1:14" ht="12.75" customHeight="1">
      <c r="A3545"/>
      <c r="B3545"/>
      <c r="C3545"/>
      <c r="D3545"/>
      <c r="E3545"/>
      <c r="F3545"/>
      <c r="G3545"/>
      <c r="H3545"/>
      <c r="I3545"/>
      <c r="J3545" s="52"/>
      <c r="K3545" s="52"/>
      <c r="L3545" s="52"/>
      <c r="M3545"/>
      <c r="N3545"/>
    </row>
    <row r="3546" spans="1:14" ht="12.75" customHeight="1">
      <c r="A3546"/>
      <c r="B3546"/>
      <c r="C3546"/>
      <c r="D3546"/>
      <c r="E3546"/>
      <c r="F3546"/>
      <c r="G3546"/>
      <c r="H3546"/>
      <c r="I3546"/>
      <c r="J3546" s="52"/>
      <c r="K3546" s="52"/>
      <c r="L3546" s="52"/>
      <c r="M3546"/>
      <c r="N3546"/>
    </row>
    <row r="3547" spans="1:14" ht="12.75" customHeight="1">
      <c r="A3547"/>
      <c r="B3547"/>
      <c r="C3547"/>
      <c r="D3547"/>
      <c r="E3547"/>
      <c r="F3547"/>
      <c r="G3547"/>
      <c r="H3547"/>
      <c r="I3547"/>
      <c r="J3547" s="52"/>
      <c r="K3547" s="52"/>
      <c r="L3547" s="52"/>
      <c r="M3547"/>
      <c r="N3547"/>
    </row>
    <row r="3548" spans="1:14" ht="12.75" customHeight="1">
      <c r="A3548"/>
      <c r="B3548"/>
      <c r="C3548"/>
      <c r="D3548"/>
      <c r="E3548"/>
      <c r="F3548"/>
      <c r="G3548"/>
      <c r="H3548"/>
      <c r="I3548"/>
      <c r="J3548" s="52"/>
      <c r="K3548" s="52"/>
      <c r="L3548" s="52"/>
      <c r="M3548"/>
      <c r="N3548"/>
    </row>
    <row r="3549" spans="1:14" ht="12.75" customHeight="1">
      <c r="A3549"/>
      <c r="B3549"/>
      <c r="C3549"/>
      <c r="D3549"/>
      <c r="E3549"/>
      <c r="F3549"/>
      <c r="G3549"/>
      <c r="H3549"/>
      <c r="I3549"/>
      <c r="J3549" s="52"/>
      <c r="K3549" s="52"/>
      <c r="L3549" s="52"/>
      <c r="M3549"/>
      <c r="N3549"/>
    </row>
    <row r="3550" spans="1:14" ht="12.75" customHeight="1">
      <c r="A3550"/>
      <c r="B3550"/>
      <c r="C3550"/>
      <c r="D3550"/>
      <c r="E3550"/>
      <c r="F3550"/>
      <c r="G3550"/>
      <c r="H3550"/>
      <c r="I3550"/>
      <c r="J3550" s="52"/>
      <c r="K3550" s="52"/>
      <c r="L3550" s="52"/>
      <c r="M3550"/>
      <c r="N3550"/>
    </row>
    <row r="3551" spans="1:14" ht="12.75" customHeight="1">
      <c r="A3551"/>
      <c r="B3551"/>
      <c r="C3551"/>
      <c r="D3551"/>
      <c r="E3551"/>
      <c r="F3551"/>
      <c r="G3551"/>
      <c r="H3551"/>
      <c r="I3551"/>
      <c r="J3551" s="52"/>
      <c r="K3551" s="52"/>
      <c r="L3551" s="52"/>
      <c r="M3551"/>
      <c r="N3551"/>
    </row>
    <row r="3552" spans="1:14" ht="12.75" customHeight="1">
      <c r="A3552"/>
      <c r="B3552"/>
      <c r="C3552"/>
      <c r="D3552"/>
      <c r="E3552"/>
      <c r="F3552"/>
      <c r="G3552"/>
      <c r="H3552"/>
      <c r="I3552"/>
      <c r="J3552" s="52"/>
      <c r="K3552" s="52"/>
      <c r="L3552" s="52"/>
      <c r="M3552"/>
      <c r="N3552"/>
    </row>
    <row r="3553" spans="1:14" ht="12.75" customHeight="1">
      <c r="A3553"/>
      <c r="B3553"/>
      <c r="C3553"/>
      <c r="D3553"/>
      <c r="E3553"/>
      <c r="F3553"/>
      <c r="G3553"/>
      <c r="H3553"/>
      <c r="I3553"/>
      <c r="J3553" s="52"/>
      <c r="K3553" s="52"/>
      <c r="L3553" s="52"/>
      <c r="M3553"/>
      <c r="N3553"/>
    </row>
    <row r="3554" spans="1:14" ht="12.75" customHeight="1">
      <c r="A3554"/>
      <c r="B3554"/>
      <c r="C3554"/>
      <c r="D3554"/>
      <c r="E3554"/>
      <c r="F3554"/>
      <c r="G3554"/>
      <c r="H3554"/>
      <c r="I3554"/>
      <c r="J3554" s="52"/>
      <c r="K3554" s="52"/>
      <c r="L3554" s="52"/>
      <c r="M3554"/>
      <c r="N3554"/>
    </row>
    <row r="3555" spans="1:14" ht="12.75" customHeight="1">
      <c r="A3555"/>
      <c r="B3555"/>
      <c r="C3555"/>
      <c r="D3555"/>
      <c r="E3555"/>
      <c r="F3555"/>
      <c r="G3555"/>
      <c r="H3555"/>
      <c r="I3555"/>
      <c r="J3555" s="52"/>
      <c r="K3555" s="52"/>
      <c r="L3555" s="52"/>
      <c r="M3555"/>
      <c r="N3555"/>
    </row>
    <row r="3556" spans="1:14" ht="12.75" customHeight="1">
      <c r="A3556"/>
      <c r="B3556"/>
      <c r="C3556"/>
      <c r="D3556"/>
      <c r="E3556"/>
      <c r="F3556"/>
      <c r="G3556"/>
      <c r="H3556"/>
      <c r="I3556"/>
      <c r="J3556" s="52"/>
      <c r="K3556" s="52"/>
      <c r="L3556" s="52"/>
      <c r="M3556"/>
      <c r="N3556"/>
    </row>
    <row r="3557" spans="1:14" ht="12.75" customHeight="1">
      <c r="A3557"/>
      <c r="B3557"/>
      <c r="C3557"/>
      <c r="D3557"/>
      <c r="E3557"/>
      <c r="F3557"/>
      <c r="G3557"/>
      <c r="H3557"/>
      <c r="I3557"/>
      <c r="J3557" s="52"/>
      <c r="K3557" s="52"/>
      <c r="L3557" s="52"/>
      <c r="M3557"/>
      <c r="N3557"/>
    </row>
    <row r="3558" spans="1:14" ht="12.75" customHeight="1">
      <c r="A3558"/>
      <c r="B3558"/>
      <c r="C3558"/>
      <c r="D3558"/>
      <c r="E3558"/>
      <c r="F3558"/>
      <c r="G3558"/>
      <c r="H3558"/>
      <c r="I3558"/>
      <c r="J3558" s="52"/>
      <c r="K3558" s="52"/>
      <c r="L3558" s="52"/>
      <c r="M3558"/>
      <c r="N3558"/>
    </row>
    <row r="3559" spans="1:14" ht="12.75" customHeight="1">
      <c r="A3559"/>
      <c r="B3559"/>
      <c r="C3559"/>
      <c r="D3559"/>
      <c r="E3559"/>
      <c r="F3559"/>
      <c r="G3559"/>
      <c r="H3559"/>
      <c r="I3559"/>
      <c r="J3559" s="52"/>
      <c r="K3559" s="52"/>
      <c r="L3559" s="52"/>
      <c r="M3559"/>
      <c r="N3559"/>
    </row>
    <row r="3560" spans="1:14" ht="12.75" customHeight="1">
      <c r="A3560"/>
      <c r="B3560"/>
      <c r="C3560"/>
      <c r="D3560"/>
      <c r="E3560"/>
      <c r="F3560"/>
      <c r="G3560"/>
      <c r="H3560"/>
      <c r="I3560"/>
      <c r="J3560" s="52"/>
      <c r="K3560" s="52"/>
      <c r="L3560" s="52"/>
      <c r="M3560"/>
      <c r="N3560"/>
    </row>
    <row r="3561" spans="1:14" ht="12.75" customHeight="1">
      <c r="A3561"/>
      <c r="B3561"/>
      <c r="C3561"/>
      <c r="D3561"/>
      <c r="E3561"/>
      <c r="F3561"/>
      <c r="G3561"/>
      <c r="H3561"/>
      <c r="I3561"/>
      <c r="J3561" s="52"/>
      <c r="K3561" s="52"/>
      <c r="L3561" s="52"/>
      <c r="M3561"/>
      <c r="N3561"/>
    </row>
    <row r="3562" spans="1:14" ht="12.75" customHeight="1">
      <c r="A3562"/>
      <c r="B3562"/>
      <c r="C3562"/>
      <c r="D3562"/>
      <c r="E3562"/>
      <c r="F3562"/>
      <c r="G3562"/>
      <c r="H3562"/>
      <c r="I3562"/>
      <c r="J3562" s="52"/>
      <c r="K3562" s="52"/>
      <c r="L3562" s="52"/>
      <c r="M3562"/>
      <c r="N3562"/>
    </row>
    <row r="3563" spans="1:14" ht="12.75" customHeight="1">
      <c r="A3563"/>
      <c r="B3563"/>
      <c r="C3563"/>
      <c r="D3563"/>
      <c r="E3563"/>
      <c r="F3563"/>
      <c r="G3563"/>
      <c r="H3563"/>
      <c r="I3563"/>
      <c r="J3563" s="52"/>
      <c r="K3563" s="52"/>
      <c r="L3563" s="52"/>
      <c r="M3563"/>
      <c r="N3563"/>
    </row>
    <row r="3564" spans="1:14" ht="12.75" customHeight="1">
      <c r="A3564"/>
      <c r="B3564"/>
      <c r="C3564"/>
      <c r="D3564"/>
      <c r="E3564"/>
      <c r="F3564"/>
      <c r="G3564"/>
      <c r="H3564"/>
      <c r="I3564"/>
      <c r="J3564" s="52"/>
      <c r="K3564" s="52"/>
      <c r="L3564" s="52"/>
      <c r="M3564"/>
      <c r="N3564"/>
    </row>
    <row r="3565" spans="1:14" ht="12.75" customHeight="1">
      <c r="A3565"/>
      <c r="B3565"/>
      <c r="C3565"/>
      <c r="D3565"/>
      <c r="E3565"/>
      <c r="F3565"/>
      <c r="G3565"/>
      <c r="H3565"/>
      <c r="I3565"/>
      <c r="J3565" s="52"/>
      <c r="K3565" s="52"/>
      <c r="L3565" s="52"/>
      <c r="M3565"/>
      <c r="N3565"/>
    </row>
    <row r="3566" spans="1:14" ht="12.75" customHeight="1">
      <c r="A3566"/>
      <c r="B3566"/>
      <c r="C3566"/>
      <c r="D3566"/>
      <c r="E3566"/>
      <c r="F3566"/>
      <c r="G3566"/>
      <c r="H3566"/>
      <c r="I3566"/>
      <c r="J3566" s="52"/>
      <c r="K3566" s="52"/>
      <c r="L3566" s="52"/>
      <c r="M3566"/>
      <c r="N3566"/>
    </row>
    <row r="3567" spans="1:14" ht="12.75" customHeight="1">
      <c r="A3567"/>
      <c r="B3567"/>
      <c r="C3567"/>
      <c r="D3567"/>
      <c r="E3567"/>
      <c r="F3567"/>
      <c r="G3567"/>
      <c r="H3567"/>
      <c r="I3567"/>
      <c r="J3567" s="52"/>
      <c r="K3567" s="52"/>
      <c r="L3567" s="52"/>
      <c r="M3567"/>
      <c r="N3567"/>
    </row>
    <row r="3568" spans="1:14" ht="12.75" customHeight="1">
      <c r="A3568"/>
      <c r="B3568"/>
      <c r="C3568"/>
      <c r="D3568"/>
      <c r="E3568"/>
      <c r="F3568"/>
      <c r="G3568"/>
      <c r="H3568"/>
      <c r="I3568"/>
      <c r="J3568" s="52"/>
      <c r="K3568" s="52"/>
      <c r="L3568" s="52"/>
      <c r="M3568"/>
      <c r="N3568"/>
    </row>
    <row r="3569" spans="1:14" ht="12.75" customHeight="1">
      <c r="A3569"/>
      <c r="B3569"/>
      <c r="C3569"/>
      <c r="D3569"/>
      <c r="E3569"/>
      <c r="F3569"/>
      <c r="G3569"/>
      <c r="H3569"/>
      <c r="I3569"/>
      <c r="J3569" s="52"/>
      <c r="K3569" s="52"/>
      <c r="L3569" s="52"/>
      <c r="M3569"/>
      <c r="N3569"/>
    </row>
    <row r="3570" spans="1:14" ht="12.75" customHeight="1">
      <c r="A3570"/>
      <c r="B3570"/>
      <c r="C3570"/>
      <c r="D3570"/>
      <c r="E3570"/>
      <c r="F3570"/>
      <c r="G3570"/>
      <c r="H3570"/>
      <c r="I3570"/>
      <c r="J3570" s="52"/>
      <c r="K3570" s="52"/>
      <c r="L3570" s="52"/>
      <c r="M3570"/>
      <c r="N3570"/>
    </row>
    <row r="3571" spans="1:14" ht="12.75" customHeight="1">
      <c r="A3571"/>
      <c r="B3571"/>
      <c r="C3571"/>
      <c r="D3571"/>
      <c r="E3571"/>
      <c r="F3571"/>
      <c r="G3571"/>
      <c r="H3571"/>
      <c r="I3571"/>
      <c r="J3571" s="52"/>
      <c r="K3571" s="52"/>
      <c r="L3571" s="52"/>
      <c r="M3571"/>
      <c r="N3571"/>
    </row>
    <row r="3572" spans="1:14" ht="12.75" customHeight="1">
      <c r="A3572"/>
      <c r="B3572"/>
      <c r="C3572"/>
      <c r="D3572"/>
      <c r="E3572"/>
      <c r="F3572"/>
      <c r="G3572"/>
      <c r="H3572"/>
      <c r="I3572"/>
      <c r="J3572" s="52"/>
      <c r="K3572" s="52"/>
      <c r="L3572" s="52"/>
      <c r="M3572"/>
      <c r="N3572"/>
    </row>
    <row r="3573" spans="1:14" ht="12.75" customHeight="1">
      <c r="A3573"/>
      <c r="B3573"/>
      <c r="C3573"/>
      <c r="D3573"/>
      <c r="E3573"/>
      <c r="F3573"/>
      <c r="G3573"/>
      <c r="H3573"/>
      <c r="I3573"/>
      <c r="J3573" s="52"/>
      <c r="K3573" s="52"/>
      <c r="L3573" s="52"/>
      <c r="M3573"/>
      <c r="N3573"/>
    </row>
    <row r="3574" spans="1:14" ht="12.75" customHeight="1">
      <c r="A3574"/>
      <c r="B3574"/>
      <c r="C3574"/>
      <c r="D3574"/>
      <c r="E3574"/>
      <c r="F3574"/>
      <c r="G3574"/>
      <c r="H3574"/>
      <c r="I3574"/>
      <c r="J3574" s="52"/>
      <c r="K3574" s="52"/>
      <c r="L3574" s="52"/>
      <c r="M3574"/>
      <c r="N3574"/>
    </row>
    <row r="3575" spans="1:14" ht="12.75" customHeight="1">
      <c r="A3575"/>
      <c r="B3575"/>
      <c r="C3575"/>
      <c r="D3575"/>
      <c r="E3575"/>
      <c r="F3575"/>
      <c r="G3575"/>
      <c r="H3575"/>
      <c r="I3575"/>
      <c r="J3575" s="52"/>
      <c r="K3575" s="52"/>
      <c r="L3575" s="52"/>
      <c r="M3575"/>
      <c r="N3575"/>
    </row>
    <row r="3576" spans="1:14" ht="12.75" customHeight="1">
      <c r="A3576"/>
      <c r="B3576"/>
      <c r="C3576"/>
      <c r="D3576"/>
      <c r="E3576"/>
      <c r="F3576"/>
      <c r="G3576"/>
      <c r="H3576"/>
      <c r="I3576"/>
      <c r="J3576" s="52"/>
      <c r="K3576" s="52"/>
      <c r="L3576" s="52"/>
      <c r="M3576"/>
      <c r="N3576"/>
    </row>
    <row r="3577" spans="1:14" ht="12.75" customHeight="1">
      <c r="A3577"/>
      <c r="B3577"/>
      <c r="C3577"/>
      <c r="D3577"/>
      <c r="E3577"/>
      <c r="F3577"/>
      <c r="G3577"/>
      <c r="H3577"/>
      <c r="I3577"/>
      <c r="J3577" s="52"/>
      <c r="K3577" s="52"/>
      <c r="L3577" s="52"/>
      <c r="M3577"/>
      <c r="N3577"/>
    </row>
    <row r="3578" spans="1:14" ht="12.75" customHeight="1">
      <c r="A3578"/>
      <c r="B3578"/>
      <c r="C3578"/>
      <c r="D3578"/>
      <c r="E3578"/>
      <c r="F3578"/>
      <c r="G3578"/>
      <c r="H3578"/>
      <c r="I3578"/>
      <c r="J3578" s="52"/>
      <c r="K3578" s="52"/>
      <c r="L3578" s="52"/>
      <c r="M3578"/>
      <c r="N3578"/>
    </row>
    <row r="3579" spans="1:14" ht="12.75" customHeight="1">
      <c r="A3579"/>
      <c r="B3579"/>
      <c r="C3579"/>
      <c r="D3579"/>
      <c r="E3579"/>
      <c r="F3579"/>
      <c r="G3579"/>
      <c r="H3579"/>
      <c r="I3579"/>
      <c r="J3579" s="52"/>
      <c r="K3579" s="52"/>
      <c r="L3579" s="52"/>
      <c r="M3579"/>
      <c r="N3579"/>
    </row>
    <row r="3580" spans="1:14" ht="12.75" customHeight="1">
      <c r="A3580"/>
      <c r="B3580"/>
      <c r="C3580"/>
      <c r="D3580"/>
      <c r="E3580"/>
      <c r="F3580"/>
      <c r="G3580"/>
      <c r="H3580"/>
      <c r="I3580"/>
      <c r="J3580" s="52"/>
      <c r="K3580" s="52"/>
      <c r="L3580" s="52"/>
      <c r="M3580"/>
      <c r="N3580"/>
    </row>
    <row r="3581" spans="1:14" ht="12.75" customHeight="1">
      <c r="A3581"/>
      <c r="B3581"/>
      <c r="C3581"/>
      <c r="D3581"/>
      <c r="E3581"/>
      <c r="F3581"/>
      <c r="G3581"/>
      <c r="H3581"/>
      <c r="I3581"/>
      <c r="J3581" s="52"/>
      <c r="K3581" s="52"/>
      <c r="L3581" s="52"/>
      <c r="M3581"/>
      <c r="N3581"/>
    </row>
    <row r="3582" spans="1:14" ht="12.75" customHeight="1">
      <c r="A3582"/>
      <c r="B3582"/>
      <c r="C3582"/>
      <c r="D3582"/>
      <c r="E3582"/>
      <c r="F3582"/>
      <c r="G3582"/>
      <c r="H3582"/>
      <c r="I3582"/>
      <c r="J3582" s="52"/>
      <c r="K3582" s="52"/>
      <c r="L3582" s="52"/>
      <c r="M3582"/>
      <c r="N3582"/>
    </row>
    <row r="3583" spans="1:14" ht="12.75" customHeight="1">
      <c r="A3583"/>
      <c r="B3583"/>
      <c r="C3583"/>
      <c r="D3583"/>
      <c r="E3583"/>
      <c r="F3583"/>
      <c r="G3583"/>
      <c r="H3583"/>
      <c r="I3583"/>
      <c r="J3583" s="52"/>
      <c r="K3583" s="52"/>
      <c r="L3583" s="52"/>
      <c r="M3583"/>
      <c r="N3583"/>
    </row>
    <row r="3584" spans="1:14" ht="12.75" customHeight="1">
      <c r="A3584"/>
      <c r="B3584"/>
      <c r="C3584"/>
      <c r="D3584"/>
      <c r="E3584"/>
      <c r="F3584"/>
      <c r="G3584"/>
      <c r="H3584"/>
      <c r="I3584"/>
      <c r="J3584" s="52"/>
      <c r="K3584" s="52"/>
      <c r="L3584" s="52"/>
      <c r="M3584"/>
      <c r="N3584"/>
    </row>
    <row r="3585" spans="1:14" ht="12.75" customHeight="1">
      <c r="A3585"/>
      <c r="B3585"/>
      <c r="C3585"/>
      <c r="D3585"/>
      <c r="E3585"/>
      <c r="F3585"/>
      <c r="G3585"/>
      <c r="H3585"/>
      <c r="I3585"/>
      <c r="J3585" s="52"/>
      <c r="K3585" s="52"/>
      <c r="L3585" s="52"/>
      <c r="M3585"/>
      <c r="N3585"/>
    </row>
    <row r="3586" spans="1:14" ht="12.75" customHeight="1">
      <c r="A3586"/>
      <c r="B3586"/>
      <c r="C3586"/>
      <c r="D3586"/>
      <c r="E3586"/>
      <c r="F3586"/>
      <c r="G3586"/>
      <c r="H3586"/>
      <c r="I3586"/>
      <c r="J3586" s="52"/>
      <c r="K3586" s="52"/>
      <c r="L3586" s="52"/>
      <c r="M3586"/>
      <c r="N3586"/>
    </row>
    <row r="3587" spans="1:14" ht="12.75" customHeight="1">
      <c r="A3587"/>
      <c r="B3587"/>
      <c r="C3587"/>
      <c r="D3587"/>
      <c r="E3587"/>
      <c r="F3587"/>
      <c r="G3587"/>
      <c r="H3587"/>
      <c r="I3587"/>
      <c r="J3587" s="52"/>
      <c r="K3587" s="52"/>
      <c r="L3587" s="52"/>
      <c r="M3587"/>
      <c r="N3587"/>
    </row>
    <row r="3588" spans="1:14" ht="12.75" customHeight="1">
      <c r="A3588"/>
      <c r="B3588"/>
      <c r="C3588"/>
      <c r="D3588"/>
      <c r="E3588"/>
      <c r="F3588"/>
      <c r="G3588"/>
      <c r="H3588"/>
      <c r="I3588"/>
      <c r="J3588" s="52"/>
      <c r="K3588" s="52"/>
      <c r="L3588" s="52"/>
      <c r="M3588"/>
      <c r="N3588"/>
    </row>
    <row r="3589" spans="1:14" ht="12.75" customHeight="1">
      <c r="A3589"/>
      <c r="B3589"/>
      <c r="C3589"/>
      <c r="D3589"/>
      <c r="E3589"/>
      <c r="F3589"/>
      <c r="G3589"/>
      <c r="H3589"/>
      <c r="I3589"/>
      <c r="J3589" s="52"/>
      <c r="K3589" s="52"/>
      <c r="L3589" s="52"/>
      <c r="M3589"/>
      <c r="N3589"/>
    </row>
    <row r="3590" spans="1:14" ht="12.75" customHeight="1">
      <c r="A3590"/>
      <c r="B3590"/>
      <c r="C3590"/>
      <c r="D3590"/>
      <c r="E3590"/>
      <c r="F3590"/>
      <c r="G3590"/>
      <c r="H3590"/>
      <c r="I3590"/>
      <c r="J3590" s="52"/>
      <c r="K3590" s="52"/>
      <c r="L3590" s="52"/>
      <c r="M3590"/>
      <c r="N3590"/>
    </row>
    <row r="3591" spans="1:14" ht="12.75" customHeight="1">
      <c r="A3591"/>
      <c r="B3591"/>
      <c r="C3591"/>
      <c r="D3591"/>
      <c r="E3591"/>
      <c r="F3591"/>
      <c r="G3591"/>
      <c r="H3591"/>
      <c r="I3591"/>
      <c r="J3591" s="52"/>
      <c r="K3591" s="52"/>
      <c r="L3591" s="52"/>
      <c r="M3591"/>
      <c r="N3591"/>
    </row>
    <row r="3592" spans="1:14" ht="12.75" customHeight="1">
      <c r="A3592"/>
      <c r="B3592"/>
      <c r="C3592"/>
      <c r="D3592"/>
      <c r="E3592"/>
      <c r="F3592"/>
      <c r="G3592"/>
      <c r="H3592"/>
      <c r="I3592"/>
      <c r="J3592" s="52"/>
      <c r="K3592" s="52"/>
      <c r="L3592" s="52"/>
      <c r="M3592"/>
      <c r="N3592"/>
    </row>
    <row r="3593" spans="1:14" ht="12.75" customHeight="1">
      <c r="A3593"/>
      <c r="B3593"/>
      <c r="C3593"/>
      <c r="D3593"/>
      <c r="E3593"/>
      <c r="F3593"/>
      <c r="G3593"/>
      <c r="H3593"/>
      <c r="I3593"/>
      <c r="J3593" s="52"/>
      <c r="K3593" s="52"/>
      <c r="L3593" s="52"/>
      <c r="M3593"/>
      <c r="N3593"/>
    </row>
    <row r="3594" spans="1:14" ht="12.75" customHeight="1">
      <c r="A3594"/>
      <c r="B3594"/>
      <c r="C3594"/>
      <c r="D3594"/>
      <c r="E3594"/>
      <c r="F3594"/>
      <c r="G3594"/>
      <c r="H3594"/>
      <c r="I3594"/>
      <c r="J3594" s="52"/>
      <c r="K3594" s="52"/>
      <c r="L3594" s="52"/>
      <c r="M3594"/>
      <c r="N3594"/>
    </row>
    <row r="3595" spans="1:14" ht="12.75" customHeight="1">
      <c r="A3595"/>
      <c r="B3595"/>
      <c r="C3595"/>
      <c r="D3595"/>
      <c r="E3595"/>
      <c r="F3595"/>
      <c r="G3595"/>
      <c r="H3595"/>
      <c r="I3595"/>
      <c r="J3595" s="52"/>
      <c r="K3595" s="52"/>
      <c r="L3595" s="52"/>
      <c r="M3595"/>
      <c r="N3595"/>
    </row>
    <row r="3596" spans="1:14" ht="12.75" customHeight="1">
      <c r="A3596"/>
      <c r="B3596"/>
      <c r="C3596"/>
      <c r="D3596"/>
      <c r="E3596"/>
      <c r="F3596"/>
      <c r="G3596"/>
      <c r="H3596"/>
      <c r="I3596"/>
      <c r="J3596" s="52"/>
      <c r="K3596" s="52"/>
      <c r="L3596" s="52"/>
      <c r="M3596"/>
      <c r="N3596"/>
    </row>
    <row r="3597" spans="1:14" ht="12.75" customHeight="1">
      <c r="A3597"/>
      <c r="B3597"/>
      <c r="C3597"/>
      <c r="D3597"/>
      <c r="E3597"/>
      <c r="F3597"/>
      <c r="G3597"/>
      <c r="H3597"/>
      <c r="I3597"/>
      <c r="J3597" s="52"/>
      <c r="K3597" s="52"/>
      <c r="L3597" s="52"/>
      <c r="M3597"/>
      <c r="N3597"/>
    </row>
    <row r="3598" spans="1:14" ht="12.75" customHeight="1">
      <c r="A3598"/>
      <c r="B3598"/>
      <c r="C3598"/>
      <c r="D3598"/>
      <c r="E3598"/>
      <c r="F3598"/>
      <c r="G3598"/>
      <c r="H3598"/>
      <c r="I3598"/>
      <c r="J3598" s="52"/>
      <c r="K3598" s="52"/>
      <c r="L3598" s="52"/>
      <c r="M3598"/>
      <c r="N3598"/>
    </row>
    <row r="3599" spans="1:14" ht="12.75" customHeight="1">
      <c r="A3599"/>
      <c r="B3599"/>
      <c r="C3599"/>
      <c r="D3599"/>
      <c r="E3599"/>
      <c r="F3599"/>
      <c r="G3599"/>
      <c r="H3599"/>
      <c r="I3599"/>
      <c r="J3599" s="52"/>
      <c r="K3599" s="52"/>
      <c r="L3599" s="52"/>
      <c r="M3599"/>
      <c r="N3599"/>
    </row>
    <row r="3600" spans="1:14" ht="12.75" customHeight="1">
      <c r="A3600"/>
      <c r="B3600"/>
      <c r="C3600"/>
      <c r="D3600"/>
      <c r="E3600"/>
      <c r="F3600"/>
      <c r="G3600"/>
      <c r="H3600"/>
      <c r="I3600"/>
      <c r="J3600" s="52"/>
      <c r="K3600" s="52"/>
      <c r="L3600" s="52"/>
      <c r="M3600"/>
      <c r="N3600"/>
    </row>
    <row r="3601" spans="1:14" ht="12.75" customHeight="1">
      <c r="A3601"/>
      <c r="B3601"/>
      <c r="C3601"/>
      <c r="D3601"/>
      <c r="E3601"/>
      <c r="F3601"/>
      <c r="G3601"/>
      <c r="H3601"/>
      <c r="I3601"/>
      <c r="J3601" s="52"/>
      <c r="K3601" s="52"/>
      <c r="L3601" s="52"/>
      <c r="M3601"/>
      <c r="N3601"/>
    </row>
    <row r="3602" spans="1:14" ht="12.75" customHeight="1">
      <c r="A3602"/>
      <c r="B3602"/>
      <c r="C3602"/>
      <c r="D3602"/>
      <c r="E3602"/>
      <c r="F3602"/>
      <c r="G3602"/>
      <c r="H3602"/>
      <c r="I3602"/>
      <c r="J3602" s="52"/>
      <c r="K3602" s="52"/>
      <c r="L3602" s="52"/>
      <c r="M3602"/>
      <c r="N3602"/>
    </row>
    <row r="3603" spans="1:14" ht="12.75" customHeight="1">
      <c r="A3603"/>
      <c r="B3603"/>
      <c r="C3603"/>
      <c r="D3603"/>
      <c r="E3603"/>
      <c r="F3603"/>
      <c r="G3603"/>
      <c r="H3603"/>
      <c r="I3603"/>
      <c r="J3603" s="52"/>
      <c r="K3603" s="52"/>
      <c r="L3603" s="52"/>
      <c r="M3603"/>
      <c r="N3603"/>
    </row>
    <row r="3604" spans="1:14" ht="12.75" customHeight="1">
      <c r="A3604"/>
      <c r="B3604"/>
      <c r="C3604"/>
      <c r="D3604"/>
      <c r="E3604"/>
      <c r="F3604"/>
      <c r="G3604"/>
      <c r="H3604"/>
      <c r="I3604"/>
      <c r="J3604" s="52"/>
      <c r="K3604" s="52"/>
      <c r="L3604" s="52"/>
      <c r="M3604"/>
      <c r="N3604"/>
    </row>
    <row r="3605" spans="1:14" ht="12.75" customHeight="1">
      <c r="A3605"/>
      <c r="B3605"/>
      <c r="C3605"/>
      <c r="D3605"/>
      <c r="E3605"/>
      <c r="F3605"/>
      <c r="G3605"/>
      <c r="H3605"/>
      <c r="I3605"/>
      <c r="J3605" s="52"/>
      <c r="K3605" s="52"/>
      <c r="L3605" s="52"/>
      <c r="M3605"/>
      <c r="N3605"/>
    </row>
    <row r="3606" spans="1:14" ht="12.75" customHeight="1">
      <c r="A3606"/>
      <c r="B3606"/>
      <c r="C3606"/>
      <c r="D3606"/>
      <c r="E3606"/>
      <c r="F3606"/>
      <c r="G3606"/>
      <c r="H3606"/>
      <c r="I3606"/>
      <c r="J3606" s="52"/>
      <c r="K3606" s="52"/>
      <c r="L3606" s="52"/>
      <c r="M3606"/>
      <c r="N3606"/>
    </row>
    <row r="3607" spans="1:14" ht="12.75" customHeight="1">
      <c r="A3607"/>
      <c r="B3607"/>
      <c r="C3607"/>
      <c r="D3607"/>
      <c r="E3607"/>
      <c r="F3607"/>
      <c r="G3607"/>
      <c r="H3607"/>
      <c r="I3607"/>
      <c r="J3607" s="52"/>
      <c r="K3607" s="52"/>
      <c r="L3607" s="52"/>
      <c r="M3607"/>
      <c r="N3607"/>
    </row>
    <row r="3608" spans="1:14" ht="12.75" customHeight="1">
      <c r="A3608"/>
      <c r="B3608"/>
      <c r="C3608"/>
      <c r="D3608"/>
      <c r="E3608"/>
      <c r="F3608"/>
      <c r="G3608"/>
      <c r="H3608"/>
      <c r="I3608"/>
      <c r="J3608" s="52"/>
      <c r="K3608" s="52"/>
      <c r="L3608" s="52"/>
      <c r="M3608"/>
      <c r="N3608"/>
    </row>
    <row r="3609" spans="1:14" ht="12.75" customHeight="1">
      <c r="A3609"/>
      <c r="B3609"/>
      <c r="C3609"/>
      <c r="D3609"/>
      <c r="E3609"/>
      <c r="F3609"/>
      <c r="G3609"/>
      <c r="H3609"/>
      <c r="I3609"/>
      <c r="J3609" s="52"/>
      <c r="K3609" s="52"/>
      <c r="L3609" s="52"/>
      <c r="M3609"/>
      <c r="N3609"/>
    </row>
    <row r="3610" spans="1:14" ht="12.75" customHeight="1">
      <c r="A3610"/>
      <c r="B3610"/>
      <c r="C3610"/>
      <c r="D3610"/>
      <c r="E3610"/>
      <c r="F3610"/>
      <c r="G3610"/>
      <c r="H3610"/>
      <c r="I3610"/>
      <c r="J3610" s="52"/>
      <c r="K3610" s="52"/>
      <c r="L3610" s="52"/>
      <c r="M3610"/>
      <c r="N3610"/>
    </row>
    <row r="3611" spans="1:14" ht="12.75" customHeight="1">
      <c r="A3611"/>
      <c r="B3611"/>
      <c r="C3611"/>
      <c r="D3611"/>
      <c r="E3611"/>
      <c r="F3611"/>
      <c r="G3611"/>
      <c r="H3611"/>
      <c r="I3611"/>
      <c r="J3611" s="52"/>
      <c r="K3611" s="52"/>
      <c r="L3611" s="52"/>
      <c r="M3611"/>
      <c r="N3611"/>
    </row>
    <row r="3612" spans="1:14" ht="12.75" customHeight="1">
      <c r="A3612"/>
      <c r="B3612"/>
      <c r="C3612"/>
      <c r="D3612"/>
      <c r="E3612"/>
      <c r="F3612"/>
      <c r="G3612"/>
      <c r="H3612"/>
      <c r="I3612"/>
      <c r="J3612" s="52"/>
      <c r="K3612" s="52"/>
      <c r="L3612" s="52"/>
      <c r="M3612"/>
      <c r="N3612"/>
    </row>
    <row r="3613" spans="1:14" ht="12.75" customHeight="1">
      <c r="A3613"/>
      <c r="B3613"/>
      <c r="C3613"/>
      <c r="D3613"/>
      <c r="E3613"/>
      <c r="F3613"/>
      <c r="G3613"/>
      <c r="H3613"/>
      <c r="I3613"/>
      <c r="J3613" s="52"/>
      <c r="K3613" s="52"/>
      <c r="L3613" s="52"/>
      <c r="M3613"/>
      <c r="N3613"/>
    </row>
    <row r="3614" spans="1:14" ht="12.75" customHeight="1">
      <c r="A3614"/>
      <c r="B3614"/>
      <c r="C3614"/>
      <c r="D3614"/>
      <c r="E3614"/>
      <c r="F3614"/>
      <c r="G3614"/>
      <c r="H3614"/>
      <c r="I3614"/>
      <c r="J3614" s="52"/>
      <c r="K3614" s="52"/>
      <c r="L3614" s="52"/>
      <c r="M3614"/>
      <c r="N3614"/>
    </row>
    <row r="3615" spans="1:14" ht="12.75" customHeight="1">
      <c r="A3615"/>
      <c r="B3615"/>
      <c r="C3615"/>
      <c r="D3615"/>
      <c r="E3615"/>
      <c r="F3615"/>
      <c r="G3615"/>
      <c r="H3615"/>
      <c r="I3615"/>
      <c r="J3615" s="52"/>
      <c r="K3615" s="52"/>
      <c r="L3615" s="52"/>
      <c r="M3615"/>
      <c r="N3615"/>
    </row>
    <row r="3616" spans="1:14" ht="12.75" customHeight="1">
      <c r="A3616"/>
      <c r="B3616"/>
      <c r="C3616"/>
      <c r="D3616"/>
      <c r="E3616"/>
      <c r="F3616"/>
      <c r="G3616"/>
      <c r="H3616"/>
      <c r="I3616"/>
      <c r="J3616" s="52"/>
      <c r="K3616" s="52"/>
      <c r="L3616" s="52"/>
      <c r="M3616"/>
      <c r="N3616"/>
    </row>
    <row r="3617" spans="1:14" ht="12.75" customHeight="1">
      <c r="A3617"/>
      <c r="B3617"/>
      <c r="C3617"/>
      <c r="D3617"/>
      <c r="E3617"/>
      <c r="F3617"/>
      <c r="G3617"/>
      <c r="H3617"/>
      <c r="I3617"/>
      <c r="J3617" s="52"/>
      <c r="K3617" s="52"/>
      <c r="L3617" s="52"/>
      <c r="M3617"/>
      <c r="N3617"/>
    </row>
    <row r="3618" spans="1:14" ht="12.75" customHeight="1">
      <c r="A3618"/>
      <c r="B3618"/>
      <c r="C3618"/>
      <c r="D3618"/>
      <c r="E3618"/>
      <c r="F3618"/>
      <c r="G3618"/>
      <c r="H3618"/>
      <c r="I3618"/>
      <c r="J3618" s="52"/>
      <c r="K3618" s="52"/>
      <c r="L3618" s="52"/>
      <c r="M3618"/>
      <c r="N3618"/>
    </row>
    <row r="3619" spans="1:14" ht="12.75" customHeight="1">
      <c r="A3619"/>
      <c r="B3619"/>
      <c r="C3619"/>
      <c r="D3619"/>
      <c r="E3619"/>
      <c r="F3619"/>
      <c r="G3619"/>
      <c r="H3619"/>
      <c r="I3619"/>
      <c r="J3619" s="52"/>
      <c r="K3619" s="52"/>
      <c r="L3619" s="52"/>
      <c r="M3619"/>
      <c r="N3619"/>
    </row>
    <row r="3620" spans="1:14" ht="12.75" customHeight="1">
      <c r="A3620"/>
      <c r="B3620"/>
      <c r="C3620"/>
      <c r="D3620"/>
      <c r="E3620"/>
      <c r="F3620"/>
      <c r="G3620"/>
      <c r="H3620"/>
      <c r="I3620"/>
      <c r="J3620" s="52"/>
      <c r="K3620" s="52"/>
      <c r="L3620" s="52"/>
      <c r="M3620"/>
      <c r="N3620"/>
    </row>
    <row r="3621" spans="1:14" ht="12.75" customHeight="1">
      <c r="A3621"/>
      <c r="B3621"/>
      <c r="C3621"/>
      <c r="D3621"/>
      <c r="E3621"/>
      <c r="F3621"/>
      <c r="G3621"/>
      <c r="H3621"/>
      <c r="I3621"/>
      <c r="J3621" s="52"/>
      <c r="K3621" s="52"/>
      <c r="L3621" s="52"/>
      <c r="M3621"/>
      <c r="N3621"/>
    </row>
    <row r="3622" spans="1:14" ht="12.75" customHeight="1">
      <c r="A3622"/>
      <c r="B3622"/>
      <c r="C3622"/>
      <c r="D3622"/>
      <c r="E3622"/>
      <c r="F3622"/>
      <c r="G3622"/>
      <c r="H3622"/>
      <c r="I3622"/>
      <c r="J3622" s="52"/>
      <c r="K3622" s="52"/>
      <c r="L3622" s="52"/>
      <c r="M3622"/>
      <c r="N3622"/>
    </row>
    <row r="3623" spans="1:14" ht="12.75" customHeight="1">
      <c r="A3623"/>
      <c r="B3623"/>
      <c r="C3623"/>
      <c r="D3623"/>
      <c r="E3623"/>
      <c r="F3623"/>
      <c r="G3623"/>
      <c r="H3623"/>
      <c r="I3623"/>
      <c r="J3623" s="52"/>
      <c r="K3623" s="52"/>
      <c r="L3623" s="52"/>
      <c r="M3623"/>
      <c r="N3623"/>
    </row>
    <row r="3624" spans="1:14" ht="12.75" customHeight="1">
      <c r="A3624"/>
      <c r="B3624"/>
      <c r="C3624"/>
      <c r="D3624"/>
      <c r="E3624"/>
      <c r="F3624"/>
      <c r="G3624"/>
      <c r="H3624"/>
      <c r="I3624"/>
      <c r="J3624" s="52"/>
      <c r="K3624" s="52"/>
      <c r="L3624" s="52"/>
      <c r="M3624"/>
      <c r="N3624"/>
    </row>
    <row r="3625" spans="1:14" ht="12.75" customHeight="1">
      <c r="A3625"/>
      <c r="B3625"/>
      <c r="C3625"/>
      <c r="D3625"/>
      <c r="E3625"/>
      <c r="F3625"/>
      <c r="G3625"/>
      <c r="H3625"/>
      <c r="I3625"/>
      <c r="J3625" s="52"/>
      <c r="K3625" s="52"/>
      <c r="L3625" s="52"/>
      <c r="M3625"/>
      <c r="N3625"/>
    </row>
    <row r="3626" spans="1:14" ht="12.75" customHeight="1">
      <c r="A3626"/>
      <c r="B3626"/>
      <c r="C3626"/>
      <c r="D3626"/>
      <c r="E3626"/>
      <c r="F3626"/>
      <c r="G3626"/>
      <c r="H3626"/>
      <c r="I3626"/>
      <c r="J3626" s="52"/>
      <c r="K3626" s="52"/>
      <c r="L3626" s="52"/>
      <c r="M3626"/>
      <c r="N3626"/>
    </row>
    <row r="3627" spans="1:14" ht="12.75" customHeight="1">
      <c r="A3627"/>
      <c r="B3627"/>
      <c r="C3627"/>
      <c r="D3627"/>
      <c r="E3627"/>
      <c r="F3627"/>
      <c r="G3627"/>
      <c r="H3627"/>
      <c r="I3627"/>
      <c r="J3627" s="52"/>
      <c r="K3627" s="52"/>
      <c r="L3627" s="52"/>
      <c r="M3627"/>
      <c r="N3627"/>
    </row>
    <row r="3628" spans="1:14" ht="12.75" customHeight="1">
      <c r="A3628"/>
      <c r="B3628"/>
      <c r="C3628"/>
      <c r="D3628"/>
      <c r="E3628"/>
      <c r="F3628"/>
      <c r="G3628"/>
      <c r="H3628"/>
      <c r="I3628"/>
      <c r="J3628" s="52"/>
      <c r="K3628" s="52"/>
      <c r="L3628" s="52"/>
      <c r="M3628"/>
      <c r="N3628"/>
    </row>
    <row r="3629" spans="1:14" ht="12.75" customHeight="1">
      <c r="A3629"/>
      <c r="B3629"/>
      <c r="C3629"/>
      <c r="D3629"/>
      <c r="E3629"/>
      <c r="F3629"/>
      <c r="G3629"/>
      <c r="H3629"/>
      <c r="I3629"/>
      <c r="J3629" s="52"/>
      <c r="K3629" s="52"/>
      <c r="L3629" s="52"/>
      <c r="M3629"/>
      <c r="N3629"/>
    </row>
    <row r="3630" spans="1:14" ht="12.75" customHeight="1">
      <c r="A3630"/>
      <c r="B3630"/>
      <c r="C3630"/>
      <c r="D3630"/>
      <c r="E3630"/>
      <c r="F3630"/>
      <c r="G3630"/>
      <c r="H3630"/>
      <c r="I3630"/>
      <c r="J3630" s="52"/>
      <c r="K3630" s="52"/>
      <c r="L3630" s="52"/>
      <c r="M3630"/>
      <c r="N3630"/>
    </row>
    <row r="3631" spans="1:14" ht="12.75" customHeight="1">
      <c r="A3631"/>
      <c r="B3631"/>
      <c r="C3631"/>
      <c r="D3631"/>
      <c r="E3631"/>
      <c r="F3631"/>
      <c r="G3631"/>
      <c r="H3631"/>
      <c r="I3631"/>
      <c r="J3631" s="52"/>
      <c r="K3631" s="52"/>
      <c r="L3631" s="52"/>
      <c r="M3631"/>
      <c r="N3631"/>
    </row>
    <row r="3632" spans="1:14" ht="12.75" customHeight="1">
      <c r="A3632"/>
      <c r="B3632"/>
      <c r="C3632"/>
      <c r="D3632"/>
      <c r="E3632"/>
      <c r="F3632"/>
      <c r="G3632"/>
      <c r="H3632"/>
      <c r="I3632"/>
      <c r="J3632" s="52"/>
      <c r="K3632" s="52"/>
      <c r="L3632" s="52"/>
      <c r="M3632"/>
      <c r="N3632"/>
    </row>
    <row r="3633" spans="1:14" ht="12.75" customHeight="1">
      <c r="A3633"/>
      <c r="B3633"/>
      <c r="C3633"/>
      <c r="D3633"/>
      <c r="E3633"/>
      <c r="F3633"/>
      <c r="G3633"/>
      <c r="H3633"/>
      <c r="I3633"/>
      <c r="J3633" s="52"/>
      <c r="K3633" s="52"/>
      <c r="L3633" s="52"/>
      <c r="M3633"/>
      <c r="N3633"/>
    </row>
    <row r="3634" spans="1:14" ht="12.75" customHeight="1">
      <c r="A3634"/>
      <c r="B3634"/>
      <c r="C3634"/>
      <c r="D3634"/>
      <c r="E3634"/>
      <c r="F3634"/>
      <c r="G3634"/>
      <c r="H3634"/>
      <c r="I3634"/>
      <c r="J3634" s="52"/>
      <c r="K3634" s="52"/>
      <c r="L3634" s="52"/>
      <c r="M3634"/>
      <c r="N3634"/>
    </row>
    <row r="3635" spans="1:14" ht="12.75" customHeight="1">
      <c r="A3635"/>
      <c r="B3635"/>
      <c r="C3635"/>
      <c r="D3635"/>
      <c r="E3635"/>
      <c r="F3635"/>
      <c r="G3635"/>
      <c r="H3635"/>
      <c r="I3635"/>
      <c r="J3635" s="52"/>
      <c r="K3635" s="52"/>
      <c r="L3635" s="52"/>
      <c r="M3635"/>
      <c r="N3635"/>
    </row>
    <row r="3636" spans="1:14" ht="12.75" customHeight="1">
      <c r="A3636"/>
      <c r="B3636"/>
      <c r="C3636"/>
      <c r="D3636"/>
      <c r="E3636"/>
      <c r="F3636"/>
      <c r="G3636"/>
      <c r="H3636"/>
      <c r="I3636"/>
      <c r="J3636" s="52"/>
      <c r="K3636" s="52"/>
      <c r="L3636" s="52"/>
      <c r="M3636"/>
      <c r="N3636"/>
    </row>
    <row r="3637" spans="1:14" ht="12.75" customHeight="1">
      <c r="A3637"/>
      <c r="B3637"/>
      <c r="C3637"/>
      <c r="D3637"/>
      <c r="E3637"/>
      <c r="F3637"/>
      <c r="G3637"/>
      <c r="H3637"/>
      <c r="I3637"/>
      <c r="J3637" s="52"/>
      <c r="K3637" s="52"/>
      <c r="L3637" s="52"/>
      <c r="M3637"/>
      <c r="N3637"/>
    </row>
    <row r="3638" spans="1:14" ht="12.75" customHeight="1">
      <c r="A3638"/>
      <c r="B3638"/>
      <c r="C3638"/>
      <c r="D3638"/>
      <c r="E3638"/>
      <c r="F3638"/>
      <c r="G3638"/>
      <c r="H3638"/>
      <c r="I3638"/>
      <c r="J3638" s="52"/>
      <c r="K3638" s="52"/>
      <c r="L3638" s="52"/>
      <c r="M3638"/>
      <c r="N3638"/>
    </row>
    <row r="3639" spans="1:14" ht="12.75" customHeight="1">
      <c r="A3639"/>
      <c r="B3639"/>
      <c r="C3639"/>
      <c r="D3639"/>
      <c r="E3639"/>
      <c r="F3639"/>
      <c r="G3639"/>
      <c r="H3639"/>
      <c r="I3639"/>
      <c r="J3639" s="52"/>
      <c r="K3639" s="52"/>
      <c r="L3639" s="52"/>
      <c r="M3639"/>
      <c r="N3639"/>
    </row>
    <row r="3640" spans="1:14" ht="12.75" customHeight="1">
      <c r="A3640"/>
      <c r="B3640"/>
      <c r="C3640"/>
      <c r="D3640"/>
      <c r="E3640"/>
      <c r="F3640"/>
      <c r="G3640"/>
      <c r="H3640"/>
      <c r="I3640"/>
      <c r="J3640" s="52"/>
      <c r="K3640" s="52"/>
      <c r="L3640" s="52"/>
      <c r="M3640"/>
      <c r="N3640"/>
    </row>
    <row r="3641" spans="1:14" ht="12.75" customHeight="1">
      <c r="A3641"/>
      <c r="B3641"/>
      <c r="C3641"/>
      <c r="D3641"/>
      <c r="E3641"/>
      <c r="F3641"/>
      <c r="G3641"/>
      <c r="H3641"/>
      <c r="I3641"/>
      <c r="J3641" s="52"/>
      <c r="K3641" s="52"/>
      <c r="L3641" s="52"/>
      <c r="M3641"/>
      <c r="N3641"/>
    </row>
    <row r="3642" spans="1:14" ht="12.75" customHeight="1">
      <c r="A3642"/>
      <c r="B3642"/>
      <c r="C3642"/>
      <c r="D3642"/>
      <c r="E3642"/>
      <c r="F3642"/>
      <c r="G3642"/>
      <c r="H3642"/>
      <c r="I3642"/>
      <c r="J3642" s="52"/>
      <c r="K3642" s="52"/>
      <c r="L3642" s="52"/>
      <c r="M3642"/>
      <c r="N3642"/>
    </row>
    <row r="3643" spans="1:14" ht="12.75" customHeight="1">
      <c r="A3643"/>
      <c r="B3643"/>
      <c r="C3643"/>
      <c r="D3643"/>
      <c r="E3643"/>
      <c r="F3643"/>
      <c r="G3643"/>
      <c r="H3643"/>
      <c r="I3643"/>
      <c r="J3643" s="52"/>
      <c r="K3643" s="52"/>
      <c r="L3643" s="52"/>
      <c r="M3643"/>
      <c r="N3643"/>
    </row>
    <row r="3644" spans="1:14" ht="12.75" customHeight="1">
      <c r="A3644"/>
      <c r="B3644"/>
      <c r="C3644"/>
      <c r="D3644"/>
      <c r="E3644"/>
      <c r="F3644"/>
      <c r="G3644"/>
      <c r="H3644"/>
      <c r="I3644"/>
      <c r="J3644" s="52"/>
      <c r="K3644" s="52"/>
      <c r="L3644" s="52"/>
      <c r="M3644"/>
      <c r="N3644"/>
    </row>
    <row r="3645" spans="1:14" ht="12.75" customHeight="1">
      <c r="A3645"/>
      <c r="B3645"/>
      <c r="C3645"/>
      <c r="D3645"/>
      <c r="E3645"/>
      <c r="F3645"/>
      <c r="G3645"/>
      <c r="H3645"/>
      <c r="I3645"/>
      <c r="J3645" s="52"/>
      <c r="K3645" s="52"/>
      <c r="L3645" s="52"/>
      <c r="M3645"/>
      <c r="N3645"/>
    </row>
    <row r="3646" spans="1:14" ht="12.75" customHeight="1">
      <c r="A3646"/>
      <c r="B3646"/>
      <c r="C3646"/>
      <c r="D3646"/>
      <c r="E3646"/>
      <c r="F3646"/>
      <c r="G3646"/>
      <c r="H3646"/>
      <c r="I3646"/>
      <c r="J3646" s="52"/>
      <c r="K3646" s="52"/>
      <c r="L3646" s="52"/>
      <c r="M3646"/>
      <c r="N3646"/>
    </row>
    <row r="3647" spans="1:14" ht="12.75" customHeight="1">
      <c r="A3647"/>
      <c r="B3647"/>
      <c r="C3647"/>
      <c r="D3647"/>
      <c r="E3647"/>
      <c r="F3647"/>
      <c r="G3647"/>
      <c r="H3647"/>
      <c r="I3647"/>
      <c r="J3647" s="52"/>
      <c r="K3647" s="52"/>
      <c r="L3647" s="52"/>
      <c r="M3647"/>
      <c r="N3647"/>
    </row>
    <row r="3648" spans="1:14" ht="12.75" customHeight="1">
      <c r="A3648"/>
      <c r="B3648"/>
      <c r="C3648"/>
      <c r="D3648"/>
      <c r="E3648"/>
      <c r="F3648"/>
      <c r="G3648"/>
      <c r="H3648"/>
      <c r="I3648"/>
      <c r="J3648" s="52"/>
      <c r="K3648" s="52"/>
      <c r="L3648" s="52"/>
      <c r="M3648"/>
      <c r="N3648"/>
    </row>
    <row r="3649" spans="1:14" ht="12.75" customHeight="1">
      <c r="A3649"/>
      <c r="B3649"/>
      <c r="C3649"/>
      <c r="D3649"/>
      <c r="E3649"/>
      <c r="F3649"/>
      <c r="G3649"/>
      <c r="H3649"/>
      <c r="I3649"/>
      <c r="J3649" s="52"/>
      <c r="K3649" s="52"/>
      <c r="L3649" s="52"/>
      <c r="M3649"/>
      <c r="N3649"/>
    </row>
    <row r="3650" spans="1:14" ht="12.75" customHeight="1">
      <c r="A3650"/>
      <c r="B3650"/>
      <c r="C3650"/>
      <c r="D3650"/>
      <c r="E3650"/>
      <c r="F3650"/>
      <c r="G3650"/>
      <c r="H3650"/>
      <c r="I3650"/>
      <c r="J3650" s="52"/>
      <c r="K3650" s="52"/>
      <c r="L3650" s="52"/>
      <c r="M3650"/>
      <c r="N3650"/>
    </row>
    <row r="3651" spans="1:14" ht="12.75" customHeight="1">
      <c r="A3651"/>
      <c r="B3651"/>
      <c r="C3651"/>
      <c r="D3651"/>
      <c r="E3651"/>
      <c r="F3651"/>
      <c r="G3651"/>
      <c r="H3651"/>
      <c r="I3651"/>
      <c r="J3651" s="52"/>
      <c r="K3651" s="52"/>
      <c r="L3651" s="52"/>
      <c r="M3651"/>
      <c r="N3651"/>
    </row>
    <row r="3652" spans="1:14" ht="12.75" customHeight="1">
      <c r="A3652"/>
      <c r="B3652"/>
      <c r="C3652"/>
      <c r="D3652"/>
      <c r="E3652"/>
      <c r="F3652"/>
      <c r="G3652"/>
      <c r="H3652"/>
      <c r="I3652"/>
      <c r="J3652" s="52"/>
      <c r="K3652" s="52"/>
      <c r="L3652" s="52"/>
      <c r="M3652"/>
      <c r="N3652"/>
    </row>
    <row r="3653" spans="1:14" ht="12.75" customHeight="1">
      <c r="A3653"/>
      <c r="B3653"/>
      <c r="C3653"/>
      <c r="D3653"/>
      <c r="E3653"/>
      <c r="F3653"/>
      <c r="G3653"/>
      <c r="H3653"/>
      <c r="I3653"/>
      <c r="J3653" s="52"/>
      <c r="K3653" s="52"/>
      <c r="L3653" s="52"/>
      <c r="M3653"/>
      <c r="N3653"/>
    </row>
    <row r="3654" spans="1:14" ht="12.75" customHeight="1">
      <c r="A3654"/>
      <c r="B3654"/>
      <c r="C3654"/>
      <c r="D3654"/>
      <c r="E3654"/>
      <c r="F3654"/>
      <c r="G3654"/>
      <c r="H3654"/>
      <c r="I3654"/>
      <c r="J3654" s="52"/>
      <c r="K3654" s="52"/>
      <c r="L3654" s="52"/>
      <c r="M3654"/>
      <c r="N3654"/>
    </row>
    <row r="3655" spans="1:14" ht="12.75" customHeight="1">
      <c r="A3655"/>
      <c r="B3655"/>
      <c r="C3655"/>
      <c r="D3655"/>
      <c r="E3655"/>
      <c r="F3655"/>
      <c r="G3655"/>
      <c r="H3655"/>
      <c r="I3655"/>
      <c r="J3655" s="52"/>
      <c r="K3655" s="52"/>
      <c r="L3655" s="52"/>
      <c r="M3655"/>
      <c r="N3655"/>
    </row>
    <row r="3656" spans="1:14" ht="12.75" customHeight="1">
      <c r="A3656"/>
      <c r="B3656"/>
      <c r="C3656"/>
      <c r="D3656"/>
      <c r="E3656"/>
      <c r="F3656"/>
      <c r="G3656"/>
      <c r="H3656"/>
      <c r="I3656"/>
      <c r="J3656" s="52"/>
      <c r="K3656" s="52"/>
      <c r="L3656" s="52"/>
      <c r="M3656"/>
      <c r="N3656"/>
    </row>
    <row r="3657" spans="1:14" ht="12.75" customHeight="1">
      <c r="A3657"/>
      <c r="B3657"/>
      <c r="C3657"/>
      <c r="D3657"/>
      <c r="E3657"/>
      <c r="F3657"/>
      <c r="G3657"/>
      <c r="H3657"/>
      <c r="I3657"/>
      <c r="J3657" s="52"/>
      <c r="K3657" s="52"/>
      <c r="L3657" s="52"/>
      <c r="M3657"/>
      <c r="N3657"/>
    </row>
    <row r="3658" spans="1:14" ht="12.75" customHeight="1">
      <c r="A3658"/>
      <c r="B3658"/>
      <c r="C3658"/>
      <c r="D3658"/>
      <c r="E3658"/>
      <c r="F3658"/>
      <c r="G3658"/>
      <c r="H3658"/>
      <c r="I3658"/>
      <c r="J3658" s="52"/>
      <c r="K3658" s="52"/>
      <c r="L3658" s="52"/>
      <c r="M3658"/>
      <c r="N3658"/>
    </row>
    <row r="3659" spans="1:14" ht="12.75" customHeight="1">
      <c r="A3659"/>
      <c r="B3659"/>
      <c r="C3659"/>
      <c r="D3659"/>
      <c r="E3659"/>
      <c r="F3659"/>
      <c r="G3659"/>
      <c r="H3659"/>
      <c r="I3659"/>
      <c r="J3659" s="52"/>
      <c r="K3659" s="52"/>
      <c r="L3659" s="52"/>
      <c r="M3659"/>
      <c r="N3659"/>
    </row>
    <row r="3660" spans="1:14" ht="12.75" customHeight="1">
      <c r="A3660"/>
      <c r="B3660"/>
      <c r="C3660"/>
      <c r="D3660"/>
      <c r="E3660"/>
      <c r="F3660"/>
      <c r="G3660"/>
      <c r="H3660"/>
      <c r="I3660"/>
      <c r="J3660" s="52"/>
      <c r="K3660" s="52"/>
      <c r="L3660" s="52"/>
      <c r="M3660"/>
      <c r="N3660"/>
    </row>
    <row r="3661" spans="1:14" ht="12.75" customHeight="1">
      <c r="A3661"/>
      <c r="B3661"/>
      <c r="C3661"/>
      <c r="D3661"/>
      <c r="E3661"/>
      <c r="F3661"/>
      <c r="G3661"/>
      <c r="H3661"/>
      <c r="I3661"/>
      <c r="J3661" s="52"/>
      <c r="K3661" s="52"/>
      <c r="L3661" s="52"/>
      <c r="M3661"/>
      <c r="N3661"/>
    </row>
    <row r="3662" spans="1:14" ht="12.75" customHeight="1">
      <c r="A3662"/>
      <c r="B3662"/>
      <c r="C3662"/>
      <c r="D3662"/>
      <c r="E3662"/>
      <c r="F3662"/>
      <c r="G3662"/>
      <c r="H3662"/>
      <c r="I3662"/>
      <c r="J3662" s="52"/>
      <c r="K3662" s="52"/>
      <c r="L3662" s="52"/>
      <c r="M3662"/>
      <c r="N3662"/>
    </row>
    <row r="3663" spans="1:14" ht="12.75" customHeight="1">
      <c r="A3663"/>
      <c r="B3663"/>
      <c r="C3663"/>
      <c r="D3663"/>
      <c r="E3663"/>
      <c r="F3663"/>
      <c r="G3663"/>
      <c r="H3663"/>
      <c r="I3663"/>
      <c r="J3663" s="52"/>
      <c r="K3663" s="52"/>
      <c r="L3663" s="52"/>
      <c r="M3663"/>
      <c r="N3663"/>
    </row>
    <row r="3664" spans="1:14" ht="12.75" customHeight="1">
      <c r="A3664"/>
      <c r="B3664"/>
      <c r="C3664"/>
      <c r="D3664"/>
      <c r="E3664"/>
      <c r="F3664"/>
      <c r="G3664"/>
      <c r="H3664"/>
      <c r="I3664"/>
      <c r="J3664" s="52"/>
      <c r="K3664" s="52"/>
      <c r="L3664" s="52"/>
      <c r="M3664"/>
      <c r="N3664"/>
    </row>
    <row r="3665" spans="1:14" ht="12.75" customHeight="1">
      <c r="A3665"/>
      <c r="B3665"/>
      <c r="C3665"/>
      <c r="D3665"/>
      <c r="E3665"/>
      <c r="F3665"/>
      <c r="G3665"/>
      <c r="H3665"/>
      <c r="I3665"/>
      <c r="J3665" s="52"/>
      <c r="K3665" s="52"/>
      <c r="L3665" s="52"/>
      <c r="M3665"/>
      <c r="N3665"/>
    </row>
    <row r="3666" spans="1:14" ht="12.75" customHeight="1">
      <c r="A3666"/>
      <c r="B3666"/>
      <c r="C3666"/>
      <c r="D3666"/>
      <c r="E3666"/>
      <c r="F3666"/>
      <c r="G3666"/>
      <c r="H3666"/>
      <c r="I3666"/>
      <c r="J3666" s="52"/>
      <c r="K3666" s="52"/>
      <c r="L3666" s="52"/>
      <c r="M3666"/>
      <c r="N3666"/>
    </row>
    <row r="3667" spans="1:14" ht="12.75" customHeight="1">
      <c r="A3667"/>
      <c r="B3667"/>
      <c r="C3667"/>
      <c r="D3667"/>
      <c r="E3667"/>
      <c r="F3667"/>
      <c r="G3667"/>
      <c r="H3667"/>
      <c r="I3667"/>
      <c r="J3667" s="52"/>
      <c r="K3667" s="52"/>
      <c r="L3667" s="52"/>
      <c r="M3667"/>
      <c r="N3667"/>
    </row>
    <row r="3668" spans="1:14" ht="12.75" customHeight="1">
      <c r="A3668"/>
      <c r="B3668"/>
      <c r="C3668"/>
      <c r="D3668"/>
      <c r="E3668"/>
      <c r="F3668"/>
      <c r="G3668"/>
      <c r="H3668"/>
      <c r="I3668"/>
      <c r="J3668" s="52"/>
      <c r="K3668" s="52"/>
      <c r="L3668" s="52"/>
      <c r="M3668"/>
      <c r="N3668"/>
    </row>
    <row r="3669" spans="1:14" ht="12.75" customHeight="1">
      <c r="A3669"/>
      <c r="B3669"/>
      <c r="C3669"/>
      <c r="D3669"/>
      <c r="E3669"/>
      <c r="F3669"/>
      <c r="G3669"/>
      <c r="H3669"/>
      <c r="I3669"/>
      <c r="J3669" s="52"/>
      <c r="K3669" s="52"/>
      <c r="L3669" s="52"/>
      <c r="M3669"/>
      <c r="N3669"/>
    </row>
    <row r="3670" spans="1:14" ht="12.75" customHeight="1">
      <c r="A3670"/>
      <c r="B3670"/>
      <c r="C3670"/>
      <c r="D3670"/>
      <c r="E3670"/>
      <c r="F3670"/>
      <c r="G3670"/>
      <c r="H3670"/>
      <c r="I3670"/>
      <c r="J3670" s="52"/>
      <c r="K3670" s="52"/>
      <c r="L3670" s="52"/>
      <c r="M3670"/>
      <c r="N3670"/>
    </row>
    <row r="3671" spans="1:14" ht="12.75" customHeight="1">
      <c r="A3671"/>
      <c r="B3671"/>
      <c r="C3671"/>
      <c r="D3671"/>
      <c r="E3671"/>
      <c r="F3671"/>
      <c r="G3671"/>
      <c r="H3671"/>
      <c r="I3671"/>
      <c r="J3671" s="52"/>
      <c r="K3671" s="52"/>
      <c r="L3671" s="52"/>
      <c r="M3671"/>
      <c r="N3671"/>
    </row>
    <row r="3672" spans="1:14" ht="12.75" customHeight="1">
      <c r="A3672"/>
      <c r="B3672"/>
      <c r="C3672"/>
      <c r="D3672"/>
      <c r="E3672"/>
      <c r="F3672"/>
      <c r="G3672"/>
      <c r="H3672"/>
      <c r="I3672"/>
      <c r="J3672" s="52"/>
      <c r="K3672" s="52"/>
      <c r="L3672" s="52"/>
      <c r="M3672"/>
      <c r="N3672"/>
    </row>
    <row r="3673" spans="1:14" ht="12.75" customHeight="1">
      <c r="A3673"/>
      <c r="B3673"/>
      <c r="C3673"/>
      <c r="D3673"/>
      <c r="E3673"/>
      <c r="F3673"/>
      <c r="G3673"/>
      <c r="H3673"/>
      <c r="I3673"/>
      <c r="J3673" s="52"/>
      <c r="K3673" s="52"/>
      <c r="L3673" s="52"/>
      <c r="M3673"/>
      <c r="N3673"/>
    </row>
    <row r="3674" spans="1:14" ht="12.75" customHeight="1">
      <c r="A3674"/>
      <c r="B3674"/>
      <c r="C3674"/>
      <c r="D3674"/>
      <c r="E3674"/>
      <c r="F3674"/>
      <c r="G3674"/>
      <c r="H3674"/>
      <c r="I3674"/>
      <c r="J3674" s="52"/>
      <c r="K3674" s="52"/>
      <c r="L3674" s="52"/>
      <c r="M3674"/>
      <c r="N3674"/>
    </row>
    <row r="3675" spans="1:14" ht="12.75" customHeight="1">
      <c r="A3675"/>
      <c r="B3675"/>
      <c r="C3675"/>
      <c r="D3675"/>
      <c r="E3675"/>
      <c r="F3675"/>
      <c r="G3675"/>
      <c r="H3675"/>
      <c r="I3675"/>
      <c r="J3675" s="52"/>
      <c r="K3675" s="52"/>
      <c r="L3675" s="52"/>
      <c r="M3675"/>
      <c r="N3675"/>
    </row>
    <row r="3676" spans="1:14" ht="12.75" customHeight="1">
      <c r="A3676"/>
      <c r="B3676"/>
      <c r="C3676"/>
      <c r="D3676"/>
      <c r="E3676"/>
      <c r="F3676"/>
      <c r="G3676"/>
      <c r="H3676"/>
      <c r="I3676"/>
      <c r="J3676" s="52"/>
      <c r="K3676" s="52"/>
      <c r="L3676" s="52"/>
      <c r="M3676"/>
      <c r="N3676"/>
    </row>
    <row r="3677" spans="1:14" ht="12.75" customHeight="1">
      <c r="A3677"/>
      <c r="B3677"/>
      <c r="C3677"/>
      <c r="D3677"/>
      <c r="E3677"/>
      <c r="F3677"/>
      <c r="G3677"/>
      <c r="H3677"/>
      <c r="I3677"/>
      <c r="J3677" s="52"/>
      <c r="K3677" s="52"/>
      <c r="L3677" s="52"/>
      <c r="M3677"/>
      <c r="N3677"/>
    </row>
    <row r="3678" spans="1:14" ht="12.75" customHeight="1">
      <c r="A3678"/>
      <c r="B3678"/>
      <c r="C3678"/>
      <c r="D3678"/>
      <c r="E3678"/>
      <c r="F3678"/>
      <c r="G3678"/>
      <c r="H3678"/>
      <c r="I3678"/>
      <c r="J3678" s="52"/>
      <c r="K3678" s="52"/>
      <c r="L3678" s="52"/>
      <c r="M3678"/>
      <c r="N3678"/>
    </row>
    <row r="3679" spans="1:14" ht="12.75" customHeight="1">
      <c r="A3679"/>
      <c r="B3679"/>
      <c r="C3679"/>
      <c r="D3679"/>
      <c r="E3679"/>
      <c r="F3679"/>
      <c r="G3679"/>
      <c r="H3679"/>
      <c r="I3679"/>
      <c r="J3679" s="52"/>
      <c r="K3679" s="52"/>
      <c r="L3679" s="52"/>
      <c r="M3679"/>
      <c r="N3679"/>
    </row>
    <row r="3680" spans="1:14" ht="12.75" customHeight="1">
      <c r="A3680"/>
      <c r="B3680"/>
      <c r="C3680"/>
      <c r="D3680"/>
      <c r="E3680"/>
      <c r="F3680"/>
      <c r="G3680"/>
      <c r="H3680"/>
      <c r="I3680"/>
      <c r="J3680" s="52"/>
      <c r="K3680" s="52"/>
      <c r="L3680" s="52"/>
      <c r="M3680"/>
      <c r="N3680"/>
    </row>
    <row r="3681" spans="1:14" ht="12.75" customHeight="1">
      <c r="A3681"/>
      <c r="B3681"/>
      <c r="C3681"/>
      <c r="D3681"/>
      <c r="E3681"/>
      <c r="F3681"/>
      <c r="G3681"/>
      <c r="H3681"/>
      <c r="I3681"/>
      <c r="J3681" s="52"/>
      <c r="K3681" s="52"/>
      <c r="L3681" s="52"/>
      <c r="M3681"/>
      <c r="N3681"/>
    </row>
    <row r="3682" spans="1:14" ht="12.75" customHeight="1">
      <c r="A3682"/>
      <c r="B3682"/>
      <c r="C3682"/>
      <c r="D3682"/>
      <c r="E3682"/>
      <c r="F3682"/>
      <c r="G3682"/>
      <c r="H3682"/>
      <c r="I3682"/>
      <c r="J3682" s="52"/>
      <c r="K3682" s="52"/>
      <c r="L3682" s="52"/>
      <c r="M3682"/>
      <c r="N3682"/>
    </row>
    <row r="3683" spans="1:14" ht="12.75" customHeight="1">
      <c r="A3683"/>
      <c r="B3683"/>
      <c r="C3683"/>
      <c r="D3683"/>
      <c r="E3683"/>
      <c r="F3683"/>
      <c r="G3683"/>
      <c r="H3683"/>
      <c r="I3683"/>
      <c r="J3683" s="52"/>
      <c r="K3683" s="52"/>
      <c r="L3683" s="52"/>
      <c r="M3683"/>
      <c r="N3683"/>
    </row>
    <row r="3684" spans="1:14" ht="12.75" customHeight="1">
      <c r="A3684"/>
      <c r="B3684"/>
      <c r="C3684"/>
      <c r="D3684"/>
      <c r="E3684"/>
      <c r="F3684"/>
      <c r="G3684"/>
      <c r="H3684"/>
      <c r="I3684"/>
      <c r="J3684" s="52"/>
      <c r="K3684" s="52"/>
      <c r="L3684" s="52"/>
      <c r="M3684"/>
      <c r="N3684"/>
    </row>
    <row r="3685" spans="1:14" ht="12.75" customHeight="1">
      <c r="A3685"/>
      <c r="B3685"/>
      <c r="C3685"/>
      <c r="D3685"/>
      <c r="E3685"/>
      <c r="F3685"/>
      <c r="G3685"/>
      <c r="H3685"/>
      <c r="I3685"/>
      <c r="J3685" s="52"/>
      <c r="K3685" s="52"/>
      <c r="L3685" s="52"/>
      <c r="M3685"/>
      <c r="N3685"/>
    </row>
    <row r="3686" spans="1:14" ht="12.75" customHeight="1">
      <c r="A3686"/>
      <c r="B3686"/>
      <c r="C3686"/>
      <c r="D3686"/>
      <c r="E3686"/>
      <c r="F3686"/>
      <c r="G3686"/>
      <c r="H3686"/>
      <c r="I3686"/>
      <c r="J3686" s="52"/>
      <c r="K3686" s="52"/>
      <c r="L3686" s="52"/>
      <c r="M3686"/>
      <c r="N3686"/>
    </row>
    <row r="3687" spans="1:14" ht="12.75" customHeight="1">
      <c r="A3687"/>
      <c r="B3687"/>
      <c r="C3687"/>
      <c r="D3687"/>
      <c r="E3687"/>
      <c r="F3687"/>
      <c r="G3687"/>
      <c r="H3687"/>
      <c r="I3687"/>
      <c r="J3687" s="52"/>
      <c r="K3687" s="52"/>
      <c r="L3687" s="52"/>
      <c r="M3687"/>
      <c r="N3687"/>
    </row>
    <row r="3688" spans="1:14" ht="12.75" customHeight="1">
      <c r="A3688"/>
      <c r="B3688"/>
      <c r="C3688"/>
      <c r="D3688"/>
      <c r="E3688"/>
      <c r="F3688"/>
      <c r="G3688"/>
      <c r="H3688"/>
      <c r="I3688"/>
      <c r="J3688" s="52"/>
      <c r="K3688" s="52"/>
      <c r="L3688" s="52"/>
      <c r="M3688"/>
      <c r="N3688"/>
    </row>
    <row r="3689" spans="1:14" ht="12.75" customHeight="1">
      <c r="A3689"/>
      <c r="B3689"/>
      <c r="C3689"/>
      <c r="D3689"/>
      <c r="E3689"/>
      <c r="F3689"/>
      <c r="G3689"/>
      <c r="H3689"/>
      <c r="I3689"/>
      <c r="J3689" s="52"/>
      <c r="K3689" s="52"/>
      <c r="L3689" s="52"/>
      <c r="M3689"/>
      <c r="N3689"/>
    </row>
    <row r="3690" spans="1:14" ht="12.75" customHeight="1">
      <c r="A3690"/>
      <c r="B3690"/>
      <c r="C3690"/>
      <c r="D3690"/>
      <c r="E3690"/>
      <c r="F3690"/>
      <c r="G3690"/>
      <c r="H3690"/>
      <c r="I3690"/>
      <c r="J3690" s="52"/>
      <c r="K3690" s="52"/>
      <c r="L3690" s="52"/>
      <c r="M3690"/>
      <c r="N3690"/>
    </row>
    <row r="3691" spans="1:14" ht="12.75" customHeight="1">
      <c r="A3691"/>
      <c r="B3691"/>
      <c r="C3691"/>
      <c r="D3691"/>
      <c r="E3691"/>
      <c r="F3691"/>
      <c r="G3691"/>
      <c r="H3691"/>
      <c r="I3691"/>
      <c r="J3691" s="52"/>
      <c r="K3691" s="52"/>
      <c r="L3691" s="52"/>
      <c r="M3691"/>
      <c r="N3691"/>
    </row>
    <row r="3692" spans="1:14" ht="12.75" customHeight="1">
      <c r="A3692"/>
      <c r="B3692"/>
      <c r="C3692"/>
      <c r="D3692"/>
      <c r="E3692"/>
      <c r="F3692"/>
      <c r="G3692"/>
      <c r="H3692"/>
      <c r="I3692"/>
      <c r="J3692" s="52"/>
      <c r="K3692" s="52"/>
      <c r="L3692" s="52"/>
      <c r="M3692"/>
      <c r="N3692"/>
    </row>
    <row r="3693" spans="1:14" ht="12.75" customHeight="1">
      <c r="A3693"/>
      <c r="B3693"/>
      <c r="C3693"/>
      <c r="D3693"/>
      <c r="E3693"/>
      <c r="F3693"/>
      <c r="G3693"/>
      <c r="H3693"/>
      <c r="I3693"/>
      <c r="J3693" s="52"/>
      <c r="K3693" s="52"/>
      <c r="L3693" s="52"/>
      <c r="M3693"/>
      <c r="N3693"/>
    </row>
    <row r="3694" spans="1:14" ht="12.75" customHeight="1">
      <c r="A3694"/>
      <c r="B3694"/>
      <c r="C3694"/>
      <c r="D3694"/>
      <c r="E3694"/>
      <c r="F3694"/>
      <c r="G3694"/>
      <c r="H3694"/>
      <c r="I3694"/>
      <c r="J3694" s="52"/>
      <c r="K3694" s="52"/>
      <c r="L3694" s="52"/>
      <c r="M3694"/>
      <c r="N3694"/>
    </row>
    <row r="3695" spans="1:14" ht="12.75" customHeight="1">
      <c r="A3695"/>
      <c r="B3695"/>
      <c r="C3695"/>
      <c r="D3695"/>
      <c r="E3695"/>
      <c r="F3695"/>
      <c r="G3695"/>
      <c r="H3695"/>
      <c r="I3695"/>
      <c r="J3695" s="52"/>
      <c r="K3695" s="52"/>
      <c r="L3695" s="52"/>
      <c r="M3695"/>
      <c r="N3695"/>
    </row>
    <row r="3696" spans="1:14" ht="12.75" customHeight="1">
      <c r="A3696"/>
      <c r="B3696"/>
      <c r="C3696"/>
      <c r="D3696"/>
      <c r="E3696"/>
      <c r="F3696"/>
      <c r="G3696"/>
      <c r="H3696"/>
      <c r="I3696"/>
      <c r="J3696" s="52"/>
      <c r="K3696" s="52"/>
      <c r="L3696" s="52"/>
      <c r="M3696"/>
      <c r="N3696"/>
    </row>
    <row r="3697" spans="1:14" ht="12.75" customHeight="1">
      <c r="A3697"/>
      <c r="B3697"/>
      <c r="C3697"/>
      <c r="D3697"/>
      <c r="E3697"/>
      <c r="F3697"/>
      <c r="G3697"/>
      <c r="H3697"/>
      <c r="I3697"/>
      <c r="J3697" s="52"/>
      <c r="K3697" s="52"/>
      <c r="L3697" s="52"/>
      <c r="M3697"/>
      <c r="N3697"/>
    </row>
    <row r="3698" spans="1:14" ht="12.75" customHeight="1">
      <c r="A3698"/>
      <c r="B3698"/>
      <c r="C3698"/>
      <c r="D3698"/>
      <c r="E3698"/>
      <c r="F3698"/>
      <c r="G3698"/>
      <c r="H3698"/>
      <c r="I3698"/>
      <c r="J3698" s="52"/>
      <c r="K3698" s="52"/>
      <c r="L3698" s="52"/>
      <c r="M3698"/>
      <c r="N3698"/>
    </row>
    <row r="3699" spans="1:14" ht="12.75" customHeight="1">
      <c r="A3699"/>
      <c r="B3699"/>
      <c r="C3699"/>
      <c r="D3699"/>
      <c r="E3699"/>
      <c r="F3699"/>
      <c r="G3699"/>
      <c r="H3699"/>
      <c r="I3699"/>
      <c r="J3699" s="52"/>
      <c r="K3699" s="52"/>
      <c r="L3699" s="52"/>
      <c r="M3699"/>
      <c r="N3699"/>
    </row>
    <row r="3700" spans="1:14" ht="12.75" customHeight="1">
      <c r="A3700"/>
      <c r="B3700"/>
      <c r="C3700"/>
      <c r="D3700"/>
      <c r="E3700"/>
      <c r="F3700"/>
      <c r="G3700"/>
      <c r="H3700"/>
      <c r="I3700"/>
      <c r="J3700" s="52"/>
      <c r="K3700" s="52"/>
      <c r="L3700" s="52"/>
      <c r="M3700"/>
      <c r="N3700"/>
    </row>
    <row r="3701" spans="1:14" ht="12.75" customHeight="1">
      <c r="A3701"/>
      <c r="B3701"/>
      <c r="C3701"/>
      <c r="D3701"/>
      <c r="E3701"/>
      <c r="F3701"/>
      <c r="G3701"/>
      <c r="H3701"/>
      <c r="I3701"/>
      <c r="J3701" s="52"/>
      <c r="K3701" s="52"/>
      <c r="L3701" s="52"/>
      <c r="M3701"/>
      <c r="N3701"/>
    </row>
    <row r="3702" spans="1:14" ht="12.75" customHeight="1">
      <c r="A3702"/>
      <c r="B3702"/>
      <c r="C3702"/>
      <c r="D3702"/>
      <c r="E3702"/>
      <c r="F3702"/>
      <c r="G3702"/>
      <c r="H3702"/>
      <c r="I3702"/>
      <c r="J3702" s="52"/>
      <c r="K3702" s="52"/>
      <c r="L3702" s="52"/>
      <c r="M3702"/>
      <c r="N3702"/>
    </row>
    <row r="3703" spans="1:14" ht="12.75" customHeight="1">
      <c r="A3703"/>
      <c r="B3703"/>
      <c r="C3703"/>
      <c r="D3703"/>
      <c r="E3703"/>
      <c r="F3703"/>
      <c r="G3703"/>
      <c r="H3703"/>
      <c r="I3703"/>
      <c r="J3703" s="52"/>
      <c r="K3703" s="52"/>
      <c r="L3703" s="52"/>
      <c r="M3703"/>
      <c r="N3703"/>
    </row>
    <row r="3704" spans="1:14" ht="12.75" customHeight="1">
      <c r="A3704"/>
      <c r="B3704"/>
      <c r="C3704"/>
      <c r="D3704"/>
      <c r="E3704"/>
      <c r="F3704"/>
      <c r="G3704"/>
      <c r="H3704"/>
      <c r="I3704"/>
      <c r="J3704" s="52"/>
      <c r="K3704" s="52"/>
      <c r="L3704" s="52"/>
      <c r="M3704"/>
      <c r="N3704"/>
    </row>
    <row r="3705" spans="1:14" ht="12.75" customHeight="1">
      <c r="A3705"/>
      <c r="B3705"/>
      <c r="C3705"/>
      <c r="D3705"/>
      <c r="E3705"/>
      <c r="F3705"/>
      <c r="G3705"/>
      <c r="H3705"/>
      <c r="I3705"/>
      <c r="J3705" s="52"/>
      <c r="K3705" s="52"/>
      <c r="L3705" s="52"/>
      <c r="M3705"/>
      <c r="N3705"/>
    </row>
    <row r="3706" spans="1:14" ht="12.75" customHeight="1">
      <c r="A3706"/>
      <c r="B3706"/>
      <c r="C3706"/>
      <c r="D3706"/>
      <c r="E3706"/>
      <c r="F3706"/>
      <c r="G3706"/>
      <c r="H3706"/>
      <c r="I3706"/>
      <c r="J3706" s="52"/>
      <c r="K3706" s="52"/>
      <c r="L3706" s="52"/>
      <c r="M3706"/>
      <c r="N3706"/>
    </row>
    <row r="3707" spans="1:14" ht="12.75" customHeight="1">
      <c r="A3707"/>
      <c r="B3707"/>
      <c r="C3707"/>
      <c r="D3707"/>
      <c r="E3707"/>
      <c r="F3707"/>
      <c r="G3707"/>
      <c r="H3707"/>
      <c r="I3707"/>
      <c r="J3707" s="52"/>
      <c r="K3707" s="52"/>
      <c r="L3707" s="52"/>
      <c r="M3707"/>
      <c r="N3707"/>
    </row>
    <row r="3708" spans="1:14" ht="12.75" customHeight="1">
      <c r="A3708"/>
      <c r="B3708"/>
      <c r="C3708"/>
      <c r="D3708"/>
      <c r="E3708"/>
      <c r="F3708"/>
      <c r="G3708"/>
      <c r="H3708"/>
      <c r="I3708"/>
      <c r="J3708" s="52"/>
      <c r="K3708" s="52"/>
      <c r="L3708" s="52"/>
      <c r="M3708"/>
      <c r="N3708"/>
    </row>
    <row r="3709" spans="1:14" ht="12.75" customHeight="1">
      <c r="A3709"/>
      <c r="B3709"/>
      <c r="C3709"/>
      <c r="D3709"/>
      <c r="E3709"/>
      <c r="F3709"/>
      <c r="G3709"/>
      <c r="H3709"/>
      <c r="I3709"/>
      <c r="J3709" s="52"/>
      <c r="K3709" s="52"/>
      <c r="L3709" s="52"/>
      <c r="M3709"/>
      <c r="N3709"/>
    </row>
    <row r="3710" spans="1:14" ht="12.75" customHeight="1">
      <c r="A3710"/>
      <c r="B3710"/>
      <c r="C3710"/>
      <c r="D3710"/>
      <c r="E3710"/>
      <c r="F3710"/>
      <c r="G3710"/>
      <c r="H3710"/>
      <c r="I3710"/>
      <c r="J3710" s="52"/>
      <c r="K3710" s="52"/>
      <c r="L3710" s="52"/>
      <c r="M3710"/>
      <c r="N3710"/>
    </row>
    <row r="3711" spans="1:14" ht="12.75" customHeight="1">
      <c r="A3711"/>
      <c r="B3711"/>
      <c r="C3711"/>
      <c r="D3711"/>
      <c r="E3711"/>
      <c r="F3711"/>
      <c r="G3711"/>
      <c r="H3711"/>
      <c r="I3711"/>
      <c r="J3711" s="52"/>
      <c r="K3711" s="52"/>
      <c r="L3711" s="52"/>
      <c r="M3711"/>
      <c r="N3711"/>
    </row>
    <row r="3712" spans="1:14" ht="12.75" customHeight="1">
      <c r="A3712"/>
      <c r="B3712"/>
      <c r="C3712"/>
      <c r="D3712"/>
      <c r="E3712"/>
      <c r="F3712"/>
      <c r="G3712"/>
      <c r="H3712"/>
      <c r="I3712"/>
      <c r="J3712" s="52"/>
      <c r="K3712" s="52"/>
      <c r="L3712" s="52"/>
      <c r="M3712"/>
      <c r="N3712"/>
    </row>
    <row r="3713" spans="1:14" ht="12.75" customHeight="1">
      <c r="A3713"/>
      <c r="B3713"/>
      <c r="C3713"/>
      <c r="D3713"/>
      <c r="E3713"/>
      <c r="F3713"/>
      <c r="G3713"/>
      <c r="H3713"/>
      <c r="I3713"/>
      <c r="J3713" s="52"/>
      <c r="K3713" s="52"/>
      <c r="L3713" s="52"/>
      <c r="M3713"/>
      <c r="N3713"/>
    </row>
    <row r="3714" spans="1:14" ht="12.75" customHeight="1">
      <c r="A3714"/>
      <c r="B3714"/>
      <c r="C3714"/>
      <c r="D3714"/>
      <c r="E3714"/>
      <c r="F3714"/>
      <c r="G3714"/>
      <c r="H3714"/>
      <c r="I3714"/>
      <c r="J3714" s="52"/>
      <c r="K3714" s="52"/>
      <c r="L3714" s="52"/>
      <c r="M3714"/>
      <c r="N3714"/>
    </row>
    <row r="3715" spans="1:14" ht="12.75" customHeight="1">
      <c r="A3715"/>
      <c r="B3715"/>
      <c r="C3715"/>
      <c r="D3715"/>
      <c r="E3715"/>
      <c r="F3715"/>
      <c r="G3715"/>
      <c r="H3715"/>
      <c r="I3715"/>
      <c r="J3715" s="52"/>
      <c r="K3715" s="52"/>
      <c r="L3715" s="52"/>
      <c r="M3715"/>
      <c r="N3715"/>
    </row>
    <row r="3716" spans="1:14" ht="12.75" customHeight="1">
      <c r="A3716"/>
      <c r="B3716"/>
      <c r="C3716"/>
      <c r="D3716"/>
      <c r="E3716"/>
      <c r="F3716"/>
      <c r="G3716"/>
      <c r="H3716"/>
      <c r="I3716"/>
      <c r="J3716" s="52"/>
      <c r="K3716" s="52"/>
      <c r="L3716" s="52"/>
      <c r="M3716"/>
      <c r="N3716"/>
    </row>
    <row r="3717" spans="1:14" ht="12.75" customHeight="1">
      <c r="A3717"/>
      <c r="B3717"/>
      <c r="C3717"/>
      <c r="D3717"/>
      <c r="E3717"/>
      <c r="F3717"/>
      <c r="G3717"/>
      <c r="H3717"/>
      <c r="I3717"/>
      <c r="J3717" s="52"/>
      <c r="K3717" s="52"/>
      <c r="L3717" s="52"/>
      <c r="M3717"/>
      <c r="N3717"/>
    </row>
    <row r="3718" spans="1:14" ht="12.75" customHeight="1">
      <c r="A3718"/>
      <c r="B3718"/>
      <c r="C3718"/>
      <c r="D3718"/>
      <c r="E3718"/>
      <c r="F3718"/>
      <c r="G3718"/>
      <c r="H3718"/>
      <c r="I3718"/>
      <c r="J3718" s="52"/>
      <c r="K3718" s="52"/>
      <c r="L3718" s="52"/>
      <c r="M3718"/>
      <c r="N3718"/>
    </row>
    <row r="3719" spans="1:14" ht="12.75" customHeight="1">
      <c r="A3719"/>
      <c r="B3719"/>
      <c r="C3719"/>
      <c r="D3719"/>
      <c r="E3719"/>
      <c r="F3719"/>
      <c r="G3719"/>
      <c r="H3719"/>
      <c r="I3719"/>
      <c r="J3719" s="52"/>
      <c r="K3719" s="52"/>
      <c r="L3719" s="52"/>
      <c r="M3719"/>
      <c r="N3719"/>
    </row>
    <row r="3720" spans="1:14" ht="12.75" customHeight="1">
      <c r="A3720"/>
      <c r="B3720"/>
      <c r="C3720"/>
      <c r="D3720"/>
      <c r="E3720"/>
      <c r="F3720"/>
      <c r="G3720"/>
      <c r="H3720"/>
      <c r="I3720"/>
      <c r="J3720" s="52"/>
      <c r="K3720" s="52"/>
      <c r="L3720" s="52"/>
      <c r="M3720"/>
      <c r="N3720"/>
    </row>
    <row r="3721" spans="1:14" ht="12.75" customHeight="1">
      <c r="A3721"/>
      <c r="B3721"/>
      <c r="C3721"/>
      <c r="D3721"/>
      <c r="E3721"/>
      <c r="F3721"/>
      <c r="G3721"/>
      <c r="H3721"/>
      <c r="I3721"/>
      <c r="J3721" s="52"/>
      <c r="K3721" s="52"/>
      <c r="L3721" s="52"/>
      <c r="M3721"/>
      <c r="N3721"/>
    </row>
    <row r="3722" spans="1:14" ht="12.75" customHeight="1">
      <c r="A3722"/>
      <c r="B3722"/>
      <c r="C3722"/>
      <c r="D3722"/>
      <c r="E3722"/>
      <c r="F3722"/>
      <c r="G3722"/>
      <c r="H3722"/>
      <c r="I3722"/>
      <c r="J3722" s="52"/>
      <c r="K3722" s="52"/>
      <c r="L3722" s="52"/>
      <c r="M3722"/>
      <c r="N3722"/>
    </row>
    <row r="3723" spans="1:14" ht="12.75" customHeight="1">
      <c r="A3723"/>
      <c r="B3723"/>
      <c r="C3723"/>
      <c r="D3723"/>
      <c r="E3723"/>
      <c r="F3723"/>
      <c r="G3723"/>
      <c r="H3723"/>
      <c r="I3723"/>
      <c r="J3723" s="52"/>
      <c r="K3723" s="52"/>
      <c r="L3723" s="52"/>
      <c r="M3723"/>
      <c r="N3723"/>
    </row>
    <row r="3724" spans="1:14" ht="12.75" customHeight="1">
      <c r="A3724"/>
      <c r="B3724"/>
      <c r="C3724"/>
      <c r="D3724"/>
      <c r="E3724"/>
      <c r="F3724"/>
      <c r="G3724"/>
      <c r="H3724"/>
      <c r="I3724"/>
      <c r="J3724" s="52"/>
      <c r="K3724" s="52"/>
      <c r="L3724" s="52"/>
      <c r="M3724"/>
      <c r="N3724"/>
    </row>
    <row r="3725" spans="1:14" ht="12.75" customHeight="1">
      <c r="A3725"/>
      <c r="B3725"/>
      <c r="C3725"/>
      <c r="D3725"/>
      <c r="E3725"/>
      <c r="F3725"/>
      <c r="G3725"/>
      <c r="H3725"/>
      <c r="I3725"/>
      <c r="J3725" s="52"/>
      <c r="K3725" s="52"/>
      <c r="L3725" s="52"/>
      <c r="M3725"/>
      <c r="N3725"/>
    </row>
    <row r="3726" spans="1:14" ht="12.75" customHeight="1">
      <c r="A3726"/>
      <c r="B3726"/>
      <c r="C3726"/>
      <c r="D3726"/>
      <c r="E3726"/>
      <c r="F3726"/>
      <c r="G3726"/>
      <c r="H3726"/>
      <c r="I3726"/>
      <c r="J3726" s="52"/>
      <c r="K3726" s="52"/>
      <c r="L3726" s="52"/>
      <c r="M3726"/>
      <c r="N3726"/>
    </row>
    <row r="3727" spans="1:14" ht="12.75" customHeight="1">
      <c r="A3727"/>
      <c r="B3727"/>
      <c r="C3727"/>
      <c r="D3727"/>
      <c r="E3727"/>
      <c r="F3727"/>
      <c r="G3727"/>
      <c r="H3727"/>
      <c r="I3727"/>
      <c r="J3727" s="52"/>
      <c r="K3727" s="52"/>
      <c r="L3727" s="52"/>
      <c r="M3727"/>
      <c r="N3727"/>
    </row>
    <row r="3728" spans="1:14" ht="12.75" customHeight="1">
      <c r="A3728"/>
      <c r="B3728"/>
      <c r="C3728"/>
      <c r="D3728"/>
      <c r="E3728"/>
      <c r="F3728"/>
      <c r="G3728"/>
      <c r="H3728"/>
      <c r="I3728"/>
      <c r="J3728" s="52"/>
      <c r="K3728" s="52"/>
      <c r="L3728" s="52"/>
      <c r="M3728"/>
      <c r="N3728"/>
    </row>
    <row r="3729" spans="1:14" ht="12.75" customHeight="1">
      <c r="A3729"/>
      <c r="B3729"/>
      <c r="C3729"/>
      <c r="D3729"/>
      <c r="E3729"/>
      <c r="F3729"/>
      <c r="G3729"/>
      <c r="H3729"/>
      <c r="I3729"/>
      <c r="J3729" s="52"/>
      <c r="K3729" s="52"/>
      <c r="L3729" s="52"/>
      <c r="M3729"/>
      <c r="N3729"/>
    </row>
    <row r="3730" spans="1:14" ht="12.75" customHeight="1">
      <c r="A3730"/>
      <c r="B3730"/>
      <c r="C3730"/>
      <c r="D3730"/>
      <c r="E3730"/>
      <c r="F3730"/>
      <c r="G3730"/>
      <c r="H3730"/>
      <c r="I3730"/>
      <c r="J3730" s="52"/>
      <c r="K3730" s="52"/>
      <c r="L3730" s="52"/>
      <c r="M3730"/>
      <c r="N3730"/>
    </row>
    <row r="3731" spans="1:14" ht="12.75" customHeight="1">
      <c r="A3731"/>
      <c r="B3731"/>
      <c r="C3731"/>
      <c r="D3731"/>
      <c r="E3731"/>
      <c r="F3731"/>
      <c r="G3731"/>
      <c r="H3731"/>
      <c r="I3731"/>
      <c r="J3731" s="52"/>
      <c r="K3731" s="52"/>
      <c r="L3731" s="52"/>
      <c r="M3731"/>
      <c r="N3731"/>
    </row>
    <row r="3732" spans="1:14" ht="12.75" customHeight="1">
      <c r="A3732"/>
      <c r="B3732"/>
      <c r="C3732"/>
      <c r="D3732"/>
      <c r="E3732"/>
      <c r="F3732"/>
      <c r="G3732"/>
      <c r="H3732"/>
      <c r="I3732"/>
      <c r="J3732" s="52"/>
      <c r="K3732" s="52"/>
      <c r="L3732" s="52"/>
      <c r="M3732"/>
      <c r="N3732"/>
    </row>
    <row r="3733" spans="1:14" ht="12.75" customHeight="1">
      <c r="A3733"/>
      <c r="B3733"/>
      <c r="C3733"/>
      <c r="D3733"/>
      <c r="E3733"/>
      <c r="F3733"/>
      <c r="G3733"/>
      <c r="H3733"/>
      <c r="I3733"/>
      <c r="J3733" s="52"/>
      <c r="K3733" s="52"/>
      <c r="L3733" s="52"/>
      <c r="M3733"/>
      <c r="N3733"/>
    </row>
    <row r="3734" spans="1:14" ht="12.75" customHeight="1">
      <c r="A3734"/>
      <c r="B3734"/>
      <c r="C3734"/>
      <c r="D3734"/>
      <c r="E3734"/>
      <c r="F3734"/>
      <c r="G3734"/>
      <c r="H3734"/>
      <c r="I3734"/>
      <c r="J3734" s="52"/>
      <c r="K3734" s="52"/>
      <c r="L3734" s="52"/>
      <c r="M3734"/>
      <c r="N3734"/>
    </row>
    <row r="3735" spans="1:14" ht="12.75" customHeight="1">
      <c r="A3735"/>
      <c r="B3735"/>
      <c r="C3735"/>
      <c r="D3735"/>
      <c r="E3735"/>
      <c r="F3735"/>
      <c r="G3735"/>
      <c r="H3735"/>
      <c r="I3735"/>
      <c r="J3735" s="52"/>
      <c r="K3735" s="52"/>
      <c r="L3735" s="52"/>
      <c r="M3735"/>
      <c r="N3735"/>
    </row>
    <row r="3736" spans="1:14" ht="12.75" customHeight="1">
      <c r="A3736"/>
      <c r="B3736"/>
      <c r="C3736"/>
      <c r="D3736"/>
      <c r="E3736"/>
      <c r="F3736"/>
      <c r="G3736"/>
      <c r="H3736"/>
      <c r="I3736"/>
      <c r="J3736" s="52"/>
      <c r="K3736" s="52"/>
      <c r="L3736" s="52"/>
      <c r="M3736"/>
      <c r="N3736"/>
    </row>
    <row r="3737" spans="1:14" ht="12.75" customHeight="1">
      <c r="A3737"/>
      <c r="B3737"/>
      <c r="C3737"/>
      <c r="D3737"/>
      <c r="E3737"/>
      <c r="F3737"/>
      <c r="G3737"/>
      <c r="H3737"/>
      <c r="I3737"/>
      <c r="J3737" s="52"/>
      <c r="K3737" s="52"/>
      <c r="L3737" s="52"/>
      <c r="M3737"/>
      <c r="N3737"/>
    </row>
    <row r="3738" spans="1:14" ht="12.75" customHeight="1">
      <c r="A3738"/>
      <c r="B3738"/>
      <c r="C3738"/>
      <c r="D3738"/>
      <c r="E3738"/>
      <c r="F3738"/>
      <c r="G3738"/>
      <c r="H3738"/>
      <c r="I3738"/>
      <c r="J3738" s="52"/>
      <c r="K3738" s="52"/>
      <c r="L3738" s="52"/>
      <c r="M3738"/>
      <c r="N3738"/>
    </row>
    <row r="3739" spans="1:14" ht="12.75" customHeight="1">
      <c r="A3739"/>
      <c r="B3739"/>
      <c r="C3739"/>
      <c r="D3739"/>
      <c r="E3739"/>
      <c r="F3739"/>
      <c r="G3739"/>
      <c r="H3739"/>
      <c r="I3739"/>
      <c r="J3739" s="52"/>
      <c r="K3739" s="52"/>
      <c r="L3739" s="52"/>
      <c r="M3739"/>
      <c r="N3739"/>
    </row>
    <row r="3740" spans="1:14" ht="12.75" customHeight="1">
      <c r="A3740"/>
      <c r="B3740"/>
      <c r="C3740"/>
      <c r="D3740"/>
      <c r="E3740"/>
      <c r="F3740"/>
      <c r="G3740"/>
      <c r="H3740"/>
      <c r="I3740"/>
      <c r="J3740" s="52"/>
      <c r="K3740" s="52"/>
      <c r="L3740" s="52"/>
      <c r="M3740"/>
      <c r="N3740"/>
    </row>
    <row r="3741" spans="1:14" ht="12.75" customHeight="1">
      <c r="A3741"/>
      <c r="B3741"/>
      <c r="C3741"/>
      <c r="D3741"/>
      <c r="E3741"/>
      <c r="F3741"/>
      <c r="G3741"/>
      <c r="H3741"/>
      <c r="I3741"/>
      <c r="J3741" s="52"/>
      <c r="K3741" s="52"/>
      <c r="L3741" s="52"/>
      <c r="M3741"/>
      <c r="N3741"/>
    </row>
    <row r="3742" spans="1:14" ht="12.75" customHeight="1">
      <c r="A3742"/>
      <c r="B3742"/>
      <c r="C3742"/>
      <c r="D3742"/>
      <c r="E3742"/>
      <c r="F3742"/>
      <c r="G3742"/>
      <c r="H3742"/>
      <c r="I3742"/>
      <c r="J3742" s="52"/>
      <c r="K3742" s="52"/>
      <c r="L3742" s="52"/>
      <c r="M3742"/>
      <c r="N3742"/>
    </row>
    <row r="3743" spans="1:14" ht="12.75" customHeight="1">
      <c r="A3743"/>
      <c r="B3743"/>
      <c r="C3743"/>
      <c r="D3743"/>
      <c r="E3743"/>
      <c r="F3743"/>
      <c r="G3743"/>
      <c r="H3743"/>
      <c r="I3743"/>
      <c r="J3743" s="52"/>
      <c r="K3743" s="52"/>
      <c r="L3743" s="52"/>
      <c r="M3743"/>
      <c r="N3743"/>
    </row>
    <row r="3744" spans="1:14" ht="12.75" customHeight="1">
      <c r="A3744"/>
      <c r="B3744"/>
      <c r="C3744"/>
      <c r="D3744"/>
      <c r="E3744"/>
      <c r="F3744"/>
      <c r="G3744"/>
      <c r="H3744"/>
      <c r="I3744"/>
      <c r="J3744" s="52"/>
      <c r="K3744" s="52"/>
      <c r="L3744" s="52"/>
      <c r="M3744"/>
      <c r="N3744"/>
    </row>
    <row r="3745" spans="1:14" ht="12.75" customHeight="1">
      <c r="A3745"/>
      <c r="B3745"/>
      <c r="C3745"/>
      <c r="D3745"/>
      <c r="E3745"/>
      <c r="F3745"/>
      <c r="G3745"/>
      <c r="H3745"/>
      <c r="I3745"/>
      <c r="J3745" s="52"/>
      <c r="K3745" s="52"/>
      <c r="L3745" s="52"/>
      <c r="M3745"/>
      <c r="N3745"/>
    </row>
    <row r="3746" spans="1:14" ht="12.75" customHeight="1">
      <c r="A3746"/>
      <c r="B3746"/>
      <c r="C3746"/>
      <c r="D3746"/>
      <c r="E3746"/>
      <c r="F3746"/>
      <c r="G3746"/>
      <c r="H3746"/>
      <c r="I3746"/>
      <c r="J3746" s="52"/>
      <c r="K3746" s="52"/>
      <c r="L3746" s="52"/>
      <c r="M3746"/>
      <c r="N3746"/>
    </row>
    <row r="3747" spans="1:14" ht="12.75" customHeight="1">
      <c r="A3747"/>
      <c r="B3747"/>
      <c r="C3747"/>
      <c r="D3747"/>
      <c r="E3747"/>
      <c r="F3747"/>
      <c r="G3747"/>
      <c r="H3747"/>
      <c r="I3747"/>
      <c r="J3747" s="52"/>
      <c r="K3747" s="52"/>
      <c r="L3747" s="52"/>
      <c r="M3747"/>
      <c r="N3747"/>
    </row>
    <row r="3748" spans="1:14" ht="12.75" customHeight="1">
      <c r="A3748"/>
      <c r="B3748"/>
      <c r="C3748"/>
      <c r="D3748"/>
      <c r="E3748"/>
      <c r="F3748"/>
      <c r="G3748"/>
      <c r="H3748"/>
      <c r="I3748"/>
      <c r="J3748" s="52"/>
      <c r="K3748" s="52"/>
      <c r="L3748" s="52"/>
      <c r="M3748"/>
      <c r="N3748"/>
    </row>
    <row r="3749" spans="1:14" ht="12.75" customHeight="1">
      <c r="A3749"/>
      <c r="B3749"/>
      <c r="C3749"/>
      <c r="D3749"/>
      <c r="E3749"/>
      <c r="F3749"/>
      <c r="G3749"/>
      <c r="H3749"/>
      <c r="I3749"/>
      <c r="J3749" s="52"/>
      <c r="K3749" s="52"/>
      <c r="L3749" s="52"/>
      <c r="M3749"/>
      <c r="N3749"/>
    </row>
    <row r="3750" spans="1:14" ht="12.75" customHeight="1">
      <c r="A3750"/>
      <c r="B3750"/>
      <c r="C3750"/>
      <c r="D3750"/>
      <c r="E3750"/>
      <c r="F3750"/>
      <c r="G3750"/>
      <c r="H3750"/>
      <c r="I3750"/>
      <c r="J3750" s="52"/>
      <c r="K3750" s="52"/>
      <c r="L3750" s="52"/>
      <c r="M3750"/>
      <c r="N3750"/>
    </row>
    <row r="3751" spans="1:14" ht="12.75" customHeight="1">
      <c r="A3751"/>
      <c r="B3751"/>
      <c r="C3751"/>
      <c r="D3751"/>
      <c r="E3751"/>
      <c r="F3751"/>
      <c r="G3751"/>
      <c r="H3751"/>
      <c r="I3751"/>
      <c r="J3751" s="52"/>
      <c r="K3751" s="52"/>
      <c r="L3751" s="52"/>
      <c r="M3751"/>
      <c r="N3751"/>
    </row>
    <row r="3752" spans="1:14" ht="12.75" customHeight="1">
      <c r="A3752"/>
      <c r="B3752"/>
      <c r="C3752"/>
      <c r="D3752"/>
      <c r="E3752"/>
      <c r="F3752"/>
      <c r="G3752"/>
      <c r="H3752"/>
      <c r="I3752"/>
      <c r="J3752" s="52"/>
      <c r="K3752" s="52"/>
      <c r="L3752" s="52"/>
      <c r="M3752"/>
      <c r="N3752"/>
    </row>
    <row r="3753" spans="1:14" ht="12.75" customHeight="1">
      <c r="A3753"/>
      <c r="B3753"/>
      <c r="C3753"/>
      <c r="D3753"/>
      <c r="E3753"/>
      <c r="F3753"/>
      <c r="G3753"/>
      <c r="H3753"/>
      <c r="I3753"/>
      <c r="J3753" s="52"/>
      <c r="K3753" s="52"/>
      <c r="L3753" s="52"/>
      <c r="M3753"/>
      <c r="N3753"/>
    </row>
    <row r="3754" spans="1:14" ht="12.75" customHeight="1">
      <c r="A3754"/>
      <c r="B3754"/>
      <c r="C3754"/>
      <c r="D3754"/>
      <c r="E3754"/>
      <c r="F3754"/>
      <c r="G3754"/>
      <c r="H3754"/>
      <c r="I3754"/>
      <c r="J3754" s="52"/>
      <c r="K3754" s="52"/>
      <c r="L3754" s="52"/>
      <c r="M3754"/>
      <c r="N3754"/>
    </row>
    <row r="3755" spans="1:14" ht="12.75" customHeight="1">
      <c r="A3755"/>
      <c r="B3755"/>
      <c r="C3755"/>
      <c r="D3755"/>
      <c r="E3755"/>
      <c r="F3755"/>
      <c r="G3755"/>
      <c r="H3755"/>
      <c r="I3755"/>
      <c r="J3755" s="52"/>
      <c r="K3755" s="52"/>
      <c r="L3755" s="52"/>
      <c r="M3755"/>
      <c r="N3755"/>
    </row>
    <row r="3756" spans="1:14" ht="12.75" customHeight="1">
      <c r="A3756"/>
      <c r="B3756"/>
      <c r="C3756"/>
      <c r="D3756"/>
      <c r="E3756"/>
      <c r="F3756"/>
      <c r="G3756"/>
      <c r="H3756"/>
      <c r="I3756"/>
      <c r="J3756" s="52"/>
      <c r="K3756" s="52"/>
      <c r="L3756" s="52"/>
      <c r="M3756"/>
      <c r="N3756"/>
    </row>
    <row r="3757" spans="1:14" ht="12.75" customHeight="1">
      <c r="A3757"/>
      <c r="B3757"/>
      <c r="C3757"/>
      <c r="D3757"/>
      <c r="E3757"/>
      <c r="F3757"/>
      <c r="G3757"/>
      <c r="H3757"/>
      <c r="I3757"/>
      <c r="J3757" s="52"/>
      <c r="K3757" s="52"/>
      <c r="L3757" s="52"/>
      <c r="M3757"/>
      <c r="N3757"/>
    </row>
    <row r="3758" spans="1:14" ht="12.75" customHeight="1">
      <c r="A3758"/>
      <c r="B3758"/>
      <c r="C3758"/>
      <c r="D3758"/>
      <c r="E3758"/>
      <c r="F3758"/>
      <c r="G3758"/>
      <c r="H3758"/>
      <c r="I3758"/>
      <c r="J3758" s="52"/>
      <c r="K3758" s="52"/>
      <c r="L3758" s="52"/>
      <c r="M3758"/>
      <c r="N3758"/>
    </row>
    <row r="3759" spans="1:14" ht="12.75" customHeight="1">
      <c r="A3759"/>
      <c r="B3759"/>
      <c r="C3759"/>
      <c r="D3759"/>
      <c r="E3759"/>
      <c r="F3759"/>
      <c r="G3759"/>
      <c r="H3759"/>
      <c r="I3759"/>
      <c r="J3759" s="52"/>
      <c r="K3759" s="52"/>
      <c r="L3759" s="52"/>
      <c r="M3759"/>
      <c r="N3759"/>
    </row>
    <row r="3760" spans="1:14" ht="12.75" customHeight="1">
      <c r="A3760"/>
      <c r="B3760"/>
      <c r="C3760"/>
      <c r="D3760"/>
      <c r="E3760"/>
      <c r="F3760"/>
      <c r="G3760"/>
      <c r="H3760"/>
      <c r="I3760"/>
      <c r="J3760" s="52"/>
      <c r="K3760" s="52"/>
      <c r="L3760" s="52"/>
      <c r="M3760"/>
      <c r="N3760"/>
    </row>
    <row r="3761" spans="1:14" ht="12.75" customHeight="1">
      <c r="A3761"/>
      <c r="B3761"/>
      <c r="C3761"/>
      <c r="D3761"/>
      <c r="E3761"/>
      <c r="F3761"/>
      <c r="G3761"/>
      <c r="H3761"/>
      <c r="I3761"/>
      <c r="J3761" s="52"/>
      <c r="K3761" s="52"/>
      <c r="L3761" s="52"/>
      <c r="M3761"/>
      <c r="N3761"/>
    </row>
    <row r="3762" spans="1:14" ht="12.75" customHeight="1">
      <c r="A3762"/>
      <c r="B3762"/>
      <c r="C3762"/>
      <c r="D3762"/>
      <c r="E3762"/>
      <c r="F3762"/>
      <c r="G3762"/>
      <c r="H3762"/>
      <c r="I3762"/>
      <c r="J3762" s="52"/>
      <c r="K3762" s="52"/>
      <c r="L3762" s="52"/>
      <c r="M3762"/>
      <c r="N3762"/>
    </row>
    <row r="3763" spans="1:14" ht="12.75" customHeight="1">
      <c r="A3763"/>
      <c r="B3763"/>
      <c r="C3763"/>
      <c r="D3763"/>
      <c r="E3763"/>
      <c r="F3763"/>
      <c r="G3763"/>
      <c r="H3763"/>
      <c r="I3763"/>
      <c r="J3763" s="52"/>
      <c r="K3763" s="52"/>
      <c r="L3763" s="52"/>
      <c r="M3763"/>
      <c r="N3763"/>
    </row>
    <row r="3764" spans="1:14" ht="12.75" customHeight="1">
      <c r="A3764"/>
      <c r="B3764"/>
      <c r="C3764"/>
      <c r="D3764"/>
      <c r="E3764"/>
      <c r="F3764"/>
      <c r="G3764"/>
      <c r="H3764"/>
      <c r="I3764"/>
      <c r="J3764" s="52"/>
      <c r="K3764" s="52"/>
      <c r="L3764" s="52"/>
      <c r="M3764"/>
      <c r="N3764"/>
    </row>
    <row r="3765" spans="1:14" ht="12.75" customHeight="1">
      <c r="A3765"/>
      <c r="B3765"/>
      <c r="C3765"/>
      <c r="D3765"/>
      <c r="E3765"/>
      <c r="F3765"/>
      <c r="G3765"/>
      <c r="H3765"/>
      <c r="I3765"/>
      <c r="J3765" s="52"/>
      <c r="K3765" s="52"/>
      <c r="L3765" s="52"/>
      <c r="M3765"/>
      <c r="N3765"/>
    </row>
    <row r="3766" spans="1:14" ht="12.75" customHeight="1">
      <c r="A3766"/>
      <c r="B3766"/>
      <c r="C3766"/>
      <c r="D3766"/>
      <c r="E3766"/>
      <c r="F3766"/>
      <c r="G3766"/>
      <c r="H3766"/>
      <c r="I3766"/>
      <c r="J3766" s="52"/>
      <c r="K3766" s="52"/>
      <c r="L3766" s="52"/>
      <c r="M3766"/>
      <c r="N3766"/>
    </row>
    <row r="3767" spans="1:14" ht="12.75" customHeight="1">
      <c r="A3767"/>
      <c r="B3767"/>
      <c r="C3767"/>
      <c r="D3767"/>
      <c r="E3767"/>
      <c r="F3767"/>
      <c r="G3767"/>
      <c r="H3767"/>
      <c r="I3767"/>
      <c r="J3767" s="52"/>
      <c r="K3767" s="52"/>
      <c r="L3767" s="52"/>
      <c r="M3767"/>
      <c r="N3767"/>
    </row>
    <row r="3768" spans="1:14" ht="12.75" customHeight="1">
      <c r="A3768"/>
      <c r="B3768"/>
      <c r="C3768"/>
      <c r="D3768"/>
      <c r="E3768"/>
      <c r="F3768"/>
      <c r="G3768"/>
      <c r="H3768"/>
      <c r="I3768"/>
      <c r="J3768" s="52"/>
      <c r="K3768" s="52"/>
      <c r="L3768" s="52"/>
      <c r="M3768"/>
      <c r="N3768"/>
    </row>
    <row r="3769" spans="1:14" ht="12.75" customHeight="1">
      <c r="A3769"/>
      <c r="B3769"/>
      <c r="C3769"/>
      <c r="D3769"/>
      <c r="E3769"/>
      <c r="F3769"/>
      <c r="G3769"/>
      <c r="H3769"/>
      <c r="I3769"/>
      <c r="J3769" s="52"/>
      <c r="K3769" s="52"/>
      <c r="L3769" s="52"/>
      <c r="M3769"/>
      <c r="N3769"/>
    </row>
    <row r="3770" spans="1:14" ht="12.75" customHeight="1">
      <c r="A3770"/>
      <c r="B3770"/>
      <c r="C3770"/>
      <c r="D3770"/>
      <c r="E3770"/>
      <c r="F3770"/>
      <c r="G3770"/>
      <c r="H3770"/>
      <c r="I3770"/>
      <c r="J3770" s="52"/>
      <c r="K3770" s="52"/>
      <c r="L3770" s="52"/>
      <c r="M3770"/>
      <c r="N3770"/>
    </row>
    <row r="3771" spans="1:14" ht="12.75" customHeight="1">
      <c r="A3771"/>
      <c r="B3771"/>
      <c r="C3771"/>
      <c r="D3771"/>
      <c r="E3771"/>
      <c r="F3771"/>
      <c r="G3771"/>
      <c r="H3771"/>
      <c r="I3771"/>
      <c r="J3771" s="52"/>
      <c r="K3771" s="52"/>
      <c r="L3771" s="52"/>
      <c r="M3771"/>
      <c r="N3771"/>
    </row>
    <row r="3772" spans="1:14" ht="12.75" customHeight="1">
      <c r="A3772"/>
      <c r="B3772"/>
      <c r="C3772"/>
      <c r="D3772"/>
      <c r="E3772"/>
      <c r="F3772"/>
      <c r="G3772"/>
      <c r="H3772"/>
      <c r="I3772"/>
      <c r="J3772" s="52"/>
      <c r="K3772" s="52"/>
      <c r="L3772" s="52"/>
      <c r="M3772"/>
      <c r="N3772"/>
    </row>
    <row r="3773" spans="1:14" ht="12.75" customHeight="1">
      <c r="A3773"/>
      <c r="B3773"/>
      <c r="C3773"/>
      <c r="D3773"/>
      <c r="E3773"/>
      <c r="F3773"/>
      <c r="G3773"/>
      <c r="H3773"/>
      <c r="I3773"/>
      <c r="J3773" s="52"/>
      <c r="K3773" s="52"/>
      <c r="L3773" s="52"/>
      <c r="M3773"/>
      <c r="N3773"/>
    </row>
    <row r="3774" spans="1:14" ht="12.75" customHeight="1">
      <c r="A3774"/>
      <c r="B3774"/>
      <c r="C3774"/>
      <c r="D3774"/>
      <c r="E3774"/>
      <c r="F3774"/>
      <c r="G3774"/>
      <c r="H3774"/>
      <c r="I3774"/>
      <c r="J3774" s="52"/>
      <c r="K3774" s="52"/>
      <c r="L3774" s="52"/>
      <c r="M3774"/>
      <c r="N3774"/>
    </row>
    <row r="3775" spans="1:14" ht="12.75" customHeight="1">
      <c r="A3775"/>
      <c r="B3775"/>
      <c r="C3775"/>
      <c r="D3775"/>
      <c r="E3775"/>
      <c r="F3775"/>
      <c r="G3775"/>
      <c r="H3775"/>
      <c r="I3775"/>
      <c r="J3775" s="52"/>
      <c r="K3775" s="52"/>
      <c r="L3775" s="52"/>
      <c r="M3775"/>
      <c r="N3775"/>
    </row>
    <row r="3776" spans="1:14" ht="12.75" customHeight="1">
      <c r="A3776"/>
      <c r="B3776"/>
      <c r="C3776"/>
      <c r="D3776"/>
      <c r="E3776"/>
      <c r="F3776"/>
      <c r="G3776"/>
      <c r="H3776"/>
      <c r="I3776"/>
      <c r="J3776" s="52"/>
      <c r="K3776" s="52"/>
      <c r="L3776" s="52"/>
      <c r="M3776"/>
      <c r="N3776"/>
    </row>
    <row r="3777" spans="1:14" ht="12.75" customHeight="1">
      <c r="A3777"/>
      <c r="B3777"/>
      <c r="C3777"/>
      <c r="D3777"/>
      <c r="E3777"/>
      <c r="F3777"/>
      <c r="G3777"/>
      <c r="H3777"/>
      <c r="I3777"/>
      <c r="J3777" s="52"/>
      <c r="K3777" s="52"/>
      <c r="L3777" s="52"/>
      <c r="M3777"/>
      <c r="N3777"/>
    </row>
    <row r="3778" spans="1:14" ht="12.75" customHeight="1">
      <c r="A3778"/>
      <c r="B3778"/>
      <c r="C3778"/>
      <c r="D3778"/>
      <c r="E3778"/>
      <c r="F3778"/>
      <c r="G3778"/>
      <c r="H3778"/>
      <c r="I3778"/>
      <c r="J3778" s="52"/>
      <c r="K3778" s="52"/>
      <c r="L3778" s="52"/>
      <c r="M3778"/>
      <c r="N3778"/>
    </row>
    <row r="3779" spans="1:14" ht="12.75" customHeight="1">
      <c r="A3779"/>
      <c r="B3779"/>
      <c r="C3779"/>
      <c r="D3779"/>
      <c r="E3779"/>
      <c r="F3779"/>
      <c r="G3779"/>
      <c r="H3779"/>
      <c r="I3779"/>
      <c r="J3779" s="52"/>
      <c r="K3779" s="52"/>
      <c r="L3779" s="52"/>
      <c r="M3779"/>
      <c r="N3779"/>
    </row>
    <row r="3780" spans="1:14" ht="12.75" customHeight="1">
      <c r="A3780"/>
      <c r="B3780"/>
      <c r="C3780"/>
      <c r="D3780"/>
      <c r="E3780"/>
      <c r="F3780"/>
      <c r="G3780"/>
      <c r="H3780"/>
      <c r="I3780"/>
      <c r="J3780" s="52"/>
      <c r="K3780" s="52"/>
      <c r="L3780" s="52"/>
      <c r="M3780"/>
      <c r="N3780"/>
    </row>
    <row r="3781" spans="1:14" ht="12.75" customHeight="1">
      <c r="A3781"/>
      <c r="B3781"/>
      <c r="C3781"/>
      <c r="D3781"/>
      <c r="E3781"/>
      <c r="F3781"/>
      <c r="G3781"/>
      <c r="H3781"/>
      <c r="I3781"/>
      <c r="J3781" s="52"/>
      <c r="K3781" s="52"/>
      <c r="L3781" s="52"/>
      <c r="M3781"/>
      <c r="N3781"/>
    </row>
    <row r="3782" spans="1:14" ht="12.75" customHeight="1">
      <c r="A3782"/>
      <c r="B3782"/>
      <c r="C3782"/>
      <c r="D3782"/>
      <c r="E3782"/>
      <c r="F3782"/>
      <c r="G3782"/>
      <c r="H3782"/>
      <c r="I3782"/>
      <c r="J3782" s="52"/>
      <c r="K3782" s="52"/>
      <c r="L3782" s="52"/>
      <c r="M3782"/>
      <c r="N3782"/>
    </row>
    <row r="3783" spans="1:14" ht="12.75" customHeight="1">
      <c r="A3783"/>
      <c r="B3783"/>
      <c r="C3783"/>
      <c r="D3783"/>
      <c r="E3783"/>
      <c r="F3783"/>
      <c r="G3783"/>
      <c r="H3783"/>
      <c r="I3783"/>
      <c r="J3783" s="52"/>
      <c r="K3783" s="52"/>
      <c r="L3783" s="52"/>
      <c r="M3783"/>
      <c r="N3783"/>
    </row>
    <row r="3784" spans="1:14" ht="12.75" customHeight="1">
      <c r="A3784"/>
      <c r="B3784"/>
      <c r="C3784"/>
      <c r="D3784"/>
      <c r="E3784"/>
      <c r="F3784"/>
      <c r="G3784"/>
      <c r="H3784"/>
      <c r="I3784"/>
      <c r="J3784" s="52"/>
      <c r="K3784" s="52"/>
      <c r="L3784" s="52"/>
      <c r="M3784"/>
      <c r="N3784"/>
    </row>
    <row r="3785" spans="1:14" ht="12.75" customHeight="1">
      <c r="A3785"/>
      <c r="B3785"/>
      <c r="C3785"/>
      <c r="D3785"/>
      <c r="E3785"/>
      <c r="F3785"/>
      <c r="G3785"/>
      <c r="H3785"/>
      <c r="I3785"/>
      <c r="J3785" s="52"/>
      <c r="K3785" s="52"/>
      <c r="L3785" s="52"/>
      <c r="M3785"/>
      <c r="N3785"/>
    </row>
    <row r="3786" spans="1:14" ht="12.75" customHeight="1">
      <c r="A3786"/>
      <c r="B3786"/>
      <c r="C3786"/>
      <c r="D3786"/>
      <c r="E3786"/>
      <c r="F3786"/>
      <c r="G3786"/>
      <c r="H3786"/>
      <c r="I3786"/>
      <c r="J3786" s="52"/>
      <c r="K3786" s="52"/>
      <c r="L3786" s="52"/>
      <c r="M3786"/>
      <c r="N3786"/>
    </row>
    <row r="3787" spans="1:14" ht="12.75" customHeight="1">
      <c r="A3787"/>
      <c r="B3787"/>
      <c r="C3787"/>
      <c r="D3787"/>
      <c r="E3787"/>
      <c r="F3787"/>
      <c r="G3787"/>
      <c r="H3787"/>
      <c r="I3787"/>
      <c r="J3787" s="52"/>
      <c r="K3787" s="52"/>
      <c r="L3787" s="52"/>
      <c r="M3787"/>
      <c r="N3787"/>
    </row>
    <row r="3788" spans="1:14" ht="12.75" customHeight="1">
      <c r="A3788"/>
      <c r="B3788"/>
      <c r="C3788"/>
      <c r="D3788"/>
      <c r="E3788"/>
      <c r="F3788"/>
      <c r="G3788"/>
      <c r="H3788"/>
      <c r="I3788"/>
      <c r="J3788" s="52"/>
      <c r="K3788" s="52"/>
      <c r="L3788" s="52"/>
      <c r="M3788"/>
      <c r="N3788"/>
    </row>
    <row r="3789" spans="1:14" ht="12.75" customHeight="1">
      <c r="A3789"/>
      <c r="B3789"/>
      <c r="C3789"/>
      <c r="D3789"/>
      <c r="E3789"/>
      <c r="F3789"/>
      <c r="G3789"/>
      <c r="H3789"/>
      <c r="I3789"/>
      <c r="J3789" s="52"/>
      <c r="K3789" s="52"/>
      <c r="L3789" s="52"/>
      <c r="M3789"/>
      <c r="N3789"/>
    </row>
    <row r="3790" spans="1:14" ht="12.75" customHeight="1">
      <c r="A3790"/>
      <c r="B3790"/>
      <c r="C3790"/>
      <c r="D3790"/>
      <c r="E3790"/>
      <c r="F3790"/>
      <c r="G3790"/>
      <c r="H3790"/>
      <c r="I3790"/>
      <c r="J3790" s="52"/>
      <c r="K3790" s="52"/>
      <c r="L3790" s="52"/>
      <c r="M3790"/>
      <c r="N3790"/>
    </row>
    <row r="3791" spans="1:14" ht="12.75" customHeight="1">
      <c r="A3791"/>
      <c r="B3791"/>
      <c r="C3791"/>
      <c r="D3791"/>
      <c r="E3791"/>
      <c r="F3791"/>
      <c r="G3791"/>
      <c r="H3791"/>
      <c r="I3791"/>
      <c r="J3791" s="52"/>
      <c r="K3791" s="52"/>
      <c r="L3791" s="52"/>
      <c r="M3791"/>
      <c r="N3791"/>
    </row>
    <row r="3792" spans="1:14" ht="12.75" customHeight="1">
      <c r="A3792"/>
      <c r="B3792"/>
      <c r="C3792"/>
      <c r="D3792"/>
      <c r="E3792"/>
      <c r="F3792"/>
      <c r="G3792"/>
      <c r="H3792"/>
      <c r="I3792"/>
      <c r="J3792" s="52"/>
      <c r="K3792" s="52"/>
      <c r="L3792" s="52"/>
      <c r="M3792"/>
      <c r="N3792"/>
    </row>
    <row r="3793" spans="1:14" ht="12.75" customHeight="1">
      <c r="A3793"/>
      <c r="B3793"/>
      <c r="C3793"/>
      <c r="D3793"/>
      <c r="E3793"/>
      <c r="F3793"/>
      <c r="G3793"/>
      <c r="H3793"/>
      <c r="I3793"/>
      <c r="J3793" s="52"/>
      <c r="K3793" s="52"/>
      <c r="L3793" s="52"/>
      <c r="M3793"/>
      <c r="N3793"/>
    </row>
    <row r="3794" spans="1:14" ht="12.75" customHeight="1">
      <c r="A3794"/>
      <c r="B3794"/>
      <c r="C3794"/>
      <c r="D3794"/>
      <c r="E3794"/>
      <c r="F3794"/>
      <c r="G3794"/>
      <c r="H3794"/>
      <c r="I3794"/>
      <c r="J3794" s="52"/>
      <c r="K3794" s="52"/>
      <c r="L3794" s="52"/>
      <c r="M3794"/>
      <c r="N3794"/>
    </row>
    <row r="3795" spans="1:14" ht="12.75" customHeight="1">
      <c r="A3795"/>
      <c r="B3795"/>
      <c r="C3795"/>
      <c r="D3795"/>
      <c r="E3795"/>
      <c r="F3795"/>
      <c r="G3795"/>
      <c r="H3795"/>
      <c r="I3795"/>
      <c r="J3795" s="52"/>
      <c r="K3795" s="52"/>
      <c r="L3795" s="52"/>
      <c r="M3795"/>
      <c r="N3795"/>
    </row>
    <row r="3796" spans="1:14" ht="12.75" customHeight="1">
      <c r="A3796"/>
      <c r="B3796"/>
      <c r="C3796"/>
      <c r="D3796"/>
      <c r="E3796"/>
      <c r="F3796"/>
      <c r="G3796"/>
      <c r="H3796"/>
      <c r="I3796"/>
      <c r="J3796" s="52"/>
      <c r="K3796" s="52"/>
      <c r="L3796" s="52"/>
      <c r="M3796"/>
      <c r="N3796"/>
    </row>
    <row r="3797" spans="1:14" ht="12.75" customHeight="1">
      <c r="A3797"/>
      <c r="B3797"/>
      <c r="C3797"/>
      <c r="D3797"/>
      <c r="E3797"/>
      <c r="F3797"/>
      <c r="G3797"/>
      <c r="H3797"/>
      <c r="I3797"/>
      <c r="J3797" s="52"/>
      <c r="K3797" s="52"/>
      <c r="L3797" s="52"/>
      <c r="M3797"/>
      <c r="N3797"/>
    </row>
    <row r="3798" spans="1:14" ht="12.75" customHeight="1">
      <c r="A3798"/>
      <c r="B3798"/>
      <c r="C3798"/>
      <c r="D3798"/>
      <c r="E3798"/>
      <c r="F3798"/>
      <c r="G3798"/>
      <c r="H3798"/>
      <c r="I3798"/>
      <c r="J3798" s="52"/>
      <c r="K3798" s="52"/>
      <c r="L3798" s="52"/>
      <c r="M3798"/>
      <c r="N3798"/>
    </row>
    <row r="3799" spans="1:14" ht="12.75" customHeight="1">
      <c r="A3799"/>
      <c r="B3799"/>
      <c r="C3799"/>
      <c r="D3799"/>
      <c r="E3799"/>
      <c r="F3799"/>
      <c r="G3799"/>
      <c r="H3799"/>
      <c r="I3799"/>
      <c r="J3799" s="52"/>
      <c r="K3799" s="52"/>
      <c r="L3799" s="52"/>
      <c r="M3799"/>
      <c r="N3799"/>
    </row>
    <row r="3800" spans="1:14" ht="12.75" customHeight="1">
      <c r="A3800"/>
      <c r="B3800"/>
      <c r="C3800"/>
      <c r="D3800"/>
      <c r="E3800"/>
      <c r="F3800"/>
      <c r="G3800"/>
      <c r="H3800"/>
      <c r="I3800"/>
      <c r="J3800" s="52"/>
      <c r="K3800" s="52"/>
      <c r="L3800" s="52"/>
      <c r="M3800"/>
      <c r="N3800"/>
    </row>
    <row r="3801" spans="1:14" ht="12.75" customHeight="1">
      <c r="A3801"/>
      <c r="B3801"/>
      <c r="C3801"/>
      <c r="D3801"/>
      <c r="E3801"/>
      <c r="F3801"/>
      <c r="G3801"/>
      <c r="H3801"/>
      <c r="I3801"/>
      <c r="J3801" s="52"/>
      <c r="K3801" s="52"/>
      <c r="L3801" s="52"/>
      <c r="M3801"/>
      <c r="N3801"/>
    </row>
    <row r="3802" spans="1:14" ht="12.75" customHeight="1">
      <c r="A3802"/>
      <c r="B3802"/>
      <c r="C3802"/>
      <c r="D3802"/>
      <c r="E3802"/>
      <c r="F3802"/>
      <c r="G3802"/>
      <c r="H3802"/>
      <c r="I3802"/>
      <c r="J3802" s="52"/>
      <c r="K3802" s="52"/>
      <c r="L3802" s="52"/>
      <c r="M3802"/>
      <c r="N3802"/>
    </row>
    <row r="3803" spans="1:14" ht="12.75" customHeight="1">
      <c r="A3803"/>
      <c r="B3803"/>
      <c r="C3803"/>
      <c r="D3803"/>
      <c r="E3803"/>
      <c r="F3803"/>
      <c r="G3803"/>
      <c r="H3803"/>
      <c r="I3803"/>
      <c r="J3803" s="52"/>
      <c r="K3803" s="52"/>
      <c r="L3803" s="52"/>
      <c r="M3803"/>
      <c r="N3803"/>
    </row>
    <row r="3804" spans="1:14" ht="12.75" customHeight="1">
      <c r="A3804"/>
      <c r="B3804"/>
      <c r="C3804"/>
      <c r="D3804"/>
      <c r="E3804"/>
      <c r="F3804"/>
      <c r="G3804"/>
      <c r="H3804"/>
      <c r="I3804"/>
      <c r="J3804" s="52"/>
      <c r="K3804" s="52"/>
      <c r="L3804" s="52"/>
      <c r="M3804"/>
      <c r="N3804"/>
    </row>
    <row r="3805" spans="1:14" ht="12.75" customHeight="1">
      <c r="A3805"/>
      <c r="B3805"/>
      <c r="C3805"/>
      <c r="D3805"/>
      <c r="E3805"/>
      <c r="F3805"/>
      <c r="G3805"/>
      <c r="H3805"/>
      <c r="I3805"/>
      <c r="J3805" s="52"/>
      <c r="K3805" s="52"/>
      <c r="L3805" s="52"/>
      <c r="M3805"/>
      <c r="N3805"/>
    </row>
    <row r="3806" spans="1:14" ht="12.75" customHeight="1">
      <c r="A3806"/>
      <c r="B3806"/>
      <c r="C3806"/>
      <c r="D3806"/>
      <c r="E3806"/>
      <c r="F3806"/>
      <c r="G3806"/>
      <c r="H3806"/>
      <c r="I3806"/>
      <c r="J3806" s="52"/>
      <c r="K3806" s="52"/>
      <c r="L3806" s="52"/>
      <c r="M3806"/>
      <c r="N3806"/>
    </row>
    <row r="3807" spans="1:14" ht="12.75" customHeight="1">
      <c r="A3807"/>
      <c r="B3807"/>
      <c r="C3807"/>
      <c r="D3807"/>
      <c r="E3807"/>
      <c r="F3807"/>
      <c r="G3807"/>
      <c r="H3807"/>
      <c r="I3807"/>
      <c r="J3807" s="52"/>
      <c r="K3807" s="52"/>
      <c r="L3807" s="52"/>
      <c r="M3807"/>
      <c r="N3807"/>
    </row>
    <row r="3808" spans="1:14" ht="12.75" customHeight="1">
      <c r="A3808"/>
      <c r="B3808"/>
      <c r="C3808"/>
      <c r="D3808"/>
      <c r="E3808"/>
      <c r="F3808"/>
      <c r="G3808"/>
      <c r="H3808"/>
      <c r="I3808"/>
      <c r="J3808" s="52"/>
      <c r="K3808" s="52"/>
      <c r="L3808" s="52"/>
      <c r="M3808"/>
      <c r="N3808"/>
    </row>
    <row r="3809" spans="1:14" ht="12.75" customHeight="1">
      <c r="A3809"/>
      <c r="B3809"/>
      <c r="C3809"/>
      <c r="D3809"/>
      <c r="E3809"/>
      <c r="F3809"/>
      <c r="G3809"/>
      <c r="H3809"/>
      <c r="I3809"/>
      <c r="J3809" s="52"/>
      <c r="K3809" s="52"/>
      <c r="L3809" s="52"/>
      <c r="M3809"/>
      <c r="N3809"/>
    </row>
    <row r="3810" spans="1:14" ht="12.75" customHeight="1">
      <c r="A3810"/>
      <c r="B3810"/>
      <c r="C3810"/>
      <c r="D3810"/>
      <c r="E3810"/>
      <c r="F3810"/>
      <c r="G3810"/>
      <c r="H3810"/>
      <c r="I3810"/>
      <c r="J3810" s="52"/>
      <c r="K3810" s="52"/>
      <c r="L3810" s="52"/>
      <c r="M3810"/>
      <c r="N3810"/>
    </row>
    <row r="3811" spans="1:14" ht="12.75" customHeight="1">
      <c r="A3811"/>
      <c r="B3811"/>
      <c r="C3811"/>
      <c r="D3811"/>
      <c r="E3811"/>
      <c r="F3811"/>
      <c r="G3811"/>
      <c r="H3811"/>
      <c r="I3811"/>
      <c r="J3811" s="52"/>
      <c r="K3811" s="52"/>
      <c r="L3811" s="52"/>
      <c r="M3811"/>
      <c r="N3811"/>
    </row>
    <row r="3812" spans="1:14" ht="12.75" customHeight="1">
      <c r="A3812"/>
      <c r="B3812"/>
      <c r="C3812"/>
      <c r="D3812"/>
      <c r="E3812"/>
      <c r="F3812"/>
      <c r="G3812"/>
      <c r="H3812"/>
      <c r="I3812"/>
      <c r="J3812" s="52"/>
      <c r="K3812" s="52"/>
      <c r="L3812" s="52"/>
      <c r="M3812"/>
      <c r="N3812"/>
    </row>
    <row r="3813" spans="1:14" ht="12.75" customHeight="1">
      <c r="A3813"/>
      <c r="B3813"/>
      <c r="C3813"/>
      <c r="D3813"/>
      <c r="E3813"/>
      <c r="F3813"/>
      <c r="G3813"/>
      <c r="H3813"/>
      <c r="I3813"/>
      <c r="J3813" s="52"/>
      <c r="K3813" s="52"/>
      <c r="L3813" s="52"/>
      <c r="M3813"/>
      <c r="N3813"/>
    </row>
    <row r="3814" spans="1:14" ht="12.75" customHeight="1">
      <c r="A3814"/>
      <c r="B3814"/>
      <c r="C3814"/>
      <c r="D3814"/>
      <c r="E3814"/>
      <c r="F3814"/>
      <c r="G3814"/>
      <c r="H3814"/>
      <c r="I3814"/>
      <c r="J3814" s="52"/>
      <c r="K3814" s="52"/>
      <c r="L3814" s="52"/>
      <c r="M3814"/>
      <c r="N3814"/>
    </row>
    <row r="3815" spans="1:14" ht="12.75" customHeight="1">
      <c r="A3815"/>
      <c r="B3815"/>
      <c r="C3815"/>
      <c r="D3815"/>
      <c r="E3815"/>
      <c r="F3815"/>
      <c r="G3815"/>
      <c r="H3815"/>
      <c r="I3815"/>
      <c r="J3815" s="52"/>
      <c r="K3815" s="52"/>
      <c r="L3815" s="52"/>
      <c r="M3815"/>
      <c r="N3815"/>
    </row>
    <row r="3816" spans="1:14" ht="12.75" customHeight="1">
      <c r="A3816"/>
      <c r="B3816"/>
      <c r="C3816"/>
      <c r="D3816"/>
      <c r="E3816"/>
      <c r="F3816"/>
      <c r="G3816"/>
      <c r="H3816"/>
      <c r="I3816"/>
      <c r="J3816" s="52"/>
      <c r="K3816" s="52"/>
      <c r="L3816" s="52"/>
      <c r="M3816"/>
      <c r="N3816"/>
    </row>
    <row r="3817" spans="1:14" ht="12.75" customHeight="1">
      <c r="A3817"/>
      <c r="B3817"/>
      <c r="C3817"/>
      <c r="D3817"/>
      <c r="E3817"/>
      <c r="F3817"/>
      <c r="G3817"/>
      <c r="H3817"/>
      <c r="I3817"/>
      <c r="J3817" s="52"/>
      <c r="K3817" s="52"/>
      <c r="L3817" s="52"/>
      <c r="M3817"/>
      <c r="N3817"/>
    </row>
    <row r="3818" spans="1:14" ht="12.75" customHeight="1">
      <c r="A3818"/>
      <c r="B3818"/>
      <c r="C3818"/>
      <c r="D3818"/>
      <c r="E3818"/>
      <c r="F3818"/>
      <c r="G3818"/>
      <c r="H3818"/>
      <c r="I3818"/>
      <c r="J3818" s="52"/>
      <c r="K3818" s="52"/>
      <c r="L3818" s="52"/>
      <c r="M3818"/>
      <c r="N3818"/>
    </row>
    <row r="3819" spans="1:14" ht="12.75" customHeight="1">
      <c r="A3819"/>
      <c r="B3819"/>
      <c r="C3819"/>
      <c r="D3819"/>
      <c r="E3819"/>
      <c r="F3819"/>
      <c r="G3819"/>
      <c r="H3819"/>
      <c r="I3819"/>
      <c r="J3819" s="52"/>
      <c r="K3819" s="52"/>
      <c r="L3819" s="52"/>
      <c r="M3819"/>
      <c r="N3819"/>
    </row>
    <row r="3820" spans="1:14" ht="12.75" customHeight="1">
      <c r="A3820"/>
      <c r="B3820"/>
      <c r="C3820"/>
      <c r="D3820"/>
      <c r="E3820"/>
      <c r="F3820"/>
      <c r="G3820"/>
      <c r="H3820"/>
      <c r="I3820"/>
      <c r="J3820" s="52"/>
      <c r="K3820" s="52"/>
      <c r="L3820" s="52"/>
      <c r="M3820"/>
      <c r="N3820"/>
    </row>
    <row r="3821" spans="1:14" ht="12.75" customHeight="1">
      <c r="A3821"/>
      <c r="B3821"/>
      <c r="C3821"/>
      <c r="D3821"/>
      <c r="E3821"/>
      <c r="F3821"/>
      <c r="G3821"/>
      <c r="H3821"/>
      <c r="I3821"/>
      <c r="J3821" s="52"/>
      <c r="K3821" s="52"/>
      <c r="L3821" s="52"/>
      <c r="M3821"/>
      <c r="N3821"/>
    </row>
    <row r="3822" spans="1:14" ht="12.75" customHeight="1">
      <c r="A3822"/>
      <c r="B3822"/>
      <c r="C3822"/>
      <c r="D3822"/>
      <c r="E3822"/>
      <c r="F3822"/>
      <c r="G3822"/>
      <c r="H3822"/>
      <c r="I3822"/>
      <c r="J3822" s="52"/>
      <c r="K3822" s="52"/>
      <c r="L3822" s="52"/>
      <c r="M3822"/>
      <c r="N3822"/>
    </row>
    <row r="3823" spans="1:14" ht="12.75" customHeight="1">
      <c r="A3823"/>
      <c r="B3823"/>
      <c r="C3823"/>
      <c r="D3823"/>
      <c r="E3823"/>
      <c r="F3823"/>
      <c r="G3823"/>
      <c r="H3823"/>
      <c r="I3823"/>
      <c r="J3823" s="52"/>
      <c r="K3823" s="52"/>
      <c r="L3823" s="52"/>
      <c r="M3823"/>
      <c r="N3823"/>
    </row>
    <row r="3824" spans="1:14" ht="12.75" customHeight="1">
      <c r="A3824"/>
      <c r="B3824"/>
      <c r="C3824"/>
      <c r="D3824"/>
      <c r="E3824"/>
      <c r="F3824"/>
      <c r="G3824"/>
      <c r="H3824"/>
      <c r="I3824"/>
      <c r="J3824" s="52"/>
      <c r="K3824" s="52"/>
      <c r="L3824" s="52"/>
      <c r="M3824"/>
      <c r="N3824"/>
    </row>
    <row r="3825" spans="1:14" ht="12.75" customHeight="1">
      <c r="A3825"/>
      <c r="B3825"/>
      <c r="C3825"/>
      <c r="D3825"/>
      <c r="E3825"/>
      <c r="F3825"/>
      <c r="G3825"/>
      <c r="H3825"/>
      <c r="I3825"/>
      <c r="J3825" s="52"/>
      <c r="K3825" s="52"/>
      <c r="L3825" s="52"/>
      <c r="M3825"/>
      <c r="N3825"/>
    </row>
    <row r="3826" spans="1:14" ht="12.75" customHeight="1">
      <c r="A3826"/>
      <c r="B3826"/>
      <c r="C3826"/>
      <c r="D3826"/>
      <c r="E3826"/>
      <c r="F3826"/>
      <c r="G3826"/>
      <c r="H3826"/>
      <c r="I3826"/>
      <c r="J3826" s="52"/>
      <c r="K3826" s="52"/>
      <c r="L3826" s="52"/>
      <c r="M3826"/>
      <c r="N3826"/>
    </row>
    <row r="3827" spans="1:14" ht="12.75" customHeight="1">
      <c r="A3827"/>
      <c r="B3827"/>
      <c r="C3827"/>
      <c r="D3827"/>
      <c r="E3827"/>
      <c r="F3827"/>
      <c r="G3827"/>
      <c r="H3827"/>
      <c r="I3827"/>
      <c r="J3827" s="52"/>
      <c r="K3827" s="52"/>
      <c r="L3827" s="52"/>
      <c r="M3827"/>
      <c r="N3827"/>
    </row>
    <row r="3828" spans="1:14" ht="12.75" customHeight="1">
      <c r="A3828"/>
      <c r="B3828"/>
      <c r="C3828"/>
      <c r="D3828"/>
      <c r="E3828"/>
      <c r="F3828"/>
      <c r="G3828"/>
      <c r="H3828"/>
      <c r="I3828"/>
      <c r="J3828" s="52"/>
      <c r="K3828" s="52"/>
      <c r="L3828" s="52"/>
      <c r="M3828"/>
      <c r="N3828"/>
    </row>
    <row r="3829" spans="1:14" ht="12.75" customHeight="1">
      <c r="A3829"/>
      <c r="B3829"/>
      <c r="C3829"/>
      <c r="D3829"/>
      <c r="E3829"/>
      <c r="F3829"/>
      <c r="G3829"/>
      <c r="H3829"/>
      <c r="I3829"/>
      <c r="J3829" s="52"/>
      <c r="K3829" s="52"/>
      <c r="L3829" s="52"/>
      <c r="M3829"/>
      <c r="N3829"/>
    </row>
    <row r="3830" spans="1:14" ht="12.75" customHeight="1">
      <c r="A3830"/>
      <c r="B3830"/>
      <c r="C3830"/>
      <c r="D3830"/>
      <c r="E3830"/>
      <c r="F3830"/>
      <c r="G3830"/>
      <c r="H3830"/>
      <c r="I3830"/>
      <c r="J3830" s="52"/>
      <c r="K3830" s="52"/>
      <c r="L3830" s="52"/>
      <c r="M3830"/>
      <c r="N3830"/>
    </row>
    <row r="3831" spans="1:14" ht="12.75" customHeight="1">
      <c r="A3831"/>
      <c r="B3831"/>
      <c r="C3831"/>
      <c r="D3831"/>
      <c r="E3831"/>
      <c r="F3831"/>
      <c r="G3831"/>
      <c r="H3831"/>
      <c r="I3831"/>
      <c r="J3831" s="52"/>
      <c r="K3831" s="52"/>
      <c r="L3831" s="52"/>
      <c r="M3831"/>
      <c r="N3831"/>
    </row>
    <row r="3832" spans="1:14" ht="12.75" customHeight="1">
      <c r="A3832"/>
      <c r="B3832"/>
      <c r="C3832"/>
      <c r="D3832"/>
      <c r="E3832"/>
      <c r="F3832"/>
      <c r="G3832"/>
      <c r="H3832"/>
      <c r="I3832"/>
      <c r="J3832" s="52"/>
      <c r="K3832" s="52"/>
      <c r="L3832" s="52"/>
      <c r="M3832"/>
      <c r="N3832"/>
    </row>
    <row r="3833" spans="1:14" ht="12.75" customHeight="1">
      <c r="A3833"/>
      <c r="B3833"/>
      <c r="C3833"/>
      <c r="D3833"/>
      <c r="E3833"/>
      <c r="F3833"/>
      <c r="G3833"/>
      <c r="H3833"/>
      <c r="I3833"/>
      <c r="J3833" s="52"/>
      <c r="K3833" s="52"/>
      <c r="L3833" s="52"/>
      <c r="M3833"/>
      <c r="N3833"/>
    </row>
    <row r="3834" spans="1:14" ht="12.75" customHeight="1">
      <c r="A3834"/>
      <c r="B3834"/>
      <c r="C3834"/>
      <c r="D3834"/>
      <c r="E3834"/>
      <c r="F3834"/>
      <c r="G3834"/>
      <c r="H3834"/>
      <c r="I3834"/>
      <c r="J3834" s="52"/>
      <c r="K3834" s="52"/>
      <c r="L3834" s="52"/>
      <c r="M3834"/>
      <c r="N3834"/>
    </row>
    <row r="3835" spans="1:14" ht="12.75" customHeight="1">
      <c r="A3835"/>
      <c r="B3835"/>
      <c r="C3835"/>
      <c r="D3835"/>
      <c r="E3835"/>
      <c r="F3835"/>
      <c r="G3835"/>
      <c r="H3835"/>
      <c r="I3835"/>
      <c r="J3835" s="52"/>
      <c r="K3835" s="52"/>
      <c r="L3835" s="52"/>
      <c r="M3835"/>
      <c r="N3835"/>
    </row>
    <row r="3836" spans="1:14" ht="12.75" customHeight="1">
      <c r="A3836"/>
      <c r="B3836"/>
      <c r="C3836"/>
      <c r="D3836"/>
      <c r="E3836"/>
      <c r="F3836"/>
      <c r="G3836"/>
      <c r="H3836"/>
      <c r="I3836"/>
      <c r="J3836" s="52"/>
      <c r="K3836" s="52"/>
      <c r="L3836" s="52"/>
      <c r="M3836"/>
      <c r="N3836"/>
    </row>
    <row r="3837" spans="1:14" ht="12.75" customHeight="1">
      <c r="A3837"/>
      <c r="B3837"/>
      <c r="C3837"/>
      <c r="D3837"/>
      <c r="E3837"/>
      <c r="F3837"/>
      <c r="G3837"/>
      <c r="H3837"/>
      <c r="I3837"/>
      <c r="J3837" s="52"/>
      <c r="K3837" s="52"/>
      <c r="L3837" s="52"/>
      <c r="M3837"/>
      <c r="N3837"/>
    </row>
    <row r="3838" spans="1:14" ht="12.75" customHeight="1">
      <c r="A3838"/>
      <c r="B3838"/>
      <c r="C3838"/>
      <c r="D3838"/>
      <c r="E3838"/>
      <c r="F3838"/>
      <c r="G3838"/>
      <c r="H3838"/>
      <c r="I3838"/>
      <c r="J3838" s="52"/>
      <c r="K3838" s="52"/>
      <c r="L3838" s="52"/>
      <c r="M3838"/>
      <c r="N3838"/>
    </row>
    <row r="3839" spans="1:14" ht="12.75" customHeight="1">
      <c r="A3839"/>
      <c r="B3839"/>
      <c r="C3839"/>
      <c r="D3839"/>
      <c r="E3839"/>
      <c r="F3839"/>
      <c r="G3839"/>
      <c r="H3839"/>
      <c r="I3839"/>
      <c r="J3839" s="52"/>
      <c r="K3839" s="52"/>
      <c r="L3839" s="52"/>
      <c r="M3839"/>
      <c r="N3839"/>
    </row>
    <row r="3840" spans="1:14" ht="12.75" customHeight="1">
      <c r="A3840"/>
      <c r="B3840"/>
      <c r="C3840"/>
      <c r="D3840"/>
      <c r="E3840"/>
      <c r="F3840"/>
      <c r="G3840"/>
      <c r="H3840"/>
      <c r="I3840"/>
      <c r="J3840" s="52"/>
      <c r="K3840" s="52"/>
      <c r="L3840" s="52"/>
      <c r="M3840"/>
      <c r="N3840"/>
    </row>
    <row r="3841" spans="1:14" ht="12.75" customHeight="1">
      <c r="A3841"/>
      <c r="B3841"/>
      <c r="C3841"/>
      <c r="D3841"/>
      <c r="E3841"/>
      <c r="F3841"/>
      <c r="G3841"/>
      <c r="H3841"/>
      <c r="I3841"/>
      <c r="J3841" s="52"/>
      <c r="K3841" s="52"/>
      <c r="L3841" s="52"/>
      <c r="M3841"/>
      <c r="N3841"/>
    </row>
    <row r="3842" spans="1:14" ht="12.75" customHeight="1">
      <c r="A3842"/>
      <c r="B3842"/>
      <c r="C3842"/>
      <c r="D3842"/>
      <c r="E3842"/>
      <c r="F3842"/>
      <c r="G3842"/>
      <c r="H3842"/>
      <c r="I3842"/>
      <c r="J3842" s="52"/>
      <c r="K3842" s="52"/>
      <c r="L3842" s="52"/>
      <c r="M3842"/>
      <c r="N3842"/>
    </row>
    <row r="3843" spans="1:14" ht="12.75" customHeight="1">
      <c r="A3843"/>
      <c r="B3843"/>
      <c r="C3843"/>
      <c r="D3843"/>
      <c r="E3843"/>
      <c r="F3843"/>
      <c r="G3843"/>
      <c r="H3843"/>
      <c r="I3843"/>
      <c r="J3843" s="52"/>
      <c r="K3843" s="52"/>
      <c r="L3843" s="52"/>
      <c r="M3843"/>
      <c r="N3843"/>
    </row>
    <row r="3844" spans="1:14" ht="12.75" customHeight="1">
      <c r="A3844"/>
      <c r="B3844"/>
      <c r="C3844"/>
      <c r="D3844"/>
      <c r="E3844"/>
      <c r="F3844"/>
      <c r="G3844"/>
      <c r="H3844"/>
      <c r="I3844"/>
      <c r="J3844" s="52"/>
      <c r="K3844" s="52"/>
      <c r="L3844" s="52"/>
      <c r="M3844"/>
      <c r="N3844"/>
    </row>
    <row r="3845" spans="1:14" ht="12.75" customHeight="1">
      <c r="A3845"/>
      <c r="B3845"/>
      <c r="C3845"/>
      <c r="D3845"/>
      <c r="E3845"/>
      <c r="F3845"/>
      <c r="G3845"/>
      <c r="H3845"/>
      <c r="I3845"/>
      <c r="J3845" s="52"/>
      <c r="K3845" s="52"/>
      <c r="L3845" s="52"/>
      <c r="M3845"/>
      <c r="N3845"/>
    </row>
    <row r="3846" spans="1:14" ht="12.75" customHeight="1">
      <c r="A3846"/>
      <c r="B3846"/>
      <c r="C3846"/>
      <c r="D3846"/>
      <c r="E3846"/>
      <c r="F3846"/>
      <c r="G3846"/>
      <c r="H3846"/>
      <c r="I3846"/>
      <c r="J3846" s="52"/>
      <c r="K3846" s="52"/>
      <c r="L3846" s="52"/>
      <c r="M3846"/>
      <c r="N3846"/>
    </row>
    <row r="3847" spans="1:14" ht="12.75" customHeight="1">
      <c r="A3847"/>
      <c r="B3847"/>
      <c r="C3847"/>
      <c r="D3847"/>
      <c r="E3847"/>
      <c r="F3847"/>
      <c r="G3847"/>
      <c r="H3847"/>
      <c r="I3847"/>
      <c r="J3847" s="52"/>
      <c r="K3847" s="52"/>
      <c r="L3847" s="52"/>
      <c r="M3847"/>
      <c r="N3847"/>
    </row>
    <row r="3848" spans="1:14" ht="12.75" customHeight="1">
      <c r="A3848"/>
      <c r="B3848"/>
      <c r="C3848"/>
      <c r="D3848"/>
      <c r="E3848"/>
      <c r="F3848"/>
      <c r="G3848"/>
      <c r="H3848"/>
      <c r="I3848"/>
      <c r="J3848" s="52"/>
      <c r="K3848" s="52"/>
      <c r="L3848" s="52"/>
      <c r="M3848"/>
      <c r="N3848"/>
    </row>
    <row r="3849" spans="1:14" ht="12.75" customHeight="1">
      <c r="A3849"/>
      <c r="B3849"/>
      <c r="C3849"/>
      <c r="D3849"/>
      <c r="E3849"/>
      <c r="F3849"/>
      <c r="G3849"/>
      <c r="H3849"/>
      <c r="I3849"/>
      <c r="J3849" s="52"/>
      <c r="K3849" s="52"/>
      <c r="L3849" s="52"/>
      <c r="M3849"/>
      <c r="N3849"/>
    </row>
    <row r="3850" spans="1:14" ht="12.75" customHeight="1">
      <c r="A3850"/>
      <c r="B3850"/>
      <c r="C3850"/>
      <c r="D3850"/>
      <c r="E3850"/>
      <c r="F3850"/>
      <c r="G3850"/>
      <c r="H3850"/>
      <c r="I3850"/>
      <c r="J3850" s="52"/>
      <c r="K3850" s="52"/>
      <c r="L3850" s="52"/>
      <c r="M3850"/>
      <c r="N3850"/>
    </row>
    <row r="3851" spans="1:14" ht="12.75" customHeight="1">
      <c r="A3851"/>
      <c r="B3851"/>
      <c r="C3851"/>
      <c r="D3851"/>
      <c r="E3851"/>
      <c r="F3851"/>
      <c r="G3851"/>
      <c r="H3851"/>
      <c r="I3851"/>
      <c r="J3851" s="52"/>
      <c r="K3851" s="52"/>
      <c r="L3851" s="52"/>
      <c r="M3851"/>
      <c r="N3851"/>
    </row>
    <row r="3852" spans="1:14" ht="12.75" customHeight="1">
      <c r="A3852"/>
      <c r="B3852"/>
      <c r="C3852"/>
      <c r="D3852"/>
      <c r="E3852"/>
      <c r="F3852"/>
      <c r="G3852"/>
      <c r="H3852"/>
      <c r="I3852"/>
      <c r="J3852" s="52"/>
      <c r="K3852" s="52"/>
      <c r="L3852" s="52"/>
      <c r="M3852"/>
      <c r="N3852"/>
    </row>
    <row r="3853" spans="1:14" ht="12.75" customHeight="1">
      <c r="A3853"/>
      <c r="B3853"/>
      <c r="C3853"/>
      <c r="D3853"/>
      <c r="E3853"/>
      <c r="F3853"/>
      <c r="G3853"/>
      <c r="H3853"/>
      <c r="I3853"/>
      <c r="J3853" s="52"/>
      <c r="K3853" s="52"/>
      <c r="L3853" s="52"/>
      <c r="M3853"/>
      <c r="N3853"/>
    </row>
    <row r="3854" spans="1:14" ht="12.75" customHeight="1">
      <c r="A3854"/>
      <c r="B3854"/>
      <c r="C3854"/>
      <c r="D3854"/>
      <c r="E3854"/>
      <c r="F3854"/>
      <c r="G3854"/>
      <c r="H3854"/>
      <c r="I3854"/>
      <c r="J3854" s="52"/>
      <c r="K3854" s="52"/>
      <c r="L3854" s="52"/>
      <c r="M3854"/>
      <c r="N3854"/>
    </row>
    <row r="3855" spans="1:14" ht="12.75" customHeight="1">
      <c r="A3855"/>
      <c r="B3855"/>
      <c r="C3855"/>
      <c r="D3855"/>
      <c r="E3855"/>
      <c r="F3855"/>
      <c r="G3855"/>
      <c r="H3855"/>
      <c r="I3855"/>
      <c r="J3855" s="52"/>
      <c r="K3855" s="52"/>
      <c r="L3855" s="52"/>
      <c r="M3855"/>
      <c r="N3855"/>
    </row>
    <row r="3856" spans="1:14" ht="12.75" customHeight="1">
      <c r="A3856"/>
      <c r="B3856"/>
      <c r="C3856"/>
      <c r="D3856"/>
      <c r="E3856"/>
      <c r="F3856"/>
      <c r="G3856"/>
      <c r="H3856"/>
      <c r="I3856"/>
      <c r="J3856" s="52"/>
      <c r="K3856" s="52"/>
      <c r="L3856" s="52"/>
      <c r="M3856"/>
      <c r="N3856"/>
    </row>
    <row r="3857" spans="1:14" ht="12.75" customHeight="1">
      <c r="A3857"/>
      <c r="B3857"/>
      <c r="C3857"/>
      <c r="D3857"/>
      <c r="E3857"/>
      <c r="F3857"/>
      <c r="G3857"/>
      <c r="H3857"/>
      <c r="I3857"/>
      <c r="J3857" s="52"/>
      <c r="K3857" s="52"/>
      <c r="L3857" s="52"/>
      <c r="M3857"/>
      <c r="N3857"/>
    </row>
    <row r="3858" spans="1:14" ht="12.75" customHeight="1">
      <c r="A3858"/>
      <c r="B3858"/>
      <c r="C3858"/>
      <c r="D3858"/>
      <c r="E3858"/>
      <c r="F3858"/>
      <c r="G3858"/>
      <c r="H3858"/>
      <c r="I3858"/>
      <c r="J3858" s="52"/>
      <c r="K3858" s="52"/>
      <c r="L3858" s="52"/>
      <c r="M3858"/>
      <c r="N3858"/>
    </row>
    <row r="3859" spans="1:14" ht="12.75" customHeight="1">
      <c r="A3859"/>
      <c r="B3859"/>
      <c r="C3859"/>
      <c r="D3859"/>
      <c r="E3859"/>
      <c r="F3859"/>
      <c r="G3859"/>
      <c r="H3859"/>
      <c r="I3859"/>
      <c r="J3859" s="52"/>
      <c r="K3859" s="52"/>
      <c r="L3859" s="52"/>
      <c r="M3859"/>
      <c r="N3859"/>
    </row>
    <row r="3860" spans="1:14" ht="12.75" customHeight="1">
      <c r="A3860"/>
      <c r="B3860"/>
      <c r="C3860"/>
      <c r="D3860"/>
      <c r="E3860"/>
      <c r="F3860"/>
      <c r="G3860"/>
      <c r="H3860"/>
      <c r="I3860"/>
      <c r="J3860" s="52"/>
      <c r="K3860" s="52"/>
      <c r="L3860" s="52"/>
      <c r="M3860"/>
      <c r="N3860"/>
    </row>
    <row r="3861" spans="1:14" ht="12.75" customHeight="1">
      <c r="A3861"/>
      <c r="B3861"/>
      <c r="C3861"/>
      <c r="D3861"/>
      <c r="E3861"/>
      <c r="F3861"/>
      <c r="G3861"/>
      <c r="H3861"/>
      <c r="I3861"/>
      <c r="J3861" s="52"/>
      <c r="K3861" s="52"/>
      <c r="L3861" s="52"/>
      <c r="M3861"/>
      <c r="N3861"/>
    </row>
    <row r="3862" spans="1:14" ht="12.75" customHeight="1">
      <c r="A3862"/>
      <c r="B3862"/>
      <c r="C3862"/>
      <c r="D3862"/>
      <c r="E3862"/>
      <c r="F3862"/>
      <c r="G3862"/>
      <c r="H3862"/>
      <c r="I3862"/>
      <c r="J3862" s="52"/>
      <c r="K3862" s="52"/>
      <c r="L3862" s="52"/>
      <c r="M3862"/>
      <c r="N3862"/>
    </row>
    <row r="3863" spans="1:14" ht="12.75" customHeight="1">
      <c r="A3863"/>
      <c r="B3863"/>
      <c r="C3863"/>
      <c r="D3863"/>
      <c r="E3863"/>
      <c r="F3863"/>
      <c r="G3863"/>
      <c r="H3863"/>
      <c r="I3863"/>
      <c r="J3863" s="52"/>
      <c r="K3863" s="52"/>
      <c r="L3863" s="52"/>
      <c r="M3863"/>
      <c r="N3863"/>
    </row>
    <row r="3864" spans="1:14" ht="12.75" customHeight="1">
      <c r="A3864"/>
      <c r="B3864"/>
      <c r="C3864"/>
      <c r="D3864"/>
      <c r="E3864"/>
      <c r="F3864"/>
      <c r="G3864"/>
      <c r="H3864"/>
      <c r="I3864"/>
      <c r="J3864" s="52"/>
      <c r="K3864" s="52"/>
      <c r="L3864" s="52"/>
      <c r="M3864"/>
      <c r="N3864"/>
    </row>
    <row r="3865" spans="1:14" ht="12.75" customHeight="1">
      <c r="A3865"/>
      <c r="B3865"/>
      <c r="C3865"/>
      <c r="D3865"/>
      <c r="E3865"/>
      <c r="F3865"/>
      <c r="G3865"/>
      <c r="H3865"/>
      <c r="I3865"/>
      <c r="J3865" s="52"/>
      <c r="K3865" s="52"/>
      <c r="L3865" s="52"/>
      <c r="M3865"/>
      <c r="N3865"/>
    </row>
    <row r="3866" spans="1:14" ht="12.75" customHeight="1">
      <c r="A3866"/>
      <c r="B3866"/>
      <c r="C3866"/>
      <c r="D3866"/>
      <c r="E3866"/>
      <c r="F3866"/>
      <c r="G3866"/>
      <c r="H3866"/>
      <c r="I3866"/>
      <c r="J3866" s="52"/>
      <c r="K3866" s="52"/>
      <c r="L3866" s="52"/>
      <c r="M3866"/>
      <c r="N3866"/>
    </row>
    <row r="3867" spans="1:14" ht="12.75" customHeight="1">
      <c r="A3867"/>
      <c r="B3867"/>
      <c r="C3867"/>
      <c r="D3867"/>
      <c r="E3867"/>
      <c r="F3867"/>
      <c r="G3867"/>
      <c r="H3867"/>
      <c r="I3867"/>
      <c r="J3867" s="52"/>
      <c r="K3867" s="52"/>
      <c r="L3867" s="52"/>
      <c r="M3867"/>
      <c r="N3867"/>
    </row>
    <row r="3868" spans="1:14" ht="12.75" customHeight="1">
      <c r="A3868"/>
      <c r="B3868"/>
      <c r="C3868"/>
      <c r="D3868"/>
      <c r="E3868"/>
      <c r="F3868"/>
      <c r="G3868"/>
      <c r="H3868"/>
      <c r="I3868"/>
      <c r="J3868" s="52"/>
      <c r="K3868" s="52"/>
      <c r="L3868" s="52"/>
      <c r="M3868"/>
      <c r="N3868"/>
    </row>
    <row r="3869" spans="1:14" ht="12.75" customHeight="1">
      <c r="A3869"/>
      <c r="B3869"/>
      <c r="C3869"/>
      <c r="D3869"/>
      <c r="E3869"/>
      <c r="F3869"/>
      <c r="G3869"/>
      <c r="H3869"/>
      <c r="I3869"/>
      <c r="J3869" s="52"/>
      <c r="K3869" s="52"/>
      <c r="L3869" s="52"/>
      <c r="M3869"/>
      <c r="N3869"/>
    </row>
    <row r="3870" spans="1:14" ht="12.75" customHeight="1">
      <c r="A3870"/>
      <c r="B3870"/>
      <c r="C3870"/>
      <c r="D3870"/>
      <c r="E3870"/>
      <c r="F3870"/>
      <c r="G3870"/>
      <c r="H3870"/>
      <c r="I3870"/>
      <c r="J3870" s="52"/>
      <c r="K3870" s="52"/>
      <c r="L3870" s="52"/>
      <c r="M3870"/>
      <c r="N3870"/>
    </row>
    <row r="3871" spans="1:14" ht="12.75" customHeight="1">
      <c r="A3871"/>
      <c r="B3871"/>
      <c r="C3871"/>
      <c r="D3871"/>
      <c r="E3871"/>
      <c r="F3871"/>
      <c r="G3871"/>
      <c r="H3871"/>
      <c r="I3871"/>
      <c r="J3871" s="52"/>
      <c r="K3871" s="52"/>
      <c r="L3871" s="52"/>
      <c r="M3871"/>
      <c r="N3871"/>
    </row>
    <row r="3872" spans="1:14" ht="12.75" customHeight="1">
      <c r="A3872"/>
      <c r="B3872"/>
      <c r="C3872"/>
      <c r="D3872"/>
      <c r="E3872"/>
      <c r="F3872"/>
      <c r="G3872"/>
      <c r="H3872"/>
      <c r="I3872"/>
      <c r="J3872" s="52"/>
      <c r="K3872" s="52"/>
      <c r="L3872" s="52"/>
      <c r="M3872"/>
      <c r="N3872"/>
    </row>
    <row r="3873" spans="1:14" ht="12.75" customHeight="1">
      <c r="A3873"/>
      <c r="B3873"/>
      <c r="C3873"/>
      <c r="D3873"/>
      <c r="E3873"/>
      <c r="F3873"/>
      <c r="G3873"/>
      <c r="H3873"/>
      <c r="I3873"/>
      <c r="J3873" s="52"/>
      <c r="K3873" s="52"/>
      <c r="L3873" s="52"/>
      <c r="M3873"/>
      <c r="N3873"/>
    </row>
    <row r="3874" spans="1:14" ht="12.75" customHeight="1">
      <c r="A3874"/>
      <c r="B3874"/>
      <c r="C3874"/>
      <c r="D3874"/>
      <c r="E3874"/>
      <c r="F3874"/>
      <c r="G3874"/>
      <c r="H3874"/>
      <c r="I3874"/>
      <c r="J3874" s="52"/>
      <c r="K3874" s="52"/>
      <c r="L3874" s="52"/>
      <c r="M3874"/>
      <c r="N3874"/>
    </row>
    <row r="3875" spans="1:14" ht="12.75" customHeight="1">
      <c r="A3875"/>
      <c r="B3875"/>
      <c r="C3875"/>
      <c r="D3875"/>
      <c r="E3875"/>
      <c r="F3875"/>
      <c r="G3875"/>
      <c r="H3875"/>
      <c r="I3875"/>
      <c r="J3875" s="52"/>
      <c r="K3875" s="52"/>
      <c r="L3875" s="52"/>
      <c r="M3875"/>
      <c r="N3875"/>
    </row>
    <row r="3876" spans="1:14" ht="12.75" customHeight="1">
      <c r="A3876"/>
      <c r="B3876"/>
      <c r="C3876"/>
      <c r="D3876"/>
      <c r="E3876"/>
      <c r="F3876"/>
      <c r="G3876"/>
      <c r="H3876"/>
      <c r="I3876"/>
      <c r="J3876" s="52"/>
      <c r="K3876" s="52"/>
      <c r="L3876" s="52"/>
      <c r="M3876"/>
      <c r="N3876"/>
    </row>
    <row r="3877" spans="1:14" ht="12.75" customHeight="1">
      <c r="A3877"/>
      <c r="B3877"/>
      <c r="C3877"/>
      <c r="D3877"/>
      <c r="E3877"/>
      <c r="F3877"/>
      <c r="G3877"/>
      <c r="H3877"/>
      <c r="I3877"/>
      <c r="J3877" s="52"/>
      <c r="K3877" s="52"/>
      <c r="L3877" s="52"/>
      <c r="M3877"/>
      <c r="N3877"/>
    </row>
    <row r="3878" spans="1:14" ht="12.75" customHeight="1">
      <c r="A3878"/>
      <c r="B3878"/>
      <c r="C3878"/>
      <c r="D3878"/>
      <c r="E3878"/>
      <c r="F3878"/>
      <c r="G3878"/>
      <c r="H3878"/>
      <c r="I3878"/>
      <c r="J3878" s="52"/>
      <c r="K3878" s="52"/>
      <c r="L3878" s="52"/>
      <c r="M3878"/>
      <c r="N3878"/>
    </row>
    <row r="3879" spans="1:14" ht="12.75" customHeight="1">
      <c r="A3879"/>
      <c r="B3879"/>
      <c r="C3879"/>
      <c r="D3879"/>
      <c r="E3879"/>
      <c r="F3879"/>
      <c r="G3879"/>
      <c r="H3879"/>
      <c r="I3879"/>
      <c r="J3879" s="52"/>
      <c r="K3879" s="52"/>
      <c r="L3879" s="52"/>
      <c r="M3879"/>
      <c r="N3879"/>
    </row>
    <row r="3880" spans="1:14" ht="12.75" customHeight="1">
      <c r="A3880"/>
      <c r="B3880"/>
      <c r="C3880"/>
      <c r="D3880"/>
      <c r="E3880"/>
      <c r="F3880"/>
      <c r="G3880"/>
      <c r="H3880"/>
      <c r="I3880"/>
      <c r="J3880" s="52"/>
      <c r="K3880" s="52"/>
      <c r="L3880" s="52"/>
      <c r="M3880"/>
      <c r="N3880"/>
    </row>
    <row r="3881" spans="1:14" ht="12.75" customHeight="1">
      <c r="A3881"/>
      <c r="B3881"/>
      <c r="C3881"/>
      <c r="D3881"/>
      <c r="E3881"/>
      <c r="F3881"/>
      <c r="G3881"/>
      <c r="H3881"/>
      <c r="I3881"/>
      <c r="J3881" s="52"/>
      <c r="K3881" s="52"/>
      <c r="L3881" s="52"/>
      <c r="M3881"/>
      <c r="N3881"/>
    </row>
    <row r="3882" spans="1:14" ht="12.75" customHeight="1">
      <c r="A3882"/>
      <c r="B3882"/>
      <c r="C3882"/>
      <c r="D3882"/>
      <c r="E3882"/>
      <c r="F3882"/>
      <c r="G3882"/>
      <c r="H3882"/>
      <c r="I3882"/>
      <c r="J3882" s="52"/>
      <c r="K3882" s="52"/>
      <c r="L3882" s="52"/>
      <c r="M3882"/>
      <c r="N3882"/>
    </row>
    <row r="3883" spans="1:14" ht="12.75" customHeight="1">
      <c r="A3883"/>
      <c r="B3883"/>
      <c r="C3883"/>
      <c r="D3883"/>
      <c r="E3883"/>
      <c r="F3883"/>
      <c r="G3883"/>
      <c r="H3883"/>
      <c r="I3883"/>
      <c r="J3883" s="52"/>
      <c r="K3883" s="52"/>
      <c r="L3883" s="52"/>
      <c r="M3883"/>
      <c r="N3883"/>
    </row>
    <row r="3884" spans="1:14" ht="12.75" customHeight="1">
      <c r="A3884"/>
      <c r="B3884"/>
      <c r="C3884"/>
      <c r="D3884"/>
      <c r="E3884"/>
      <c r="F3884"/>
      <c r="G3884"/>
      <c r="H3884"/>
      <c r="I3884"/>
      <c r="J3884" s="52"/>
      <c r="K3884" s="52"/>
      <c r="L3884" s="52"/>
      <c r="M3884"/>
      <c r="N3884"/>
    </row>
    <row r="3885" spans="1:14" ht="12.75" customHeight="1">
      <c r="A3885"/>
      <c r="B3885"/>
      <c r="C3885"/>
      <c r="D3885"/>
      <c r="E3885"/>
      <c r="F3885"/>
      <c r="G3885"/>
      <c r="H3885"/>
      <c r="I3885"/>
      <c r="J3885" s="52"/>
      <c r="K3885" s="52"/>
      <c r="L3885" s="52"/>
      <c r="M3885"/>
      <c r="N3885"/>
    </row>
    <row r="3886" spans="1:14" ht="12.75" customHeight="1">
      <c r="A3886"/>
      <c r="B3886"/>
      <c r="C3886"/>
      <c r="D3886"/>
      <c r="E3886"/>
      <c r="F3886"/>
      <c r="G3886"/>
      <c r="H3886"/>
      <c r="I3886"/>
      <c r="J3886" s="52"/>
      <c r="K3886" s="52"/>
      <c r="L3886" s="52"/>
      <c r="M3886"/>
      <c r="N3886"/>
    </row>
    <row r="3887" spans="1:14" ht="12.75" customHeight="1">
      <c r="A3887"/>
      <c r="B3887"/>
      <c r="C3887"/>
      <c r="D3887"/>
      <c r="E3887"/>
      <c r="F3887"/>
      <c r="G3887"/>
      <c r="H3887"/>
      <c r="I3887"/>
      <c r="J3887" s="52"/>
      <c r="K3887" s="52"/>
      <c r="L3887" s="52"/>
      <c r="M3887"/>
      <c r="N3887"/>
    </row>
    <row r="3888" spans="1:14" ht="12.75" customHeight="1">
      <c r="A3888"/>
      <c r="B3888"/>
      <c r="C3888"/>
      <c r="D3888"/>
      <c r="E3888"/>
      <c r="F3888"/>
      <c r="G3888"/>
      <c r="H3888"/>
      <c r="I3888"/>
      <c r="J3888" s="52"/>
      <c r="K3888" s="52"/>
      <c r="L3888" s="52"/>
      <c r="M3888"/>
      <c r="N3888"/>
    </row>
    <row r="3889" spans="1:14" ht="12.75" customHeight="1">
      <c r="A3889"/>
      <c r="B3889"/>
      <c r="C3889"/>
      <c r="D3889"/>
      <c r="E3889"/>
      <c r="F3889"/>
      <c r="G3889"/>
      <c r="H3889"/>
      <c r="I3889"/>
      <c r="J3889" s="52"/>
      <c r="K3889" s="52"/>
      <c r="L3889" s="52"/>
      <c r="M3889"/>
      <c r="N3889"/>
    </row>
    <row r="3890" spans="1:14" ht="12.75" customHeight="1">
      <c r="A3890"/>
      <c r="B3890"/>
      <c r="C3890"/>
      <c r="D3890"/>
      <c r="E3890"/>
      <c r="F3890"/>
      <c r="G3890"/>
      <c r="H3890"/>
      <c r="I3890"/>
      <c r="J3890" s="52"/>
      <c r="K3890" s="52"/>
      <c r="L3890" s="52"/>
      <c r="M3890"/>
      <c r="N3890"/>
    </row>
    <row r="3891" spans="1:14" ht="12.75" customHeight="1">
      <c r="A3891"/>
      <c r="B3891"/>
      <c r="C3891"/>
      <c r="D3891"/>
      <c r="E3891"/>
      <c r="F3891"/>
      <c r="G3891"/>
      <c r="H3891"/>
      <c r="I3891"/>
      <c r="J3891" s="52"/>
      <c r="K3891" s="52"/>
      <c r="L3891" s="52"/>
      <c r="M3891"/>
      <c r="N3891"/>
    </row>
    <row r="3892" spans="1:14" ht="12.75" customHeight="1">
      <c r="A3892"/>
      <c r="B3892"/>
      <c r="C3892"/>
      <c r="D3892"/>
      <c r="E3892"/>
      <c r="F3892"/>
      <c r="G3892"/>
      <c r="H3892"/>
      <c r="I3892"/>
      <c r="J3892" s="52"/>
      <c r="K3892" s="52"/>
      <c r="L3892" s="52"/>
      <c r="M3892"/>
      <c r="N3892"/>
    </row>
    <row r="3893" spans="1:14" ht="12.75" customHeight="1">
      <c r="A3893"/>
      <c r="B3893"/>
      <c r="C3893"/>
      <c r="D3893"/>
      <c r="E3893"/>
      <c r="F3893"/>
      <c r="G3893"/>
      <c r="H3893"/>
      <c r="I3893"/>
      <c r="J3893" s="52"/>
      <c r="K3893" s="52"/>
      <c r="L3893" s="52"/>
      <c r="M3893"/>
      <c r="N3893"/>
    </row>
    <row r="3894" spans="1:14" ht="12.75" customHeight="1">
      <c r="A3894"/>
      <c r="B3894"/>
      <c r="C3894"/>
      <c r="D3894"/>
      <c r="E3894"/>
      <c r="F3894"/>
      <c r="G3894"/>
      <c r="H3894"/>
      <c r="I3894"/>
      <c r="J3894" s="52"/>
      <c r="K3894" s="52"/>
      <c r="L3894" s="52"/>
      <c r="M3894"/>
      <c r="N3894"/>
    </row>
    <row r="3895" spans="1:14" ht="12.75" customHeight="1">
      <c r="A3895"/>
      <c r="B3895"/>
      <c r="C3895"/>
      <c r="D3895"/>
      <c r="E3895"/>
      <c r="F3895"/>
      <c r="G3895"/>
      <c r="H3895"/>
      <c r="I3895"/>
      <c r="J3895" s="52"/>
      <c r="K3895" s="52"/>
      <c r="L3895" s="52"/>
      <c r="M3895"/>
      <c r="N3895"/>
    </row>
    <row r="3896" spans="1:14" ht="12.75" customHeight="1">
      <c r="A3896"/>
      <c r="B3896"/>
      <c r="C3896"/>
      <c r="D3896"/>
      <c r="E3896"/>
      <c r="F3896"/>
      <c r="G3896"/>
      <c r="H3896"/>
      <c r="I3896"/>
      <c r="J3896" s="52"/>
      <c r="K3896" s="52"/>
      <c r="L3896" s="52"/>
      <c r="M3896"/>
      <c r="N3896"/>
    </row>
    <row r="3897" spans="1:14" ht="12.75" customHeight="1">
      <c r="A3897"/>
      <c r="B3897"/>
      <c r="C3897"/>
      <c r="D3897"/>
      <c r="E3897"/>
      <c r="F3897"/>
      <c r="G3897"/>
      <c r="H3897"/>
      <c r="I3897"/>
      <c r="J3897" s="52"/>
      <c r="K3897" s="52"/>
      <c r="L3897" s="52"/>
      <c r="M3897"/>
      <c r="N3897"/>
    </row>
    <row r="3898" spans="1:14" ht="12.75" customHeight="1">
      <c r="A3898"/>
      <c r="B3898"/>
      <c r="C3898"/>
      <c r="D3898"/>
      <c r="E3898"/>
      <c r="F3898"/>
      <c r="G3898"/>
      <c r="H3898"/>
      <c r="I3898"/>
      <c r="J3898" s="52"/>
      <c r="K3898" s="52"/>
      <c r="L3898" s="52"/>
      <c r="M3898"/>
      <c r="N3898"/>
    </row>
    <row r="3899" spans="1:14" ht="12.75" customHeight="1">
      <c r="A3899"/>
      <c r="B3899"/>
      <c r="C3899"/>
      <c r="D3899"/>
      <c r="E3899"/>
      <c r="F3899"/>
      <c r="G3899"/>
      <c r="H3899"/>
      <c r="I3899"/>
      <c r="J3899" s="52"/>
      <c r="K3899" s="52"/>
      <c r="L3899" s="52"/>
      <c r="M3899"/>
      <c r="N3899"/>
    </row>
    <row r="3900" spans="1:14" ht="12.75" customHeight="1">
      <c r="A3900"/>
      <c r="B3900"/>
      <c r="C3900"/>
      <c r="D3900"/>
      <c r="E3900"/>
      <c r="F3900"/>
      <c r="G3900"/>
      <c r="H3900"/>
      <c r="I3900"/>
      <c r="J3900" s="52"/>
      <c r="K3900" s="52"/>
      <c r="L3900" s="52"/>
      <c r="M3900"/>
      <c r="N3900"/>
    </row>
    <row r="3901" spans="1:14" ht="12.75" customHeight="1">
      <c r="A3901"/>
      <c r="B3901"/>
      <c r="C3901"/>
      <c r="D3901"/>
      <c r="E3901"/>
      <c r="F3901"/>
      <c r="G3901"/>
      <c r="H3901"/>
      <c r="I3901"/>
      <c r="J3901" s="52"/>
      <c r="K3901" s="52"/>
      <c r="L3901" s="52"/>
      <c r="M3901"/>
      <c r="N3901"/>
    </row>
    <row r="3902" spans="1:14" ht="12.75" customHeight="1">
      <c r="A3902"/>
      <c r="B3902"/>
      <c r="C3902"/>
      <c r="D3902"/>
      <c r="E3902"/>
      <c r="F3902"/>
      <c r="G3902"/>
      <c r="H3902"/>
      <c r="I3902"/>
      <c r="J3902" s="52"/>
      <c r="K3902" s="52"/>
      <c r="L3902" s="52"/>
      <c r="M3902"/>
      <c r="N3902"/>
    </row>
    <row r="3903" spans="1:14" ht="12.75" customHeight="1">
      <c r="A3903"/>
      <c r="B3903"/>
      <c r="C3903"/>
      <c r="D3903"/>
      <c r="E3903"/>
      <c r="F3903"/>
      <c r="G3903"/>
      <c r="H3903"/>
      <c r="I3903"/>
      <c r="J3903" s="52"/>
      <c r="K3903" s="52"/>
      <c r="L3903" s="52"/>
      <c r="M3903"/>
      <c r="N3903"/>
    </row>
    <row r="3904" spans="1:14" ht="12.75" customHeight="1">
      <c r="A3904"/>
      <c r="B3904"/>
      <c r="C3904"/>
      <c r="D3904"/>
      <c r="E3904"/>
      <c r="F3904"/>
      <c r="G3904"/>
      <c r="H3904"/>
      <c r="I3904"/>
      <c r="J3904" s="52"/>
      <c r="K3904" s="52"/>
      <c r="L3904" s="52"/>
      <c r="M3904"/>
      <c r="N3904"/>
    </row>
    <row r="3905" spans="1:14" ht="12.75" customHeight="1">
      <c r="A3905"/>
      <c r="B3905"/>
      <c r="C3905"/>
      <c r="D3905"/>
      <c r="E3905"/>
      <c r="F3905"/>
      <c r="G3905"/>
      <c r="H3905"/>
      <c r="I3905"/>
      <c r="J3905" s="52"/>
      <c r="K3905" s="52"/>
      <c r="L3905" s="52"/>
      <c r="M3905"/>
      <c r="N3905"/>
    </row>
    <row r="3906" spans="1:14" ht="12.75" customHeight="1">
      <c r="A3906"/>
      <c r="B3906"/>
      <c r="C3906"/>
      <c r="D3906"/>
      <c r="E3906"/>
      <c r="F3906"/>
      <c r="G3906"/>
      <c r="H3906"/>
      <c r="I3906"/>
      <c r="J3906" s="52"/>
      <c r="K3906" s="52"/>
      <c r="L3906" s="52"/>
      <c r="M3906"/>
      <c r="N3906"/>
    </row>
    <row r="3907" spans="1:14" ht="12.75" customHeight="1">
      <c r="A3907"/>
      <c r="B3907"/>
      <c r="C3907"/>
      <c r="D3907"/>
      <c r="E3907"/>
      <c r="F3907"/>
      <c r="G3907"/>
      <c r="H3907"/>
      <c r="I3907"/>
      <c r="J3907" s="52"/>
      <c r="K3907" s="52"/>
      <c r="L3907" s="52"/>
      <c r="M3907"/>
      <c r="N3907"/>
    </row>
    <row r="3908" spans="1:14" ht="12.75" customHeight="1">
      <c r="A3908"/>
      <c r="B3908"/>
      <c r="C3908"/>
      <c r="D3908"/>
      <c r="E3908"/>
      <c r="F3908"/>
      <c r="G3908"/>
      <c r="H3908"/>
      <c r="I3908"/>
      <c r="J3908" s="52"/>
      <c r="K3908" s="52"/>
      <c r="L3908" s="52"/>
      <c r="M3908"/>
      <c r="N3908"/>
    </row>
    <row r="3909" spans="1:14" ht="12.75" customHeight="1">
      <c r="A3909"/>
      <c r="B3909"/>
      <c r="C3909"/>
      <c r="D3909"/>
      <c r="E3909"/>
      <c r="F3909"/>
      <c r="G3909"/>
      <c r="H3909"/>
      <c r="I3909"/>
      <c r="J3909" s="52"/>
      <c r="K3909" s="52"/>
      <c r="L3909" s="52"/>
      <c r="M3909"/>
      <c r="N3909"/>
    </row>
    <row r="3910" spans="1:14" ht="12.75" customHeight="1">
      <c r="A3910"/>
      <c r="B3910"/>
      <c r="C3910"/>
      <c r="D3910"/>
      <c r="E3910"/>
      <c r="F3910"/>
      <c r="G3910"/>
      <c r="H3910"/>
      <c r="I3910"/>
      <c r="J3910" s="52"/>
      <c r="K3910" s="52"/>
      <c r="L3910" s="52"/>
      <c r="M3910"/>
      <c r="N3910"/>
    </row>
    <row r="3911" spans="1:14" ht="12.75" customHeight="1">
      <c r="A3911"/>
      <c r="B3911"/>
      <c r="C3911"/>
      <c r="D3911"/>
      <c r="E3911"/>
      <c r="F3911"/>
      <c r="G3911"/>
      <c r="H3911"/>
      <c r="I3911"/>
      <c r="J3911" s="52"/>
      <c r="K3911" s="52"/>
      <c r="L3911" s="52"/>
      <c r="M3911"/>
      <c r="N3911"/>
    </row>
    <row r="3912" spans="1:14" ht="12.75" customHeight="1">
      <c r="A3912"/>
      <c r="B3912"/>
      <c r="C3912"/>
      <c r="D3912"/>
      <c r="E3912"/>
      <c r="F3912"/>
      <c r="G3912"/>
      <c r="H3912"/>
      <c r="I3912"/>
      <c r="J3912" s="52"/>
      <c r="K3912" s="52"/>
      <c r="L3912" s="52"/>
      <c r="M3912"/>
      <c r="N3912"/>
    </row>
    <row r="3913" spans="1:14" ht="12.75" customHeight="1">
      <c r="A3913"/>
      <c r="B3913"/>
      <c r="C3913"/>
      <c r="D3913"/>
      <c r="E3913"/>
      <c r="F3913"/>
      <c r="G3913"/>
      <c r="H3913"/>
      <c r="I3913"/>
      <c r="J3913" s="52"/>
      <c r="K3913" s="52"/>
      <c r="L3913" s="52"/>
      <c r="M3913"/>
      <c r="N3913"/>
    </row>
    <row r="3914" spans="1:14" ht="12.75" customHeight="1">
      <c r="A3914"/>
      <c r="B3914"/>
      <c r="C3914"/>
      <c r="D3914"/>
      <c r="E3914"/>
      <c r="F3914"/>
      <c r="G3914"/>
      <c r="H3914"/>
      <c r="I3914"/>
      <c r="J3914" s="52"/>
      <c r="K3914" s="52"/>
      <c r="L3914" s="52"/>
      <c r="M3914"/>
      <c r="N3914"/>
    </row>
    <row r="3915" spans="1:14" ht="12.75" customHeight="1">
      <c r="A3915"/>
      <c r="B3915"/>
      <c r="C3915"/>
      <c r="D3915"/>
      <c r="E3915"/>
      <c r="F3915"/>
      <c r="G3915"/>
      <c r="H3915"/>
      <c r="I3915"/>
      <c r="J3915" s="52"/>
      <c r="K3915" s="52"/>
      <c r="L3915" s="52"/>
      <c r="M3915"/>
      <c r="N3915"/>
    </row>
    <row r="3916" spans="1:14" ht="12.75" customHeight="1">
      <c r="A3916"/>
      <c r="B3916"/>
      <c r="C3916"/>
      <c r="D3916"/>
      <c r="E3916"/>
      <c r="F3916"/>
      <c r="G3916"/>
      <c r="H3916"/>
      <c r="I3916"/>
      <c r="J3916" s="52"/>
      <c r="K3916" s="52"/>
      <c r="L3916" s="52"/>
      <c r="M3916"/>
      <c r="N3916"/>
    </row>
    <row r="3917" spans="1:14" ht="12.75" customHeight="1">
      <c r="A3917"/>
      <c r="B3917"/>
      <c r="C3917"/>
      <c r="D3917"/>
      <c r="E3917"/>
      <c r="F3917"/>
      <c r="G3917"/>
      <c r="H3917"/>
      <c r="I3917"/>
      <c r="J3917" s="52"/>
      <c r="K3917" s="52"/>
      <c r="L3917" s="52"/>
      <c r="M3917"/>
      <c r="N3917"/>
    </row>
    <row r="3918" spans="1:14" ht="12.75" customHeight="1">
      <c r="A3918"/>
      <c r="B3918"/>
      <c r="C3918"/>
      <c r="D3918"/>
      <c r="E3918"/>
      <c r="F3918"/>
      <c r="G3918"/>
      <c r="H3918"/>
      <c r="I3918"/>
      <c r="J3918" s="52"/>
      <c r="K3918" s="52"/>
      <c r="L3918" s="52"/>
      <c r="M3918"/>
      <c r="N3918"/>
    </row>
    <row r="3919" spans="1:14" ht="12.75" customHeight="1">
      <c r="A3919"/>
      <c r="B3919"/>
      <c r="C3919"/>
      <c r="D3919"/>
      <c r="E3919"/>
      <c r="F3919"/>
      <c r="G3919"/>
      <c r="H3919"/>
      <c r="I3919"/>
      <c r="J3919" s="52"/>
      <c r="K3919" s="52"/>
      <c r="L3919" s="52"/>
      <c r="M3919"/>
      <c r="N3919"/>
    </row>
    <row r="3920" spans="1:14" ht="12.75" customHeight="1">
      <c r="A3920"/>
      <c r="B3920"/>
      <c r="C3920"/>
      <c r="D3920"/>
      <c r="E3920"/>
      <c r="F3920"/>
      <c r="G3920"/>
      <c r="H3920"/>
      <c r="I3920"/>
      <c r="J3920" s="52"/>
      <c r="K3920" s="52"/>
      <c r="L3920" s="52"/>
      <c r="M3920"/>
      <c r="N3920"/>
    </row>
    <row r="3921" spans="1:14" ht="12.75" customHeight="1">
      <c r="A3921"/>
      <c r="B3921"/>
      <c r="C3921"/>
      <c r="D3921"/>
      <c r="E3921"/>
      <c r="F3921"/>
      <c r="G3921"/>
      <c r="H3921"/>
      <c r="I3921"/>
      <c r="J3921" s="52"/>
      <c r="K3921" s="52"/>
      <c r="L3921" s="52"/>
      <c r="M3921"/>
      <c r="N3921"/>
    </row>
    <row r="3922" spans="1:14" ht="12.75" customHeight="1">
      <c r="A3922"/>
      <c r="B3922"/>
      <c r="C3922"/>
      <c r="D3922"/>
      <c r="E3922"/>
      <c r="F3922"/>
      <c r="G3922"/>
      <c r="H3922"/>
      <c r="I3922"/>
      <c r="J3922" s="52"/>
      <c r="K3922" s="52"/>
      <c r="L3922" s="52"/>
      <c r="M3922"/>
      <c r="N3922"/>
    </row>
    <row r="3923" spans="1:14" ht="12.75" customHeight="1">
      <c r="A3923"/>
      <c r="B3923"/>
      <c r="C3923"/>
      <c r="D3923"/>
      <c r="E3923"/>
      <c r="F3923"/>
      <c r="G3923"/>
      <c r="H3923"/>
      <c r="I3923"/>
      <c r="J3923" s="52"/>
      <c r="K3923" s="52"/>
      <c r="L3923" s="52"/>
      <c r="M3923"/>
      <c r="N3923"/>
    </row>
    <row r="3924" spans="1:14" ht="12.75" customHeight="1">
      <c r="A3924"/>
      <c r="B3924"/>
      <c r="C3924"/>
      <c r="D3924"/>
      <c r="E3924"/>
      <c r="F3924"/>
      <c r="G3924"/>
      <c r="H3924"/>
      <c r="I3924"/>
      <c r="J3924" s="52"/>
      <c r="K3924" s="52"/>
      <c r="L3924" s="52"/>
      <c r="M3924"/>
      <c r="N3924"/>
    </row>
    <row r="3925" spans="1:14" ht="12.75" customHeight="1">
      <c r="A3925"/>
      <c r="B3925"/>
      <c r="C3925"/>
      <c r="D3925"/>
      <c r="E3925"/>
      <c r="F3925"/>
      <c r="G3925"/>
      <c r="H3925"/>
      <c r="I3925"/>
      <c r="J3925" s="52"/>
      <c r="K3925" s="52"/>
      <c r="L3925" s="52"/>
      <c r="M3925"/>
      <c r="N3925"/>
    </row>
    <row r="3926" spans="1:14" ht="12.75" customHeight="1">
      <c r="A3926"/>
      <c r="B3926"/>
      <c r="C3926"/>
      <c r="D3926"/>
      <c r="E3926"/>
      <c r="F3926"/>
      <c r="G3926"/>
      <c r="H3926"/>
      <c r="I3926"/>
      <c r="J3926" s="52"/>
      <c r="K3926" s="52"/>
      <c r="L3926" s="52"/>
      <c r="M3926"/>
      <c r="N3926"/>
    </row>
    <row r="3927" spans="1:14" ht="12.75" customHeight="1">
      <c r="A3927"/>
      <c r="B3927"/>
      <c r="C3927"/>
      <c r="D3927"/>
      <c r="E3927"/>
      <c r="F3927"/>
      <c r="G3927"/>
      <c r="H3927"/>
      <c r="I3927"/>
      <c r="J3927" s="52"/>
      <c r="K3927" s="52"/>
      <c r="L3927" s="52"/>
      <c r="M3927"/>
      <c r="N3927"/>
    </row>
    <row r="3928" spans="1:14" ht="12.75" customHeight="1">
      <c r="A3928"/>
      <c r="B3928"/>
      <c r="C3928"/>
      <c r="D3928"/>
      <c r="E3928"/>
      <c r="F3928"/>
      <c r="G3928"/>
      <c r="H3928"/>
      <c r="I3928"/>
      <c r="J3928" s="52"/>
      <c r="K3928" s="52"/>
      <c r="L3928" s="52"/>
      <c r="M3928"/>
      <c r="N3928"/>
    </row>
    <row r="3929" spans="1:14" ht="12.75" customHeight="1">
      <c r="A3929"/>
      <c r="B3929"/>
      <c r="C3929"/>
      <c r="D3929"/>
      <c r="E3929"/>
      <c r="F3929"/>
      <c r="G3929"/>
      <c r="H3929"/>
      <c r="I3929"/>
      <c r="J3929" s="52"/>
      <c r="K3929" s="52"/>
      <c r="L3929" s="52"/>
      <c r="M3929"/>
      <c r="N3929"/>
    </row>
    <row r="3930" spans="1:14" ht="12.75" customHeight="1">
      <c r="A3930"/>
      <c r="B3930"/>
      <c r="C3930"/>
      <c r="D3930"/>
      <c r="E3930"/>
      <c r="F3930"/>
      <c r="G3930"/>
      <c r="H3930"/>
      <c r="I3930"/>
      <c r="J3930" s="52"/>
      <c r="K3930" s="52"/>
      <c r="L3930" s="52"/>
      <c r="M3930"/>
      <c r="N3930"/>
    </row>
    <row r="3931" spans="1:14" ht="12.75" customHeight="1">
      <c r="A3931"/>
      <c r="B3931"/>
      <c r="C3931"/>
      <c r="D3931"/>
      <c r="E3931"/>
      <c r="F3931"/>
      <c r="G3931"/>
      <c r="H3931"/>
      <c r="I3931"/>
      <c r="J3931" s="52"/>
      <c r="K3931" s="52"/>
      <c r="L3931" s="52"/>
      <c r="M3931"/>
      <c r="N3931"/>
    </row>
    <row r="3932" spans="1:14" ht="12.75" customHeight="1">
      <c r="A3932"/>
      <c r="B3932"/>
      <c r="C3932"/>
      <c r="D3932"/>
      <c r="E3932"/>
      <c r="F3932"/>
      <c r="G3932"/>
      <c r="H3932"/>
      <c r="I3932"/>
      <c r="J3932" s="52"/>
      <c r="K3932" s="52"/>
      <c r="L3932" s="52"/>
      <c r="M3932"/>
      <c r="N3932"/>
    </row>
    <row r="3933" spans="1:14" ht="12.75" customHeight="1">
      <c r="A3933"/>
      <c r="B3933"/>
      <c r="C3933"/>
      <c r="D3933"/>
      <c r="E3933"/>
      <c r="F3933"/>
      <c r="G3933"/>
      <c r="H3933"/>
      <c r="I3933"/>
      <c r="J3933" s="52"/>
      <c r="K3933" s="52"/>
      <c r="L3933" s="52"/>
      <c r="M3933"/>
      <c r="N3933"/>
    </row>
    <row r="3934" spans="1:14" ht="12.75" customHeight="1">
      <c r="A3934"/>
      <c r="B3934"/>
      <c r="C3934"/>
      <c r="D3934"/>
      <c r="E3934"/>
      <c r="F3934"/>
      <c r="G3934"/>
      <c r="H3934"/>
      <c r="I3934"/>
      <c r="J3934" s="52"/>
      <c r="K3934" s="52"/>
      <c r="L3934" s="52"/>
      <c r="M3934"/>
      <c r="N3934"/>
    </row>
    <row r="3935" spans="1:14" ht="12.75" customHeight="1">
      <c r="A3935"/>
      <c r="B3935"/>
      <c r="C3935"/>
      <c r="D3935"/>
      <c r="E3935"/>
      <c r="F3935"/>
      <c r="G3935"/>
      <c r="H3935"/>
      <c r="I3935"/>
      <c r="J3935" s="52"/>
      <c r="K3935" s="52"/>
      <c r="L3935" s="52"/>
      <c r="M3935"/>
      <c r="N3935"/>
    </row>
    <row r="3936" spans="1:14" ht="12.75" customHeight="1">
      <c r="A3936"/>
      <c r="B3936"/>
      <c r="C3936"/>
      <c r="D3936"/>
      <c r="E3936"/>
      <c r="F3936"/>
      <c r="G3936"/>
      <c r="H3936"/>
      <c r="I3936"/>
      <c r="J3936" s="52"/>
      <c r="K3936" s="52"/>
      <c r="L3936" s="52"/>
      <c r="M3936"/>
      <c r="N3936"/>
    </row>
    <row r="3937" spans="1:14" ht="12.75" customHeight="1">
      <c r="A3937"/>
      <c r="B3937"/>
      <c r="C3937"/>
      <c r="D3937"/>
      <c r="E3937"/>
      <c r="F3937"/>
      <c r="G3937"/>
      <c r="H3937"/>
      <c r="I3937"/>
      <c r="J3937" s="52"/>
      <c r="K3937" s="52"/>
      <c r="L3937" s="52"/>
      <c r="M3937"/>
      <c r="N3937"/>
    </row>
    <row r="3938" spans="1:14" ht="12.75" customHeight="1">
      <c r="A3938"/>
      <c r="B3938"/>
      <c r="C3938"/>
      <c r="D3938"/>
      <c r="E3938"/>
      <c r="F3938"/>
      <c r="G3938"/>
      <c r="H3938"/>
      <c r="I3938"/>
      <c r="J3938" s="52"/>
      <c r="K3938" s="52"/>
      <c r="L3938" s="52"/>
      <c r="M3938"/>
      <c r="N3938"/>
    </row>
    <row r="3939" spans="1:14" ht="12.75" customHeight="1">
      <c r="A3939"/>
      <c r="B3939"/>
      <c r="C3939"/>
      <c r="D3939"/>
      <c r="E3939"/>
      <c r="F3939"/>
      <c r="G3939"/>
      <c r="H3939"/>
      <c r="I3939"/>
      <c r="J3939" s="52"/>
      <c r="K3939" s="52"/>
      <c r="L3939" s="52"/>
      <c r="M3939"/>
      <c r="N3939"/>
    </row>
    <row r="3940" spans="1:14" ht="12.75" customHeight="1">
      <c r="A3940"/>
      <c r="B3940"/>
      <c r="C3940"/>
      <c r="D3940"/>
      <c r="E3940"/>
      <c r="F3940"/>
      <c r="G3940"/>
      <c r="H3940"/>
      <c r="I3940"/>
      <c r="J3940" s="52"/>
      <c r="K3940" s="52"/>
      <c r="L3940" s="52"/>
      <c r="M3940"/>
      <c r="N3940"/>
    </row>
    <row r="3941" spans="1:14" ht="12.75" customHeight="1">
      <c r="A3941"/>
      <c r="B3941"/>
      <c r="C3941"/>
      <c r="D3941"/>
      <c r="E3941"/>
      <c r="F3941"/>
      <c r="G3941"/>
      <c r="H3941"/>
      <c r="I3941"/>
      <c r="J3941" s="52"/>
      <c r="K3941" s="52"/>
      <c r="L3941" s="52"/>
      <c r="M3941"/>
      <c r="N3941"/>
    </row>
    <row r="3942" spans="1:14" ht="12.75" customHeight="1">
      <c r="A3942"/>
      <c r="B3942"/>
      <c r="C3942"/>
      <c r="D3942"/>
      <c r="E3942"/>
      <c r="F3942"/>
      <c r="G3942"/>
      <c r="H3942"/>
      <c r="I3942"/>
      <c r="J3942" s="52"/>
      <c r="K3942" s="52"/>
      <c r="L3942" s="52"/>
      <c r="M3942"/>
      <c r="N3942"/>
    </row>
    <row r="3943" spans="1:14" ht="12.75" customHeight="1">
      <c r="A3943"/>
      <c r="B3943"/>
      <c r="C3943"/>
      <c r="D3943"/>
      <c r="E3943"/>
      <c r="F3943"/>
      <c r="G3943"/>
      <c r="H3943"/>
      <c r="I3943"/>
      <c r="J3943" s="52"/>
      <c r="K3943" s="52"/>
      <c r="L3943" s="52"/>
      <c r="M3943"/>
      <c r="N3943"/>
    </row>
    <row r="3944" spans="1:14" ht="12.75" customHeight="1">
      <c r="A3944"/>
      <c r="B3944"/>
      <c r="C3944"/>
      <c r="D3944"/>
      <c r="E3944"/>
      <c r="F3944"/>
      <c r="G3944"/>
      <c r="H3944"/>
      <c r="I3944"/>
      <c r="J3944" s="52"/>
      <c r="K3944" s="52"/>
      <c r="L3944" s="52"/>
      <c r="M3944"/>
      <c r="N3944"/>
    </row>
    <row r="3945" spans="1:14" ht="12.75" customHeight="1">
      <c r="A3945"/>
      <c r="B3945"/>
      <c r="C3945"/>
      <c r="D3945"/>
      <c r="E3945"/>
      <c r="F3945"/>
      <c r="G3945"/>
      <c r="H3945"/>
      <c r="I3945"/>
      <c r="J3945" s="52"/>
      <c r="K3945" s="52"/>
      <c r="L3945" s="52"/>
      <c r="M3945"/>
      <c r="N3945"/>
    </row>
    <row r="3946" spans="1:14" ht="12.75" customHeight="1">
      <c r="A3946"/>
      <c r="B3946"/>
      <c r="C3946"/>
      <c r="D3946"/>
      <c r="E3946"/>
      <c r="F3946"/>
      <c r="G3946"/>
      <c r="H3946"/>
      <c r="I3946"/>
      <c r="J3946" s="52"/>
      <c r="K3946" s="52"/>
      <c r="L3946" s="52"/>
      <c r="M3946"/>
      <c r="N3946"/>
    </row>
    <row r="3947" spans="1:14" ht="12.75" customHeight="1">
      <c r="A3947"/>
      <c r="B3947"/>
      <c r="C3947"/>
      <c r="D3947"/>
      <c r="E3947"/>
      <c r="F3947"/>
      <c r="G3947"/>
      <c r="H3947"/>
      <c r="I3947"/>
      <c r="J3947" s="52"/>
      <c r="K3947" s="52"/>
      <c r="L3947" s="52"/>
      <c r="M3947"/>
      <c r="N3947"/>
    </row>
    <row r="3948" spans="1:14" ht="12.75" customHeight="1">
      <c r="A3948"/>
      <c r="B3948"/>
      <c r="C3948"/>
      <c r="D3948"/>
      <c r="E3948"/>
      <c r="F3948"/>
      <c r="G3948"/>
      <c r="H3948"/>
      <c r="I3948"/>
      <c r="J3948" s="52"/>
      <c r="K3948" s="52"/>
      <c r="L3948" s="52"/>
      <c r="M3948"/>
      <c r="N3948"/>
    </row>
    <row r="3949" spans="1:14" ht="12.75" customHeight="1">
      <c r="A3949"/>
      <c r="B3949"/>
      <c r="C3949"/>
      <c r="D3949"/>
      <c r="E3949"/>
      <c r="F3949"/>
      <c r="G3949"/>
      <c r="H3949"/>
      <c r="I3949"/>
      <c r="J3949" s="52"/>
      <c r="K3949" s="52"/>
      <c r="L3949" s="52"/>
      <c r="M3949"/>
      <c r="N3949"/>
    </row>
    <row r="3950" spans="1:14" ht="12.75" customHeight="1">
      <c r="A3950"/>
      <c r="B3950"/>
      <c r="C3950"/>
      <c r="D3950"/>
      <c r="E3950"/>
      <c r="F3950"/>
      <c r="G3950"/>
      <c r="H3950"/>
      <c r="I3950"/>
      <c r="J3950" s="52"/>
      <c r="K3950" s="52"/>
      <c r="L3950" s="52"/>
      <c r="M3950"/>
      <c r="N3950"/>
    </row>
    <row r="3951" spans="1:14" ht="12.75" customHeight="1">
      <c r="A3951"/>
      <c r="B3951"/>
      <c r="C3951"/>
      <c r="D3951"/>
      <c r="E3951"/>
      <c r="F3951"/>
      <c r="G3951"/>
      <c r="H3951"/>
      <c r="I3951"/>
      <c r="J3951" s="52"/>
      <c r="K3951" s="52"/>
      <c r="L3951" s="52"/>
      <c r="M3951"/>
      <c r="N3951"/>
    </row>
    <row r="3952" spans="1:14" ht="12.75" customHeight="1">
      <c r="A3952"/>
      <c r="B3952"/>
      <c r="C3952"/>
      <c r="D3952"/>
      <c r="E3952"/>
      <c r="F3952"/>
      <c r="G3952"/>
      <c r="H3952"/>
      <c r="I3952"/>
      <c r="J3952" s="52"/>
      <c r="K3952" s="52"/>
      <c r="L3952" s="52"/>
      <c r="M3952"/>
      <c r="N3952"/>
    </row>
    <row r="3953" spans="1:14" ht="12.75" customHeight="1">
      <c r="A3953"/>
      <c r="B3953"/>
      <c r="C3953"/>
      <c r="D3953"/>
      <c r="E3953"/>
      <c r="F3953"/>
      <c r="G3953"/>
      <c r="H3953"/>
      <c r="I3953"/>
      <c r="J3953" s="52"/>
      <c r="K3953" s="52"/>
      <c r="L3953" s="52"/>
      <c r="M3953"/>
      <c r="N3953"/>
    </row>
    <row r="3954" spans="1:14" ht="12.75" customHeight="1">
      <c r="A3954"/>
      <c r="B3954"/>
      <c r="C3954"/>
      <c r="D3954"/>
      <c r="E3954"/>
      <c r="F3954"/>
      <c r="G3954"/>
      <c r="H3954"/>
      <c r="I3954"/>
      <c r="J3954" s="52"/>
      <c r="K3954" s="52"/>
      <c r="L3954" s="52"/>
      <c r="M3954"/>
      <c r="N3954"/>
    </row>
    <row r="3955" spans="1:14" ht="12.75" customHeight="1">
      <c r="A3955"/>
      <c r="B3955"/>
      <c r="C3955"/>
      <c r="D3955"/>
      <c r="E3955"/>
      <c r="F3955"/>
      <c r="G3955"/>
      <c r="H3955"/>
      <c r="I3955"/>
      <c r="J3955" s="52"/>
      <c r="K3955" s="52"/>
      <c r="L3955" s="52"/>
      <c r="M3955"/>
      <c r="N3955"/>
    </row>
    <row r="3956" spans="1:14" ht="12.75" customHeight="1">
      <c r="A3956"/>
      <c r="B3956"/>
      <c r="C3956"/>
      <c r="D3956"/>
      <c r="E3956"/>
      <c r="F3956"/>
      <c r="G3956"/>
      <c r="H3956"/>
      <c r="I3956"/>
      <c r="J3956" s="52"/>
      <c r="K3956" s="52"/>
      <c r="L3956" s="52"/>
      <c r="M3956"/>
      <c r="N3956"/>
    </row>
    <row r="3957" spans="1:14" ht="12.75" customHeight="1">
      <c r="A3957"/>
      <c r="B3957"/>
      <c r="C3957"/>
      <c r="D3957"/>
      <c r="E3957"/>
      <c r="F3957"/>
      <c r="G3957"/>
      <c r="H3957"/>
      <c r="I3957"/>
      <c r="J3957" s="52"/>
      <c r="K3957" s="52"/>
      <c r="L3957" s="52"/>
      <c r="M3957"/>
      <c r="N3957"/>
    </row>
    <row r="3958" spans="1:14" ht="12.75" customHeight="1">
      <c r="A3958"/>
      <c r="B3958"/>
      <c r="C3958"/>
      <c r="D3958"/>
      <c r="E3958"/>
      <c r="F3958"/>
      <c r="G3958"/>
      <c r="H3958"/>
      <c r="I3958"/>
      <c r="J3958" s="52"/>
      <c r="K3958" s="52"/>
      <c r="L3958" s="52"/>
      <c r="M3958"/>
      <c r="N3958"/>
    </row>
    <row r="3959" spans="1:14" ht="12.75" customHeight="1">
      <c r="A3959"/>
      <c r="B3959"/>
      <c r="C3959"/>
      <c r="D3959"/>
      <c r="E3959"/>
      <c r="F3959"/>
      <c r="G3959"/>
      <c r="H3959"/>
      <c r="I3959"/>
      <c r="J3959" s="52"/>
      <c r="K3959" s="52"/>
      <c r="L3959" s="52"/>
      <c r="M3959"/>
      <c r="N3959"/>
    </row>
    <row r="3960" spans="1:14" ht="12.75" customHeight="1">
      <c r="A3960"/>
      <c r="B3960"/>
      <c r="C3960"/>
      <c r="D3960"/>
      <c r="E3960"/>
      <c r="F3960"/>
      <c r="G3960"/>
      <c r="H3960"/>
      <c r="I3960"/>
      <c r="J3960" s="52"/>
      <c r="K3960" s="52"/>
      <c r="L3960" s="52"/>
      <c r="M3960"/>
      <c r="N3960"/>
    </row>
    <row r="3961" spans="1:14" ht="12.75" customHeight="1">
      <c r="A3961"/>
      <c r="B3961"/>
      <c r="C3961"/>
      <c r="D3961"/>
      <c r="E3961"/>
      <c r="F3961"/>
      <c r="G3961"/>
      <c r="H3961"/>
      <c r="I3961"/>
      <c r="J3961" s="52"/>
      <c r="K3961" s="52"/>
      <c r="L3961" s="52"/>
      <c r="M3961"/>
      <c r="N3961"/>
    </row>
    <row r="3962" spans="1:14" ht="12.75" customHeight="1">
      <c r="A3962"/>
      <c r="B3962"/>
      <c r="C3962"/>
      <c r="D3962"/>
      <c r="E3962"/>
      <c r="F3962"/>
      <c r="G3962"/>
      <c r="H3962"/>
      <c r="I3962"/>
      <c r="J3962" s="52"/>
      <c r="K3962" s="52"/>
      <c r="L3962" s="52"/>
      <c r="M3962"/>
      <c r="N3962"/>
    </row>
    <row r="3963" spans="1:14" ht="12.75" customHeight="1">
      <c r="A3963"/>
      <c r="B3963"/>
      <c r="C3963"/>
      <c r="D3963"/>
      <c r="E3963"/>
      <c r="F3963"/>
      <c r="G3963"/>
      <c r="H3963"/>
      <c r="I3963"/>
      <c r="J3963" s="52"/>
      <c r="K3963" s="52"/>
      <c r="L3963" s="52"/>
      <c r="M3963"/>
      <c r="N3963"/>
    </row>
    <row r="3964" spans="1:14" ht="12.75" customHeight="1">
      <c r="A3964"/>
      <c r="B3964"/>
      <c r="C3964"/>
      <c r="D3964"/>
      <c r="E3964"/>
      <c r="F3964"/>
      <c r="G3964"/>
      <c r="H3964"/>
      <c r="I3964"/>
      <c r="J3964" s="52"/>
      <c r="K3964" s="52"/>
      <c r="L3964" s="52"/>
      <c r="M3964"/>
      <c r="N3964"/>
    </row>
    <row r="3965" spans="1:14" ht="12.75" customHeight="1">
      <c r="A3965"/>
      <c r="B3965"/>
      <c r="C3965"/>
      <c r="D3965"/>
      <c r="E3965"/>
      <c r="F3965"/>
      <c r="G3965"/>
      <c r="H3965"/>
      <c r="I3965"/>
      <c r="J3965" s="52"/>
      <c r="K3965" s="52"/>
      <c r="L3965" s="52"/>
      <c r="M3965"/>
      <c r="N3965"/>
    </row>
    <row r="3966" spans="1:14" ht="12.75" customHeight="1">
      <c r="A3966"/>
      <c r="B3966"/>
      <c r="C3966"/>
      <c r="D3966"/>
      <c r="E3966"/>
      <c r="F3966"/>
      <c r="G3966"/>
      <c r="H3966"/>
      <c r="I3966"/>
      <c r="J3966" s="52"/>
      <c r="K3966" s="52"/>
      <c r="L3966" s="52"/>
      <c r="M3966"/>
      <c r="N3966"/>
    </row>
    <row r="3967" spans="1:14" ht="12.75" customHeight="1">
      <c r="A3967"/>
      <c r="B3967"/>
      <c r="C3967"/>
      <c r="D3967"/>
      <c r="E3967"/>
      <c r="F3967"/>
      <c r="G3967"/>
      <c r="H3967"/>
      <c r="I3967"/>
      <c r="J3967" s="52"/>
      <c r="K3967" s="52"/>
      <c r="L3967" s="52"/>
      <c r="M3967"/>
      <c r="N3967"/>
    </row>
    <row r="3968" spans="1:14" ht="12.75" customHeight="1">
      <c r="A3968"/>
      <c r="B3968"/>
      <c r="C3968"/>
      <c r="D3968"/>
      <c r="E3968"/>
      <c r="F3968"/>
      <c r="G3968"/>
      <c r="H3968"/>
      <c r="I3968"/>
      <c r="J3968" s="52"/>
      <c r="K3968" s="52"/>
      <c r="L3968" s="52"/>
      <c r="M3968"/>
      <c r="N3968"/>
    </row>
    <row r="3969" spans="1:14" ht="12.75" customHeight="1">
      <c r="A3969"/>
      <c r="B3969"/>
      <c r="C3969"/>
      <c r="D3969"/>
      <c r="E3969"/>
      <c r="F3969"/>
      <c r="G3969"/>
      <c r="H3969"/>
      <c r="I3969"/>
      <c r="J3969" s="52"/>
      <c r="K3969" s="52"/>
      <c r="L3969" s="52"/>
      <c r="M3969"/>
      <c r="N3969"/>
    </row>
    <row r="3970" spans="1:14" ht="12.75" customHeight="1">
      <c r="A3970"/>
      <c r="B3970"/>
      <c r="C3970"/>
      <c r="D3970"/>
      <c r="E3970"/>
      <c r="F3970"/>
      <c r="G3970"/>
      <c r="H3970"/>
      <c r="I3970"/>
      <c r="J3970" s="52"/>
      <c r="K3970" s="52"/>
      <c r="L3970" s="52"/>
      <c r="M3970"/>
      <c r="N3970"/>
    </row>
    <row r="3971" spans="1:14" ht="12.75" customHeight="1">
      <c r="A3971"/>
      <c r="B3971"/>
      <c r="C3971"/>
      <c r="D3971"/>
      <c r="E3971"/>
      <c r="F3971"/>
      <c r="G3971"/>
      <c r="H3971"/>
      <c r="I3971"/>
      <c r="J3971" s="52"/>
      <c r="K3971" s="52"/>
      <c r="L3971" s="52"/>
      <c r="M3971"/>
      <c r="N3971"/>
    </row>
    <row r="3972" spans="1:14" ht="12.75" customHeight="1">
      <c r="A3972"/>
      <c r="B3972"/>
      <c r="C3972"/>
      <c r="D3972"/>
      <c r="E3972"/>
      <c r="F3972"/>
      <c r="G3972"/>
      <c r="H3972"/>
      <c r="I3972"/>
      <c r="J3972" s="52"/>
      <c r="K3972" s="52"/>
      <c r="L3972" s="52"/>
      <c r="M3972"/>
      <c r="N3972"/>
    </row>
    <row r="3973" spans="1:14" ht="12.75" customHeight="1">
      <c r="A3973"/>
      <c r="B3973"/>
      <c r="C3973"/>
      <c r="D3973"/>
      <c r="E3973"/>
      <c r="F3973"/>
      <c r="G3973"/>
      <c r="H3973"/>
      <c r="I3973"/>
      <c r="J3973" s="52"/>
      <c r="K3973" s="52"/>
      <c r="L3973" s="52"/>
      <c r="M3973"/>
      <c r="N3973"/>
    </row>
    <row r="3974" spans="1:14" ht="12.75" customHeight="1">
      <c r="A3974"/>
      <c r="B3974"/>
      <c r="C3974"/>
      <c r="D3974"/>
      <c r="E3974"/>
      <c r="F3974"/>
      <c r="G3974"/>
      <c r="H3974"/>
      <c r="I3974"/>
      <c r="J3974" s="52"/>
      <c r="K3974" s="52"/>
      <c r="L3974" s="52"/>
      <c r="M3974"/>
      <c r="N3974"/>
    </row>
    <row r="3975" spans="1:14" ht="12.75" customHeight="1">
      <c r="A3975"/>
      <c r="B3975"/>
      <c r="C3975"/>
      <c r="D3975"/>
      <c r="E3975"/>
      <c r="F3975"/>
      <c r="G3975"/>
      <c r="H3975"/>
      <c r="I3975"/>
      <c r="J3975" s="52"/>
      <c r="K3975" s="52"/>
      <c r="L3975" s="52"/>
      <c r="M3975"/>
      <c r="N3975"/>
    </row>
    <row r="3976" spans="1:14" ht="12.75" customHeight="1">
      <c r="A3976"/>
      <c r="B3976"/>
      <c r="C3976"/>
      <c r="D3976"/>
      <c r="E3976"/>
      <c r="F3976"/>
      <c r="G3976"/>
      <c r="H3976"/>
      <c r="I3976"/>
      <c r="J3976" s="52"/>
      <c r="K3976" s="52"/>
      <c r="L3976" s="52"/>
      <c r="M3976"/>
      <c r="N3976"/>
    </row>
    <row r="3977" spans="1:14" ht="12.75" customHeight="1">
      <c r="A3977"/>
      <c r="B3977"/>
      <c r="C3977"/>
      <c r="D3977"/>
      <c r="E3977"/>
      <c r="F3977"/>
      <c r="G3977"/>
      <c r="H3977"/>
      <c r="I3977"/>
      <c r="J3977" s="52"/>
      <c r="K3977" s="52"/>
      <c r="L3977" s="52"/>
      <c r="M3977"/>
      <c r="N3977"/>
    </row>
    <row r="3978" spans="1:14" ht="12.75" customHeight="1">
      <c r="A3978"/>
      <c r="B3978"/>
      <c r="C3978"/>
      <c r="D3978"/>
      <c r="E3978"/>
      <c r="F3978"/>
      <c r="G3978"/>
      <c r="H3978"/>
      <c r="I3978"/>
      <c r="J3978" s="52"/>
      <c r="K3978" s="52"/>
      <c r="L3978" s="52"/>
      <c r="M3978"/>
      <c r="N3978"/>
    </row>
    <row r="3979" spans="1:14" ht="12.75" customHeight="1">
      <c r="A3979"/>
      <c r="B3979"/>
      <c r="C3979"/>
      <c r="D3979"/>
      <c r="E3979"/>
      <c r="F3979"/>
      <c r="G3979"/>
      <c r="H3979"/>
      <c r="I3979"/>
      <c r="J3979" s="52"/>
      <c r="K3979" s="52"/>
      <c r="L3979" s="52"/>
      <c r="M3979"/>
      <c r="N3979"/>
    </row>
    <row r="3980" spans="1:14" ht="12.75" customHeight="1">
      <c r="A3980"/>
      <c r="B3980"/>
      <c r="C3980"/>
      <c r="D3980"/>
      <c r="E3980"/>
      <c r="F3980"/>
      <c r="G3980"/>
      <c r="H3980"/>
      <c r="I3980"/>
      <c r="J3980" s="52"/>
      <c r="K3980" s="52"/>
      <c r="L3980" s="52"/>
      <c r="M3980"/>
      <c r="N3980"/>
    </row>
    <row r="3981" spans="1:14" ht="12.75" customHeight="1">
      <c r="A3981"/>
      <c r="B3981"/>
      <c r="C3981"/>
      <c r="D3981"/>
      <c r="E3981"/>
      <c r="F3981"/>
      <c r="G3981"/>
      <c r="H3981"/>
      <c r="I3981"/>
      <c r="J3981" s="52"/>
      <c r="K3981" s="52"/>
      <c r="L3981" s="52"/>
      <c r="M3981"/>
      <c r="N3981"/>
    </row>
    <row r="3982" spans="1:14" ht="12.75" customHeight="1">
      <c r="A3982"/>
      <c r="B3982"/>
      <c r="C3982"/>
      <c r="D3982"/>
      <c r="E3982"/>
      <c r="F3982"/>
      <c r="G3982"/>
      <c r="H3982"/>
      <c r="I3982"/>
      <c r="J3982" s="52"/>
      <c r="K3982" s="52"/>
      <c r="L3982" s="52"/>
      <c r="M3982"/>
      <c r="N3982"/>
    </row>
    <row r="3983" spans="1:14" ht="12.75" customHeight="1">
      <c r="A3983"/>
      <c r="B3983"/>
      <c r="C3983"/>
      <c r="D3983"/>
      <c r="E3983"/>
      <c r="F3983"/>
      <c r="G3983"/>
      <c r="H3983"/>
      <c r="I3983"/>
      <c r="J3983" s="52"/>
      <c r="K3983" s="52"/>
      <c r="L3983" s="52"/>
      <c r="M3983"/>
      <c r="N3983"/>
    </row>
    <row r="3984" spans="1:14" ht="12.75" customHeight="1">
      <c r="A3984"/>
      <c r="B3984"/>
      <c r="C3984"/>
      <c r="D3984"/>
      <c r="E3984"/>
      <c r="F3984"/>
      <c r="G3984"/>
      <c r="H3984"/>
      <c r="I3984"/>
      <c r="J3984" s="52"/>
      <c r="K3984" s="52"/>
      <c r="L3984" s="52"/>
      <c r="M3984"/>
      <c r="N3984"/>
    </row>
    <row r="3985" spans="1:14" ht="12.75" customHeight="1">
      <c r="A3985"/>
      <c r="B3985"/>
      <c r="C3985"/>
      <c r="D3985"/>
      <c r="E3985"/>
      <c r="F3985"/>
      <c r="G3985"/>
      <c r="H3985"/>
      <c r="I3985"/>
      <c r="J3985" s="52"/>
      <c r="K3985" s="52"/>
      <c r="L3985" s="52"/>
      <c r="M3985"/>
      <c r="N3985"/>
    </row>
    <row r="3986" spans="1:14" ht="12.75" customHeight="1">
      <c r="A3986"/>
      <c r="B3986"/>
      <c r="C3986"/>
      <c r="D3986"/>
      <c r="E3986"/>
      <c r="F3986"/>
      <c r="G3986"/>
      <c r="H3986"/>
      <c r="I3986"/>
      <c r="J3986" s="52"/>
      <c r="K3986" s="52"/>
      <c r="L3986" s="52"/>
      <c r="M3986"/>
      <c r="N3986"/>
    </row>
    <row r="3987" spans="1:14" ht="12.75" customHeight="1">
      <c r="A3987"/>
      <c r="B3987"/>
      <c r="C3987"/>
      <c r="D3987"/>
      <c r="E3987"/>
      <c r="F3987"/>
      <c r="G3987"/>
      <c r="H3987"/>
      <c r="I3987"/>
      <c r="J3987" s="52"/>
      <c r="K3987" s="52"/>
      <c r="L3987" s="52"/>
      <c r="M3987"/>
      <c r="N3987"/>
    </row>
    <row r="3988" spans="1:14" ht="12.75" customHeight="1">
      <c r="A3988"/>
      <c r="B3988"/>
      <c r="C3988"/>
      <c r="D3988"/>
      <c r="E3988"/>
      <c r="F3988"/>
      <c r="G3988"/>
      <c r="H3988"/>
      <c r="I3988"/>
      <c r="J3988" s="52"/>
      <c r="K3988" s="52"/>
      <c r="L3988" s="52"/>
      <c r="M3988"/>
      <c r="N3988"/>
    </row>
    <row r="3989" spans="1:14" ht="12.75" customHeight="1">
      <c r="A3989"/>
      <c r="B3989"/>
      <c r="C3989"/>
      <c r="D3989"/>
      <c r="E3989"/>
      <c r="F3989"/>
      <c r="G3989"/>
      <c r="H3989"/>
      <c r="I3989"/>
      <c r="J3989" s="52"/>
      <c r="K3989" s="52"/>
      <c r="L3989" s="52"/>
      <c r="M3989"/>
      <c r="N3989"/>
    </row>
    <row r="3990" spans="1:14" ht="12.75" customHeight="1">
      <c r="A3990"/>
      <c r="B3990"/>
      <c r="C3990"/>
      <c r="D3990"/>
      <c r="E3990"/>
      <c r="F3990"/>
      <c r="G3990"/>
      <c r="H3990"/>
      <c r="I3990"/>
      <c r="J3990" s="52"/>
      <c r="K3990" s="52"/>
      <c r="L3990" s="52"/>
      <c r="M3990"/>
      <c r="N3990"/>
    </row>
    <row r="3991" spans="1:14" ht="12.75" customHeight="1">
      <c r="A3991"/>
      <c r="B3991"/>
      <c r="C3991"/>
      <c r="D3991"/>
      <c r="E3991"/>
      <c r="F3991"/>
      <c r="G3991"/>
      <c r="H3991"/>
      <c r="I3991"/>
      <c r="J3991" s="52"/>
      <c r="K3991" s="52"/>
      <c r="L3991" s="52"/>
      <c r="M3991"/>
      <c r="N3991"/>
    </row>
    <row r="3992" spans="1:14" ht="12.75" customHeight="1">
      <c r="A3992"/>
      <c r="B3992"/>
      <c r="C3992"/>
      <c r="D3992"/>
      <c r="E3992"/>
      <c r="F3992"/>
      <c r="G3992"/>
      <c r="H3992"/>
      <c r="I3992"/>
      <c r="J3992" s="52"/>
      <c r="K3992" s="52"/>
      <c r="L3992" s="52"/>
      <c r="M3992"/>
      <c r="N3992"/>
    </row>
    <row r="3993" spans="1:14" ht="12.75" customHeight="1">
      <c r="A3993"/>
      <c r="B3993"/>
      <c r="C3993"/>
      <c r="D3993"/>
      <c r="E3993"/>
      <c r="F3993"/>
      <c r="G3993"/>
      <c r="H3993"/>
      <c r="I3993"/>
      <c r="J3993" s="52"/>
      <c r="K3993" s="52"/>
      <c r="L3993" s="52"/>
      <c r="M3993"/>
      <c r="N3993"/>
    </row>
    <row r="3994" spans="1:14" ht="12.75" customHeight="1">
      <c r="A3994"/>
      <c r="B3994"/>
      <c r="C3994"/>
      <c r="D3994"/>
      <c r="E3994"/>
      <c r="F3994"/>
      <c r="G3994"/>
      <c r="H3994"/>
      <c r="I3994"/>
      <c r="J3994" s="52"/>
      <c r="K3994" s="52"/>
      <c r="L3994" s="52"/>
      <c r="M3994"/>
      <c r="N3994"/>
    </row>
    <row r="3995" spans="1:14" ht="12.75" customHeight="1">
      <c r="A3995"/>
      <c r="B3995"/>
      <c r="C3995"/>
      <c r="D3995"/>
      <c r="E3995"/>
      <c r="F3995"/>
      <c r="G3995"/>
      <c r="H3995"/>
      <c r="I3995"/>
      <c r="J3995" s="52"/>
      <c r="K3995" s="52"/>
      <c r="L3995" s="52"/>
      <c r="M3995"/>
      <c r="N3995"/>
    </row>
    <row r="3996" spans="1:14" ht="12.75" customHeight="1">
      <c r="A3996"/>
      <c r="B3996"/>
      <c r="C3996"/>
      <c r="D3996"/>
      <c r="E3996"/>
      <c r="F3996"/>
      <c r="G3996"/>
      <c r="H3996"/>
      <c r="I3996"/>
      <c r="J3996" s="52"/>
      <c r="K3996" s="52"/>
      <c r="L3996" s="52"/>
      <c r="M3996"/>
      <c r="N3996"/>
    </row>
    <row r="3997" spans="1:14" ht="12.75" customHeight="1">
      <c r="A3997"/>
      <c r="B3997"/>
      <c r="C3997"/>
      <c r="D3997"/>
      <c r="E3997"/>
      <c r="F3997"/>
      <c r="G3997"/>
      <c r="H3997"/>
      <c r="I3997"/>
      <c r="J3997" s="52"/>
      <c r="K3997" s="52"/>
      <c r="L3997" s="52"/>
      <c r="M3997"/>
      <c r="N3997"/>
    </row>
    <row r="3998" spans="1:14" ht="12.75" customHeight="1">
      <c r="A3998"/>
      <c r="B3998"/>
      <c r="C3998"/>
      <c r="D3998"/>
      <c r="E3998"/>
      <c r="F3998"/>
      <c r="G3998"/>
      <c r="H3998"/>
      <c r="I3998"/>
      <c r="J3998" s="52"/>
      <c r="K3998" s="52"/>
      <c r="L3998" s="52"/>
      <c r="M3998"/>
      <c r="N3998"/>
    </row>
    <row r="3999" spans="1:14" ht="12.75" customHeight="1">
      <c r="A3999"/>
      <c r="B3999"/>
      <c r="C3999"/>
      <c r="D3999"/>
      <c r="E3999"/>
      <c r="F3999"/>
      <c r="G3999"/>
      <c r="H3999"/>
      <c r="I3999"/>
      <c r="J3999" s="52"/>
      <c r="K3999" s="52"/>
      <c r="L3999" s="52"/>
      <c r="M3999"/>
      <c r="N3999"/>
    </row>
    <row r="4000" spans="1:14" ht="12.75" customHeight="1">
      <c r="A4000"/>
      <c r="B4000"/>
      <c r="C4000"/>
      <c r="D4000"/>
      <c r="E4000"/>
      <c r="F4000"/>
      <c r="G4000"/>
      <c r="H4000"/>
      <c r="I4000"/>
      <c r="J4000" s="52"/>
      <c r="K4000" s="52"/>
      <c r="L4000" s="52"/>
      <c r="M4000"/>
      <c r="N4000"/>
    </row>
    <row r="4001" spans="1:14" ht="12.75" customHeight="1">
      <c r="A4001"/>
      <c r="B4001"/>
      <c r="C4001"/>
      <c r="D4001"/>
      <c r="E4001"/>
      <c r="F4001"/>
      <c r="G4001"/>
      <c r="H4001"/>
      <c r="I4001"/>
      <c r="J4001" s="52"/>
      <c r="K4001" s="52"/>
      <c r="L4001" s="52"/>
      <c r="M4001"/>
      <c r="N4001"/>
    </row>
    <row r="4002" spans="1:14" ht="12.75" customHeight="1">
      <c r="A4002"/>
      <c r="B4002"/>
      <c r="C4002"/>
      <c r="D4002"/>
      <c r="E4002"/>
      <c r="F4002"/>
      <c r="G4002"/>
      <c r="H4002"/>
      <c r="I4002"/>
      <c r="J4002" s="52"/>
      <c r="K4002" s="52"/>
      <c r="L4002" s="52"/>
      <c r="M4002"/>
      <c r="N4002"/>
    </row>
    <row r="4003" spans="1:14" ht="12.75" customHeight="1">
      <c r="A4003"/>
      <c r="B4003"/>
      <c r="C4003"/>
      <c r="D4003"/>
      <c r="E4003"/>
      <c r="F4003"/>
      <c r="G4003"/>
      <c r="H4003"/>
      <c r="I4003"/>
      <c r="J4003" s="52"/>
      <c r="K4003" s="52"/>
      <c r="L4003" s="52"/>
      <c r="M4003"/>
      <c r="N4003"/>
    </row>
    <row r="4004" spans="1:14" ht="12.75" customHeight="1">
      <c r="A4004"/>
      <c r="B4004"/>
      <c r="C4004"/>
      <c r="D4004"/>
      <c r="E4004"/>
      <c r="F4004"/>
      <c r="G4004"/>
      <c r="H4004"/>
      <c r="I4004"/>
      <c r="J4004" s="52"/>
      <c r="K4004" s="52"/>
      <c r="L4004" s="52"/>
      <c r="M4004"/>
      <c r="N4004"/>
    </row>
    <row r="4005" spans="1:14" ht="12.75" customHeight="1">
      <c r="A4005"/>
      <c r="B4005"/>
      <c r="C4005"/>
      <c r="D4005"/>
      <c r="E4005"/>
      <c r="F4005"/>
      <c r="G4005"/>
      <c r="H4005"/>
      <c r="I4005"/>
      <c r="J4005" s="52"/>
      <c r="K4005" s="52"/>
      <c r="L4005" s="52"/>
      <c r="M4005"/>
      <c r="N4005"/>
    </row>
    <row r="4006" spans="1:14" ht="12.75" customHeight="1">
      <c r="A4006"/>
      <c r="B4006"/>
      <c r="C4006"/>
      <c r="D4006"/>
      <c r="E4006"/>
      <c r="F4006"/>
      <c r="G4006"/>
      <c r="H4006"/>
      <c r="I4006"/>
      <c r="J4006" s="52"/>
      <c r="K4006" s="52"/>
      <c r="L4006" s="52"/>
      <c r="M4006"/>
      <c r="N4006"/>
    </row>
    <row r="4007" spans="1:14" ht="12.75" customHeight="1">
      <c r="A4007"/>
      <c r="B4007"/>
      <c r="C4007"/>
      <c r="D4007"/>
      <c r="E4007"/>
      <c r="F4007"/>
      <c r="G4007"/>
      <c r="H4007"/>
      <c r="I4007"/>
      <c r="J4007" s="52"/>
      <c r="K4007" s="52"/>
      <c r="L4007" s="52"/>
      <c r="M4007"/>
      <c r="N4007"/>
    </row>
    <row r="4008" spans="1:14" ht="12.75" customHeight="1">
      <c r="A4008"/>
      <c r="B4008"/>
      <c r="C4008"/>
      <c r="D4008"/>
      <c r="E4008"/>
      <c r="F4008"/>
      <c r="G4008"/>
      <c r="H4008"/>
      <c r="I4008"/>
      <c r="J4008" s="52"/>
      <c r="K4008" s="52"/>
      <c r="L4008" s="52"/>
      <c r="M4008"/>
      <c r="N4008"/>
    </row>
    <row r="4009" spans="1:14" ht="12.75" customHeight="1">
      <c r="A4009"/>
      <c r="B4009"/>
      <c r="C4009"/>
      <c r="D4009"/>
      <c r="E4009"/>
      <c r="F4009"/>
      <c r="G4009"/>
      <c r="H4009"/>
      <c r="I4009"/>
      <c r="J4009" s="52"/>
      <c r="K4009" s="52"/>
      <c r="L4009" s="52"/>
      <c r="M4009"/>
      <c r="N4009"/>
    </row>
    <row r="4010" spans="1:14" ht="12.75" customHeight="1">
      <c r="A4010"/>
      <c r="B4010"/>
      <c r="C4010"/>
      <c r="D4010"/>
      <c r="E4010"/>
      <c r="F4010"/>
      <c r="G4010"/>
      <c r="H4010"/>
      <c r="I4010"/>
      <c r="J4010" s="52"/>
      <c r="K4010" s="52"/>
      <c r="L4010" s="52"/>
      <c r="M4010"/>
      <c r="N4010"/>
    </row>
    <row r="4011" spans="1:14" ht="12.75" customHeight="1">
      <c r="A4011"/>
      <c r="B4011"/>
      <c r="C4011"/>
      <c r="D4011"/>
      <c r="E4011"/>
      <c r="F4011"/>
      <c r="G4011"/>
      <c r="H4011"/>
      <c r="I4011"/>
      <c r="J4011" s="52"/>
      <c r="K4011" s="52"/>
      <c r="L4011" s="52"/>
      <c r="M4011"/>
      <c r="N4011"/>
    </row>
    <row r="4012" spans="1:14" ht="12.75" customHeight="1">
      <c r="A4012"/>
      <c r="B4012"/>
      <c r="C4012"/>
      <c r="D4012"/>
      <c r="E4012"/>
      <c r="F4012"/>
      <c r="G4012"/>
      <c r="H4012"/>
      <c r="I4012"/>
      <c r="J4012" s="52"/>
      <c r="K4012" s="52"/>
      <c r="L4012" s="52"/>
      <c r="M4012"/>
      <c r="N4012"/>
    </row>
    <row r="4013" spans="1:14" ht="12.75" customHeight="1">
      <c r="A4013"/>
      <c r="B4013"/>
      <c r="C4013"/>
      <c r="D4013"/>
      <c r="E4013"/>
      <c r="F4013"/>
      <c r="G4013"/>
      <c r="H4013"/>
      <c r="I4013"/>
      <c r="J4013" s="52"/>
      <c r="K4013" s="52"/>
      <c r="L4013" s="52"/>
      <c r="M4013"/>
      <c r="N4013"/>
    </row>
    <row r="4014" spans="1:14" ht="12.75" customHeight="1">
      <c r="A4014"/>
      <c r="B4014"/>
      <c r="C4014"/>
      <c r="D4014"/>
      <c r="E4014"/>
      <c r="F4014"/>
      <c r="G4014"/>
      <c r="H4014"/>
      <c r="I4014"/>
      <c r="J4014" s="52"/>
      <c r="K4014" s="52"/>
      <c r="L4014" s="52"/>
      <c r="M4014"/>
      <c r="N4014"/>
    </row>
    <row r="4015" spans="1:14" ht="12.75" customHeight="1">
      <c r="A4015"/>
      <c r="B4015"/>
      <c r="C4015"/>
      <c r="D4015"/>
      <c r="E4015"/>
      <c r="F4015"/>
      <c r="G4015"/>
      <c r="H4015"/>
      <c r="I4015"/>
      <c r="J4015" s="52"/>
      <c r="K4015" s="52"/>
      <c r="L4015" s="52"/>
      <c r="M4015"/>
      <c r="N4015"/>
    </row>
    <row r="4016" spans="1:14" ht="12.75" customHeight="1">
      <c r="A4016"/>
      <c r="B4016"/>
      <c r="C4016"/>
      <c r="D4016"/>
      <c r="E4016"/>
      <c r="F4016"/>
      <c r="G4016"/>
      <c r="H4016"/>
      <c r="I4016"/>
      <c r="J4016" s="52"/>
      <c r="K4016" s="52"/>
      <c r="L4016" s="52"/>
      <c r="M4016"/>
      <c r="N4016"/>
    </row>
    <row r="4017" spans="1:14" ht="12.75" customHeight="1">
      <c r="A4017"/>
      <c r="B4017"/>
      <c r="C4017"/>
      <c r="D4017"/>
      <c r="E4017"/>
      <c r="F4017"/>
      <c r="G4017"/>
      <c r="H4017"/>
      <c r="I4017"/>
      <c r="J4017" s="52"/>
      <c r="K4017" s="52"/>
      <c r="L4017" s="52"/>
      <c r="M4017"/>
      <c r="N4017"/>
    </row>
    <row r="4018" spans="1:14" ht="12.75" customHeight="1">
      <c r="A4018"/>
      <c r="B4018"/>
      <c r="C4018"/>
      <c r="D4018"/>
      <c r="E4018"/>
      <c r="F4018"/>
      <c r="G4018"/>
      <c r="H4018"/>
      <c r="I4018"/>
      <c r="J4018" s="52"/>
      <c r="K4018" s="52"/>
      <c r="L4018" s="52"/>
      <c r="M4018"/>
      <c r="N4018"/>
    </row>
    <row r="4019" spans="1:14" ht="12.75" customHeight="1">
      <c r="A4019"/>
      <c r="B4019"/>
      <c r="C4019"/>
      <c r="D4019"/>
      <c r="E4019"/>
      <c r="F4019"/>
      <c r="G4019"/>
      <c r="H4019"/>
      <c r="I4019"/>
      <c r="J4019" s="52"/>
      <c r="K4019" s="52"/>
      <c r="L4019" s="52"/>
      <c r="M4019"/>
      <c r="N4019"/>
    </row>
    <row r="4020" spans="1:14" ht="12.75" customHeight="1">
      <c r="A4020"/>
      <c r="B4020"/>
      <c r="C4020"/>
      <c r="D4020"/>
      <c r="E4020"/>
      <c r="F4020"/>
      <c r="G4020"/>
      <c r="H4020"/>
      <c r="I4020"/>
      <c r="J4020" s="52"/>
      <c r="K4020" s="52"/>
      <c r="L4020" s="52"/>
      <c r="M4020"/>
      <c r="N4020"/>
    </row>
    <row r="4021" spans="1:14" ht="12.75" customHeight="1">
      <c r="A4021"/>
      <c r="B4021"/>
      <c r="C4021"/>
      <c r="D4021"/>
      <c r="E4021"/>
      <c r="F4021"/>
      <c r="G4021"/>
      <c r="H4021"/>
      <c r="I4021"/>
      <c r="J4021" s="52"/>
      <c r="K4021" s="52"/>
      <c r="L4021" s="52"/>
      <c r="M4021"/>
      <c r="N4021"/>
    </row>
    <row r="4022" spans="1:14" ht="12.75" customHeight="1">
      <c r="A4022"/>
      <c r="B4022"/>
      <c r="C4022"/>
      <c r="D4022"/>
      <c r="E4022"/>
      <c r="F4022"/>
      <c r="G4022"/>
      <c r="H4022"/>
      <c r="I4022"/>
      <c r="J4022" s="52"/>
      <c r="K4022" s="52"/>
      <c r="L4022" s="52"/>
      <c r="M4022"/>
      <c r="N4022"/>
    </row>
    <row r="4023" spans="1:14" ht="12.75" customHeight="1">
      <c r="A4023"/>
      <c r="B4023"/>
      <c r="C4023"/>
      <c r="D4023"/>
      <c r="E4023"/>
      <c r="F4023"/>
      <c r="G4023"/>
      <c r="H4023"/>
      <c r="I4023"/>
      <c r="J4023" s="52"/>
      <c r="K4023" s="52"/>
      <c r="L4023" s="52"/>
      <c r="M4023"/>
      <c r="N4023"/>
    </row>
    <row r="4024" spans="1:14" ht="12.75" customHeight="1">
      <c r="A4024"/>
      <c r="B4024"/>
      <c r="C4024"/>
      <c r="D4024"/>
      <c r="E4024"/>
      <c r="F4024"/>
      <c r="G4024"/>
      <c r="H4024"/>
      <c r="I4024"/>
      <c r="J4024" s="52"/>
      <c r="K4024" s="52"/>
      <c r="L4024" s="52"/>
      <c r="M4024"/>
      <c r="N4024"/>
    </row>
    <row r="4025" spans="1:14" ht="12.75" customHeight="1">
      <c r="A4025"/>
      <c r="B4025"/>
      <c r="C4025"/>
      <c r="D4025"/>
      <c r="E4025"/>
      <c r="F4025"/>
      <c r="G4025"/>
      <c r="H4025"/>
      <c r="I4025"/>
      <c r="J4025" s="52"/>
      <c r="K4025" s="52"/>
      <c r="L4025" s="52"/>
      <c r="M4025"/>
      <c r="N4025"/>
    </row>
    <row r="4026" spans="1:14" ht="12.75" customHeight="1">
      <c r="A4026"/>
      <c r="B4026"/>
      <c r="C4026"/>
      <c r="D4026"/>
      <c r="E4026"/>
      <c r="F4026"/>
      <c r="G4026"/>
      <c r="H4026"/>
      <c r="I4026"/>
      <c r="J4026" s="52"/>
      <c r="K4026" s="52"/>
      <c r="L4026" s="52"/>
      <c r="M4026"/>
      <c r="N4026"/>
    </row>
    <row r="4027" spans="1:14" ht="12.75" customHeight="1">
      <c r="A4027"/>
      <c r="B4027"/>
      <c r="C4027"/>
      <c r="D4027"/>
      <c r="E4027"/>
      <c r="F4027"/>
      <c r="G4027"/>
      <c r="H4027"/>
      <c r="I4027"/>
      <c r="J4027" s="52"/>
      <c r="K4027" s="52"/>
      <c r="L4027" s="52"/>
      <c r="M4027"/>
      <c r="N4027"/>
    </row>
    <row r="4028" spans="1:14" ht="12.75" customHeight="1">
      <c r="A4028"/>
      <c r="B4028"/>
      <c r="C4028"/>
      <c r="D4028"/>
      <c r="E4028"/>
      <c r="F4028"/>
      <c r="G4028"/>
      <c r="H4028"/>
      <c r="I4028"/>
      <c r="J4028" s="52"/>
      <c r="K4028" s="52"/>
      <c r="L4028" s="52"/>
      <c r="M4028"/>
      <c r="N4028"/>
    </row>
    <row r="4029" spans="1:14" ht="12.75" customHeight="1">
      <c r="A4029"/>
      <c r="B4029"/>
      <c r="C4029"/>
      <c r="D4029"/>
      <c r="E4029"/>
      <c r="F4029"/>
      <c r="G4029"/>
      <c r="H4029"/>
      <c r="I4029"/>
      <c r="J4029" s="52"/>
      <c r="K4029" s="52"/>
      <c r="L4029" s="52"/>
      <c r="M4029"/>
      <c r="N4029"/>
    </row>
    <row r="4030" spans="1:14" ht="12.75" customHeight="1">
      <c r="A4030"/>
      <c r="B4030"/>
      <c r="C4030"/>
      <c r="D4030"/>
      <c r="E4030"/>
      <c r="F4030"/>
      <c r="G4030"/>
      <c r="H4030"/>
      <c r="I4030"/>
      <c r="J4030" s="52"/>
      <c r="K4030" s="52"/>
      <c r="L4030" s="52"/>
      <c r="M4030"/>
      <c r="N4030"/>
    </row>
    <row r="4031" spans="1:14" ht="12.75" customHeight="1">
      <c r="A4031"/>
      <c r="B4031"/>
      <c r="C4031"/>
      <c r="D4031"/>
      <c r="E4031"/>
      <c r="F4031"/>
      <c r="G4031"/>
      <c r="H4031"/>
      <c r="I4031"/>
      <c r="J4031" s="52"/>
      <c r="K4031" s="52"/>
      <c r="L4031" s="52"/>
      <c r="M4031"/>
      <c r="N4031"/>
    </row>
    <row r="4032" spans="1:14" ht="12.75" customHeight="1">
      <c r="A4032"/>
      <c r="B4032"/>
      <c r="C4032"/>
      <c r="D4032"/>
      <c r="E4032"/>
      <c r="F4032"/>
      <c r="G4032"/>
      <c r="H4032"/>
      <c r="I4032"/>
      <c r="J4032" s="52"/>
      <c r="K4032" s="52"/>
      <c r="L4032" s="52"/>
      <c r="M4032"/>
      <c r="N4032"/>
    </row>
    <row r="4033" spans="1:14" ht="12.75" customHeight="1">
      <c r="A4033"/>
      <c r="B4033"/>
      <c r="C4033"/>
      <c r="D4033"/>
      <c r="E4033"/>
      <c r="F4033"/>
      <c r="G4033"/>
      <c r="H4033"/>
      <c r="I4033"/>
      <c r="J4033" s="52"/>
      <c r="K4033" s="52"/>
      <c r="L4033" s="52"/>
      <c r="M4033"/>
      <c r="N4033"/>
    </row>
    <row r="4034" spans="1:14" ht="12.75" customHeight="1">
      <c r="A4034"/>
      <c r="B4034"/>
      <c r="C4034"/>
      <c r="D4034"/>
      <c r="E4034"/>
      <c r="F4034"/>
      <c r="G4034"/>
      <c r="H4034"/>
      <c r="I4034"/>
      <c r="J4034" s="52"/>
      <c r="K4034" s="52"/>
      <c r="L4034" s="52"/>
      <c r="M4034"/>
      <c r="N4034"/>
    </row>
    <row r="4035" spans="1:14" ht="12.75" customHeight="1">
      <c r="A4035"/>
      <c r="B4035"/>
      <c r="C4035"/>
      <c r="D4035"/>
      <c r="E4035"/>
      <c r="F4035"/>
      <c r="G4035"/>
      <c r="H4035"/>
      <c r="I4035"/>
      <c r="J4035" s="52"/>
      <c r="K4035" s="52"/>
      <c r="L4035" s="52"/>
      <c r="M4035"/>
      <c r="N4035"/>
    </row>
    <row r="4036" spans="1:14" ht="12.75" customHeight="1">
      <c r="A4036"/>
      <c r="B4036"/>
      <c r="C4036"/>
      <c r="D4036"/>
      <c r="E4036"/>
      <c r="F4036"/>
      <c r="G4036"/>
      <c r="H4036"/>
      <c r="I4036"/>
      <c r="J4036" s="52"/>
      <c r="K4036" s="52"/>
      <c r="L4036" s="52"/>
      <c r="M4036"/>
      <c r="N4036"/>
    </row>
    <row r="4037" spans="1:14" ht="12.75" customHeight="1">
      <c r="A4037"/>
      <c r="B4037"/>
      <c r="C4037"/>
      <c r="D4037"/>
      <c r="E4037"/>
      <c r="F4037"/>
      <c r="G4037"/>
      <c r="H4037"/>
      <c r="I4037"/>
      <c r="J4037" s="52"/>
      <c r="K4037" s="52"/>
      <c r="L4037" s="52"/>
      <c r="M4037"/>
      <c r="N4037"/>
    </row>
    <row r="4038" spans="1:14" ht="12.75" customHeight="1">
      <c r="A4038"/>
      <c r="B4038"/>
      <c r="C4038"/>
      <c r="D4038"/>
      <c r="E4038"/>
      <c r="F4038"/>
      <c r="G4038"/>
      <c r="H4038"/>
      <c r="I4038"/>
      <c r="J4038" s="52"/>
      <c r="K4038" s="52"/>
      <c r="L4038" s="52"/>
      <c r="M4038"/>
      <c r="N4038"/>
    </row>
    <row r="4039" spans="1:14" ht="12.75" customHeight="1">
      <c r="A4039"/>
      <c r="B4039"/>
      <c r="C4039"/>
      <c r="D4039"/>
      <c r="E4039"/>
      <c r="F4039"/>
      <c r="G4039"/>
      <c r="H4039"/>
      <c r="I4039"/>
      <c r="J4039" s="52"/>
      <c r="K4039" s="52"/>
      <c r="L4039" s="52"/>
      <c r="M4039"/>
      <c r="N4039"/>
    </row>
    <row r="4040" spans="1:14" ht="12.75" customHeight="1">
      <c r="A4040"/>
      <c r="B4040"/>
      <c r="C4040"/>
      <c r="D4040"/>
      <c r="E4040"/>
      <c r="F4040"/>
      <c r="G4040"/>
      <c r="H4040"/>
      <c r="I4040"/>
      <c r="J4040" s="52"/>
      <c r="K4040" s="52"/>
      <c r="L4040" s="52"/>
      <c r="M4040"/>
      <c r="N4040"/>
    </row>
    <row r="4041" spans="1:14" ht="12.75" customHeight="1">
      <c r="A4041"/>
      <c r="B4041"/>
      <c r="C4041"/>
      <c r="D4041"/>
      <c r="E4041"/>
      <c r="F4041"/>
      <c r="G4041"/>
      <c r="H4041"/>
      <c r="I4041"/>
      <c r="J4041" s="52"/>
      <c r="K4041" s="52"/>
      <c r="L4041" s="52"/>
      <c r="M4041"/>
      <c r="N4041"/>
    </row>
    <row r="4042" spans="1:14" ht="12.75" customHeight="1">
      <c r="A4042"/>
      <c r="B4042"/>
      <c r="C4042"/>
      <c r="D4042"/>
      <c r="E4042"/>
      <c r="F4042"/>
      <c r="G4042"/>
      <c r="H4042"/>
      <c r="I4042"/>
      <c r="J4042" s="52"/>
      <c r="K4042" s="52"/>
      <c r="L4042" s="52"/>
      <c r="M4042"/>
      <c r="N4042"/>
    </row>
    <row r="4043" spans="1:14" ht="12.75" customHeight="1">
      <c r="A4043"/>
      <c r="B4043"/>
      <c r="C4043"/>
      <c r="D4043"/>
      <c r="E4043"/>
      <c r="F4043"/>
      <c r="G4043"/>
      <c r="H4043"/>
      <c r="I4043"/>
      <c r="J4043" s="52"/>
      <c r="K4043" s="52"/>
      <c r="L4043" s="52"/>
      <c r="M4043"/>
      <c r="N4043"/>
    </row>
    <row r="4044" spans="1:14" ht="12.75" customHeight="1">
      <c r="A4044"/>
      <c r="B4044"/>
      <c r="C4044"/>
      <c r="D4044"/>
      <c r="E4044"/>
      <c r="F4044"/>
      <c r="G4044"/>
      <c r="H4044"/>
      <c r="I4044"/>
      <c r="J4044" s="52"/>
      <c r="K4044" s="52"/>
      <c r="L4044" s="52"/>
      <c r="M4044"/>
      <c r="N4044"/>
    </row>
    <row r="4045" spans="1:14" ht="12.75" customHeight="1">
      <c r="A4045"/>
      <c r="B4045"/>
      <c r="C4045"/>
      <c r="D4045"/>
      <c r="E4045"/>
      <c r="F4045"/>
      <c r="G4045"/>
      <c r="H4045"/>
      <c r="I4045"/>
      <c r="J4045" s="52"/>
      <c r="K4045" s="52"/>
      <c r="L4045" s="52"/>
      <c r="M4045"/>
      <c r="N4045"/>
    </row>
    <row r="4046" spans="1:14" ht="12.75" customHeight="1">
      <c r="A4046"/>
      <c r="B4046"/>
      <c r="C4046"/>
      <c r="D4046"/>
      <c r="E4046"/>
      <c r="F4046"/>
      <c r="G4046"/>
      <c r="H4046"/>
      <c r="I4046"/>
      <c r="J4046" s="52"/>
      <c r="K4046" s="52"/>
      <c r="L4046" s="52"/>
      <c r="M4046"/>
      <c r="N4046"/>
    </row>
    <row r="4047" spans="1:14" ht="12.75" customHeight="1">
      <c r="A4047"/>
      <c r="B4047"/>
      <c r="C4047"/>
      <c r="D4047"/>
      <c r="E4047"/>
      <c r="F4047"/>
      <c r="G4047"/>
      <c r="H4047"/>
      <c r="I4047"/>
      <c r="J4047" s="52"/>
      <c r="K4047" s="52"/>
      <c r="L4047" s="52"/>
      <c r="M4047"/>
      <c r="N4047"/>
    </row>
    <row r="4048" spans="1:14" ht="12.75" customHeight="1">
      <c r="A4048"/>
      <c r="B4048"/>
      <c r="C4048"/>
      <c r="D4048"/>
      <c r="E4048"/>
      <c r="F4048"/>
      <c r="G4048"/>
      <c r="H4048"/>
      <c r="I4048"/>
      <c r="J4048" s="52"/>
      <c r="K4048" s="52"/>
      <c r="L4048" s="52"/>
      <c r="M4048"/>
      <c r="N4048"/>
    </row>
    <row r="4049" spans="1:14" ht="12.75" customHeight="1">
      <c r="A4049"/>
      <c r="B4049"/>
      <c r="C4049"/>
      <c r="D4049"/>
      <c r="E4049"/>
      <c r="F4049"/>
      <c r="G4049"/>
      <c r="H4049"/>
      <c r="I4049"/>
      <c r="J4049" s="52"/>
      <c r="K4049" s="52"/>
      <c r="L4049" s="52"/>
      <c r="M4049"/>
      <c r="N4049"/>
    </row>
    <row r="4050" spans="1:14" ht="12.75" customHeight="1">
      <c r="A4050"/>
      <c r="B4050"/>
      <c r="C4050"/>
      <c r="D4050"/>
      <c r="E4050"/>
      <c r="F4050"/>
      <c r="G4050"/>
      <c r="H4050"/>
      <c r="I4050"/>
      <c r="J4050" s="52"/>
      <c r="K4050" s="52"/>
      <c r="L4050" s="52"/>
      <c r="M4050"/>
      <c r="N4050"/>
    </row>
    <row r="4051" spans="1:14" ht="12.75" customHeight="1">
      <c r="A4051"/>
      <c r="B4051"/>
      <c r="C4051"/>
      <c r="D4051"/>
      <c r="E4051"/>
      <c r="F4051"/>
      <c r="G4051"/>
      <c r="H4051"/>
      <c r="I4051"/>
      <c r="J4051" s="52"/>
      <c r="K4051" s="52"/>
      <c r="L4051" s="52"/>
      <c r="M4051"/>
      <c r="N4051"/>
    </row>
    <row r="4052" spans="1:14" ht="12.75" customHeight="1">
      <c r="A4052"/>
      <c r="B4052"/>
      <c r="C4052"/>
      <c r="D4052"/>
      <c r="E4052"/>
      <c r="F4052"/>
      <c r="G4052"/>
      <c r="H4052"/>
      <c r="I4052"/>
      <c r="J4052" s="52"/>
      <c r="K4052" s="52"/>
      <c r="L4052" s="52"/>
      <c r="M4052"/>
      <c r="N4052"/>
    </row>
    <row r="4053" spans="1:14" ht="12.75" customHeight="1">
      <c r="A4053"/>
      <c r="B4053"/>
      <c r="C4053"/>
      <c r="D4053"/>
      <c r="E4053"/>
      <c r="F4053"/>
      <c r="G4053"/>
      <c r="H4053"/>
      <c r="I4053"/>
      <c r="J4053" s="52"/>
      <c r="K4053" s="52"/>
      <c r="L4053" s="52"/>
      <c r="M4053"/>
      <c r="N4053"/>
    </row>
    <row r="4054" spans="1:14" ht="12.75" customHeight="1">
      <c r="A4054"/>
      <c r="B4054"/>
      <c r="C4054"/>
      <c r="D4054"/>
      <c r="E4054"/>
      <c r="F4054"/>
      <c r="G4054"/>
      <c r="H4054"/>
      <c r="I4054"/>
      <c r="J4054" s="52"/>
      <c r="K4054" s="52"/>
      <c r="L4054" s="52"/>
      <c r="M4054"/>
      <c r="N4054"/>
    </row>
    <row r="4055" spans="1:14" ht="12.75" customHeight="1">
      <c r="A4055"/>
      <c r="B4055"/>
      <c r="C4055"/>
      <c r="D4055"/>
      <c r="E4055"/>
      <c r="F4055"/>
      <c r="G4055"/>
      <c r="H4055"/>
      <c r="I4055"/>
      <c r="J4055" s="52"/>
      <c r="K4055" s="52"/>
      <c r="L4055" s="52"/>
      <c r="M4055"/>
      <c r="N4055"/>
    </row>
    <row r="4056" spans="1:14" ht="12.75" customHeight="1">
      <c r="A4056"/>
      <c r="B4056"/>
      <c r="C4056"/>
      <c r="D4056"/>
      <c r="E4056"/>
      <c r="F4056"/>
      <c r="G4056"/>
      <c r="H4056"/>
      <c r="I4056"/>
      <c r="J4056" s="52"/>
      <c r="K4056" s="52"/>
      <c r="L4056" s="52"/>
      <c r="M4056"/>
      <c r="N4056"/>
    </row>
    <row r="4057" spans="1:14" ht="12.75" customHeight="1">
      <c r="A4057"/>
      <c r="B4057"/>
      <c r="C4057"/>
      <c r="D4057"/>
      <c r="E4057"/>
      <c r="F4057"/>
      <c r="G4057"/>
      <c r="H4057"/>
      <c r="I4057"/>
      <c r="J4057" s="52"/>
      <c r="K4057" s="52"/>
      <c r="L4057" s="52"/>
      <c r="M4057"/>
      <c r="N4057"/>
    </row>
    <row r="4058" spans="1:14" ht="12.75" customHeight="1">
      <c r="A4058"/>
      <c r="B4058"/>
      <c r="C4058"/>
      <c r="D4058"/>
      <c r="E4058"/>
      <c r="F4058"/>
      <c r="G4058"/>
      <c r="H4058"/>
      <c r="I4058"/>
      <c r="J4058" s="52"/>
      <c r="K4058" s="52"/>
      <c r="L4058" s="52"/>
      <c r="M4058"/>
      <c r="N4058"/>
    </row>
    <row r="4059" spans="1:14" ht="12.75" customHeight="1">
      <c r="A4059"/>
      <c r="B4059"/>
      <c r="C4059"/>
      <c r="D4059"/>
      <c r="E4059"/>
      <c r="F4059"/>
      <c r="G4059"/>
      <c r="H4059"/>
      <c r="I4059"/>
      <c r="J4059" s="52"/>
      <c r="K4059" s="52"/>
      <c r="L4059" s="52"/>
      <c r="M4059"/>
      <c r="N4059"/>
    </row>
    <row r="4060" spans="1:14" ht="12.75" customHeight="1">
      <c r="A4060"/>
      <c r="B4060"/>
      <c r="C4060"/>
      <c r="D4060"/>
      <c r="E4060"/>
      <c r="F4060"/>
      <c r="G4060"/>
      <c r="H4060"/>
      <c r="I4060"/>
      <c r="J4060" s="52"/>
      <c r="K4060" s="52"/>
      <c r="L4060" s="52"/>
      <c r="M4060"/>
      <c r="N4060"/>
    </row>
    <row r="4061" spans="1:14" ht="12.75" customHeight="1">
      <c r="A4061"/>
      <c r="B4061"/>
      <c r="C4061"/>
      <c r="D4061"/>
      <c r="E4061"/>
      <c r="F4061"/>
      <c r="G4061"/>
      <c r="H4061"/>
      <c r="I4061"/>
      <c r="J4061" s="52"/>
      <c r="K4061" s="52"/>
      <c r="L4061" s="52"/>
      <c r="M4061"/>
      <c r="N4061"/>
    </row>
    <row r="4062" spans="1:14" ht="12.75" customHeight="1">
      <c r="A4062"/>
      <c r="B4062"/>
      <c r="C4062"/>
      <c r="D4062"/>
      <c r="E4062"/>
      <c r="F4062"/>
      <c r="G4062"/>
      <c r="H4062"/>
      <c r="I4062"/>
      <c r="J4062" s="52"/>
      <c r="K4062" s="52"/>
      <c r="L4062" s="52"/>
      <c r="M4062"/>
      <c r="N4062"/>
    </row>
    <row r="4063" spans="1:14" ht="12.75" customHeight="1">
      <c r="A4063"/>
      <c r="B4063"/>
      <c r="C4063"/>
      <c r="D4063"/>
      <c r="E4063"/>
      <c r="F4063"/>
      <c r="G4063"/>
      <c r="H4063"/>
      <c r="I4063"/>
      <c r="J4063" s="52"/>
      <c r="K4063" s="52"/>
      <c r="L4063" s="52"/>
      <c r="M4063"/>
      <c r="N4063"/>
    </row>
    <row r="4064" spans="1:14" ht="12.75" customHeight="1">
      <c r="A4064"/>
      <c r="B4064"/>
      <c r="C4064"/>
      <c r="D4064"/>
      <c r="E4064"/>
      <c r="F4064"/>
      <c r="G4064"/>
      <c r="H4064"/>
      <c r="I4064"/>
      <c r="J4064" s="52"/>
      <c r="K4064" s="52"/>
      <c r="L4064" s="52"/>
      <c r="M4064"/>
      <c r="N4064"/>
    </row>
    <row r="4065" spans="1:14" ht="12.75" customHeight="1">
      <c r="A4065"/>
      <c r="B4065"/>
      <c r="C4065"/>
      <c r="D4065"/>
      <c r="E4065"/>
      <c r="F4065"/>
      <c r="G4065"/>
      <c r="H4065"/>
      <c r="I4065"/>
      <c r="J4065" s="52"/>
      <c r="K4065" s="52"/>
      <c r="L4065" s="52"/>
      <c r="M4065"/>
      <c r="N4065"/>
    </row>
    <row r="4066" spans="1:14" ht="12.75" customHeight="1">
      <c r="A4066"/>
      <c r="B4066"/>
      <c r="C4066"/>
      <c r="D4066"/>
      <c r="E4066"/>
      <c r="F4066"/>
      <c r="G4066"/>
      <c r="H4066"/>
      <c r="I4066"/>
      <c r="J4066" s="52"/>
      <c r="K4066" s="52"/>
      <c r="L4066" s="52"/>
      <c r="M4066"/>
      <c r="N4066"/>
    </row>
    <row r="4067" spans="1:14" ht="12.75" customHeight="1">
      <c r="A4067"/>
      <c r="B4067"/>
      <c r="C4067"/>
      <c r="D4067"/>
      <c r="E4067"/>
      <c r="F4067"/>
      <c r="G4067"/>
      <c r="H4067"/>
      <c r="I4067"/>
      <c r="J4067" s="52"/>
      <c r="K4067" s="52"/>
      <c r="L4067" s="52"/>
      <c r="M4067"/>
      <c r="N4067"/>
    </row>
    <row r="4068" spans="1:14" ht="12.75" customHeight="1">
      <c r="A4068"/>
      <c r="B4068"/>
      <c r="C4068"/>
      <c r="D4068"/>
      <c r="E4068"/>
      <c r="F4068"/>
      <c r="G4068"/>
      <c r="H4068"/>
      <c r="I4068"/>
      <c r="J4068" s="52"/>
      <c r="K4068" s="52"/>
      <c r="L4068" s="52"/>
      <c r="M4068"/>
      <c r="N4068"/>
    </row>
    <row r="4069" spans="1:14" ht="12.75" customHeight="1">
      <c r="A4069"/>
      <c r="B4069"/>
      <c r="C4069"/>
      <c r="D4069"/>
      <c r="E4069"/>
      <c r="F4069"/>
      <c r="G4069"/>
      <c r="H4069"/>
      <c r="I4069"/>
      <c r="J4069" s="52"/>
      <c r="K4069" s="52"/>
      <c r="L4069" s="52"/>
      <c r="M4069"/>
      <c r="N4069"/>
    </row>
    <row r="4070" spans="1:14" ht="12.75" customHeight="1">
      <c r="A4070"/>
      <c r="B4070"/>
      <c r="C4070"/>
      <c r="D4070"/>
      <c r="E4070"/>
      <c r="F4070"/>
      <c r="G4070"/>
      <c r="H4070"/>
      <c r="I4070"/>
      <c r="J4070" s="52"/>
      <c r="K4070" s="52"/>
      <c r="L4070" s="52"/>
      <c r="M4070"/>
      <c r="N4070"/>
    </row>
    <row r="4071" spans="1:14" ht="12.75" customHeight="1">
      <c r="A4071"/>
      <c r="B4071"/>
      <c r="C4071"/>
      <c r="D4071"/>
      <c r="E4071"/>
      <c r="F4071"/>
      <c r="G4071"/>
      <c r="H4071"/>
      <c r="I4071"/>
      <c r="J4071" s="52"/>
      <c r="K4071" s="52"/>
      <c r="L4071" s="52"/>
      <c r="M4071"/>
      <c r="N4071"/>
    </row>
    <row r="4072" spans="1:14" ht="12.75" customHeight="1">
      <c r="A4072"/>
      <c r="B4072"/>
      <c r="C4072"/>
      <c r="D4072"/>
      <c r="E4072"/>
      <c r="F4072"/>
      <c r="G4072"/>
      <c r="H4072"/>
      <c r="I4072"/>
      <c r="J4072" s="52"/>
      <c r="K4072" s="52"/>
      <c r="L4072" s="52"/>
      <c r="M4072"/>
      <c r="N4072"/>
    </row>
    <row r="4073" spans="1:14" ht="12.75" customHeight="1">
      <c r="A4073"/>
      <c r="B4073"/>
      <c r="C4073"/>
      <c r="D4073"/>
      <c r="E4073"/>
      <c r="F4073"/>
      <c r="G4073"/>
      <c r="H4073"/>
      <c r="I4073"/>
      <c r="J4073" s="52"/>
      <c r="K4073" s="52"/>
      <c r="L4073" s="52"/>
      <c r="M4073"/>
      <c r="N4073"/>
    </row>
    <row r="4074" spans="1:14" ht="12.75" customHeight="1">
      <c r="A4074"/>
      <c r="B4074"/>
      <c r="C4074"/>
      <c r="D4074"/>
      <c r="E4074"/>
      <c r="F4074"/>
      <c r="G4074"/>
      <c r="H4074"/>
      <c r="I4074"/>
      <c r="J4074" s="52"/>
      <c r="K4074" s="52"/>
      <c r="L4074" s="52"/>
      <c r="M4074"/>
      <c r="N4074"/>
    </row>
    <row r="4075" spans="1:14" ht="12.75" customHeight="1">
      <c r="A4075"/>
      <c r="B4075"/>
      <c r="C4075"/>
      <c r="D4075"/>
      <c r="E4075"/>
      <c r="F4075"/>
      <c r="G4075"/>
      <c r="H4075"/>
      <c r="I4075"/>
      <c r="J4075" s="52"/>
      <c r="K4075" s="52"/>
      <c r="L4075" s="52"/>
      <c r="M4075"/>
      <c r="N4075"/>
    </row>
    <row r="4076" spans="1:14" ht="12.75" customHeight="1">
      <c r="A4076"/>
      <c r="B4076"/>
      <c r="C4076"/>
      <c r="D4076"/>
      <c r="E4076"/>
      <c r="F4076"/>
      <c r="G4076"/>
      <c r="H4076"/>
      <c r="I4076"/>
      <c r="J4076" s="52"/>
      <c r="K4076" s="52"/>
      <c r="L4076" s="52"/>
      <c r="M4076"/>
      <c r="N4076"/>
    </row>
    <row r="4077" spans="1:14" ht="12.75" customHeight="1">
      <c r="A4077"/>
      <c r="B4077"/>
      <c r="C4077"/>
      <c r="D4077"/>
      <c r="E4077"/>
      <c r="F4077"/>
      <c r="G4077"/>
      <c r="H4077"/>
      <c r="I4077"/>
      <c r="J4077" s="52"/>
      <c r="K4077" s="52"/>
      <c r="L4077" s="52"/>
      <c r="M4077"/>
      <c r="N4077"/>
    </row>
    <row r="4078" spans="1:14" ht="12.75" customHeight="1">
      <c r="A4078"/>
      <c r="B4078"/>
      <c r="C4078"/>
      <c r="D4078"/>
      <c r="E4078"/>
      <c r="F4078"/>
      <c r="G4078"/>
      <c r="H4078"/>
      <c r="I4078"/>
      <c r="J4078" s="52"/>
      <c r="K4078" s="52"/>
      <c r="L4078" s="52"/>
      <c r="M4078"/>
      <c r="N4078"/>
    </row>
    <row r="4079" spans="1:14" ht="12.75" customHeight="1">
      <c r="A4079"/>
      <c r="B4079"/>
      <c r="C4079"/>
      <c r="D4079"/>
      <c r="E4079"/>
      <c r="F4079"/>
      <c r="G4079"/>
      <c r="H4079"/>
      <c r="I4079"/>
      <c r="J4079" s="52"/>
      <c r="K4079" s="52"/>
      <c r="L4079" s="52"/>
      <c r="M4079"/>
      <c r="N4079"/>
    </row>
    <row r="4080" spans="1:14" ht="12.75" customHeight="1">
      <c r="A4080"/>
      <c r="B4080"/>
      <c r="C4080"/>
      <c r="D4080"/>
      <c r="E4080"/>
      <c r="F4080"/>
      <c r="G4080"/>
      <c r="H4080"/>
      <c r="I4080"/>
      <c r="J4080" s="52"/>
      <c r="K4080" s="52"/>
      <c r="L4080" s="52"/>
      <c r="M4080"/>
      <c r="N4080"/>
    </row>
    <row r="4081" spans="1:14" ht="12.75" customHeight="1">
      <c r="A4081"/>
      <c r="B4081"/>
      <c r="C4081"/>
      <c r="D4081"/>
      <c r="E4081"/>
      <c r="F4081"/>
      <c r="G4081"/>
      <c r="H4081"/>
      <c r="I4081"/>
      <c r="J4081" s="52"/>
      <c r="K4081" s="52"/>
      <c r="L4081" s="52"/>
      <c r="M4081"/>
      <c r="N4081"/>
    </row>
    <row r="4082" spans="1:14" ht="12.75" customHeight="1">
      <c r="A4082"/>
      <c r="B4082"/>
      <c r="C4082"/>
      <c r="D4082"/>
      <c r="E4082"/>
      <c r="F4082"/>
      <c r="G4082"/>
      <c r="H4082"/>
      <c r="I4082"/>
      <c r="J4082" s="52"/>
      <c r="K4082" s="52"/>
      <c r="L4082" s="52"/>
      <c r="M4082"/>
      <c r="N4082"/>
    </row>
    <row r="4083" spans="1:14" ht="12.75" customHeight="1">
      <c r="A4083"/>
      <c r="B4083"/>
      <c r="C4083"/>
      <c r="D4083"/>
      <c r="E4083"/>
      <c r="F4083"/>
      <c r="G4083"/>
      <c r="H4083"/>
      <c r="I4083"/>
      <c r="J4083" s="52"/>
      <c r="K4083" s="52"/>
      <c r="L4083" s="52"/>
      <c r="M4083"/>
      <c r="N4083"/>
    </row>
    <row r="4084" spans="1:14" ht="12.75" customHeight="1">
      <c r="A4084"/>
      <c r="B4084"/>
      <c r="C4084"/>
      <c r="D4084"/>
      <c r="E4084"/>
      <c r="F4084"/>
      <c r="G4084"/>
      <c r="H4084"/>
      <c r="I4084"/>
      <c r="J4084" s="52"/>
      <c r="K4084" s="52"/>
      <c r="L4084" s="52"/>
      <c r="M4084"/>
      <c r="N4084"/>
    </row>
    <row r="4085" spans="1:14" ht="12.75" customHeight="1">
      <c r="A4085"/>
      <c r="B4085"/>
      <c r="C4085"/>
      <c r="D4085"/>
      <c r="E4085"/>
      <c r="F4085"/>
      <c r="G4085"/>
      <c r="H4085"/>
      <c r="I4085"/>
      <c r="J4085" s="52"/>
      <c r="K4085" s="52"/>
      <c r="L4085" s="52"/>
      <c r="M4085"/>
      <c r="N4085"/>
    </row>
    <row r="4086" spans="1:14" ht="12.75" customHeight="1">
      <c r="A4086"/>
      <c r="B4086"/>
      <c r="C4086"/>
      <c r="D4086"/>
      <c r="E4086"/>
      <c r="F4086"/>
      <c r="G4086"/>
      <c r="H4086"/>
      <c r="I4086"/>
      <c r="J4086" s="52"/>
      <c r="K4086" s="52"/>
      <c r="L4086" s="52"/>
      <c r="M4086"/>
      <c r="N4086"/>
    </row>
    <row r="4087" spans="1:14" ht="12.75" customHeight="1">
      <c r="A4087"/>
      <c r="B4087"/>
      <c r="C4087"/>
      <c r="D4087"/>
      <c r="E4087"/>
      <c r="F4087"/>
      <c r="G4087"/>
      <c r="H4087"/>
      <c r="I4087"/>
      <c r="J4087" s="52"/>
      <c r="K4087" s="52"/>
      <c r="L4087" s="52"/>
      <c r="M4087"/>
      <c r="N4087"/>
    </row>
    <row r="4088" spans="1:14" ht="12.75" customHeight="1">
      <c r="A4088"/>
      <c r="B4088"/>
      <c r="C4088"/>
      <c r="D4088"/>
      <c r="E4088"/>
      <c r="F4088"/>
      <c r="G4088"/>
      <c r="H4088"/>
      <c r="I4088"/>
      <c r="J4088" s="52"/>
      <c r="K4088" s="52"/>
      <c r="L4088" s="52"/>
      <c r="M4088"/>
      <c r="N4088"/>
    </row>
    <row r="4089" spans="1:14" ht="12.75" customHeight="1">
      <c r="A4089"/>
      <c r="B4089"/>
      <c r="C4089"/>
      <c r="D4089"/>
      <c r="E4089"/>
      <c r="F4089"/>
      <c r="G4089"/>
      <c r="H4089"/>
      <c r="I4089"/>
      <c r="J4089" s="52"/>
      <c r="K4089" s="52"/>
      <c r="L4089" s="52"/>
      <c r="M4089"/>
      <c r="N4089"/>
    </row>
    <row r="4090" spans="1:14" ht="12.75" customHeight="1">
      <c r="A4090"/>
      <c r="B4090"/>
      <c r="C4090"/>
      <c r="D4090"/>
      <c r="E4090"/>
      <c r="F4090"/>
      <c r="G4090"/>
      <c r="H4090"/>
      <c r="I4090"/>
      <c r="J4090" s="52"/>
      <c r="K4090" s="52"/>
      <c r="L4090" s="52"/>
      <c r="M4090"/>
      <c r="N4090"/>
    </row>
    <row r="4091" spans="1:14" ht="12.75" customHeight="1">
      <c r="A4091"/>
      <c r="B4091"/>
      <c r="C4091"/>
      <c r="D4091"/>
      <c r="E4091"/>
      <c r="F4091"/>
      <c r="G4091"/>
      <c r="H4091"/>
      <c r="I4091"/>
      <c r="J4091" s="52"/>
      <c r="K4091" s="52"/>
      <c r="L4091" s="52"/>
      <c r="M4091"/>
      <c r="N4091"/>
    </row>
    <row r="4092" spans="1:14" ht="12.75" customHeight="1">
      <c r="A4092"/>
      <c r="B4092"/>
      <c r="C4092"/>
      <c r="D4092"/>
      <c r="E4092"/>
      <c r="F4092"/>
      <c r="G4092"/>
      <c r="H4092"/>
      <c r="I4092"/>
      <c r="J4092" s="52"/>
      <c r="K4092" s="52"/>
      <c r="L4092" s="52"/>
      <c r="M4092"/>
      <c r="N4092"/>
    </row>
    <row r="4093" spans="1:14" ht="12.75" customHeight="1">
      <c r="A4093"/>
      <c r="B4093"/>
      <c r="C4093"/>
      <c r="D4093"/>
      <c r="E4093"/>
      <c r="F4093"/>
      <c r="G4093"/>
      <c r="H4093"/>
      <c r="I4093"/>
      <c r="J4093" s="52"/>
      <c r="K4093" s="52"/>
      <c r="L4093" s="52"/>
      <c r="M4093"/>
      <c r="N4093"/>
    </row>
    <row r="4094" spans="1:14" ht="12.75" customHeight="1">
      <c r="A4094"/>
      <c r="B4094"/>
      <c r="C4094"/>
      <c r="D4094"/>
      <c r="E4094"/>
      <c r="F4094"/>
      <c r="G4094"/>
      <c r="H4094"/>
      <c r="I4094"/>
      <c r="J4094" s="52"/>
      <c r="K4094" s="52"/>
      <c r="L4094" s="52"/>
      <c r="M4094"/>
      <c r="N4094"/>
    </row>
    <row r="4095" spans="1:14" ht="12.75" customHeight="1">
      <c r="A4095"/>
      <c r="B4095"/>
      <c r="C4095"/>
      <c r="D4095"/>
      <c r="E4095"/>
      <c r="F4095"/>
      <c r="G4095"/>
      <c r="H4095"/>
      <c r="I4095"/>
      <c r="J4095" s="52"/>
      <c r="K4095" s="52"/>
      <c r="L4095" s="52"/>
      <c r="M4095"/>
      <c r="N4095"/>
    </row>
    <row r="4096" spans="1:14" ht="12.75" customHeight="1">
      <c r="A4096"/>
      <c r="B4096"/>
      <c r="C4096"/>
      <c r="D4096"/>
      <c r="E4096"/>
      <c r="F4096"/>
      <c r="G4096"/>
      <c r="H4096"/>
      <c r="I4096"/>
      <c r="J4096" s="52"/>
      <c r="K4096" s="52"/>
      <c r="L4096" s="52"/>
      <c r="M4096"/>
      <c r="N4096"/>
    </row>
    <row r="4097" spans="1:14" ht="12.75" customHeight="1">
      <c r="A4097"/>
      <c r="B4097"/>
      <c r="C4097"/>
      <c r="D4097"/>
      <c r="E4097"/>
      <c r="F4097"/>
      <c r="G4097"/>
      <c r="H4097"/>
      <c r="I4097"/>
      <c r="J4097" s="52"/>
      <c r="K4097" s="52"/>
      <c r="L4097" s="52"/>
      <c r="M4097"/>
      <c r="N4097"/>
    </row>
    <row r="4098" spans="1:14" ht="12.75" customHeight="1">
      <c r="A4098"/>
      <c r="B4098"/>
      <c r="C4098"/>
      <c r="D4098"/>
      <c r="E4098"/>
      <c r="F4098"/>
      <c r="G4098"/>
      <c r="H4098"/>
      <c r="I4098"/>
      <c r="J4098" s="52"/>
      <c r="K4098" s="52"/>
      <c r="L4098" s="52"/>
      <c r="M4098"/>
      <c r="N4098"/>
    </row>
    <row r="4099" spans="1:14" ht="12.75" customHeight="1">
      <c r="A4099"/>
      <c r="B4099"/>
      <c r="C4099"/>
      <c r="D4099"/>
      <c r="E4099"/>
      <c r="F4099"/>
      <c r="G4099"/>
      <c r="H4099"/>
      <c r="I4099"/>
      <c r="J4099" s="52"/>
      <c r="K4099" s="52"/>
      <c r="L4099" s="52"/>
      <c r="M4099"/>
      <c r="N4099"/>
    </row>
    <row r="4100" spans="1:14" ht="12.75" customHeight="1">
      <c r="A4100"/>
      <c r="B4100"/>
      <c r="C4100"/>
      <c r="D4100"/>
      <c r="E4100"/>
      <c r="F4100"/>
      <c r="G4100"/>
      <c r="H4100"/>
      <c r="I4100"/>
      <c r="J4100" s="52"/>
      <c r="K4100" s="52"/>
      <c r="L4100" s="52"/>
      <c r="M4100"/>
      <c r="N4100"/>
    </row>
    <row r="4101" spans="1:14" ht="12.75" customHeight="1">
      <c r="A4101"/>
      <c r="B4101"/>
      <c r="C4101"/>
      <c r="D4101"/>
      <c r="E4101"/>
      <c r="F4101"/>
      <c r="G4101"/>
      <c r="H4101"/>
      <c r="I4101"/>
      <c r="J4101" s="52"/>
      <c r="K4101" s="52"/>
      <c r="L4101" s="52"/>
      <c r="M4101"/>
      <c r="N4101"/>
    </row>
    <row r="4102" spans="1:14" ht="12.75" customHeight="1">
      <c r="A4102"/>
      <c r="B4102"/>
      <c r="C4102"/>
      <c r="D4102"/>
      <c r="E4102"/>
      <c r="F4102"/>
      <c r="G4102"/>
      <c r="H4102"/>
      <c r="I4102"/>
      <c r="J4102" s="52"/>
      <c r="K4102" s="52"/>
      <c r="L4102" s="52"/>
      <c r="M4102"/>
      <c r="N4102"/>
    </row>
    <row r="4103" spans="1:14" ht="12.75" customHeight="1">
      <c r="A4103"/>
      <c r="B4103"/>
      <c r="C4103"/>
      <c r="D4103"/>
      <c r="E4103"/>
      <c r="F4103"/>
      <c r="G4103"/>
      <c r="H4103"/>
      <c r="I4103"/>
      <c r="J4103" s="52"/>
      <c r="K4103" s="52"/>
      <c r="L4103" s="52"/>
      <c r="M4103"/>
      <c r="N4103"/>
    </row>
    <row r="4104" spans="1:14" ht="12.75" customHeight="1">
      <c r="A4104"/>
      <c r="B4104"/>
      <c r="C4104"/>
      <c r="D4104"/>
      <c r="E4104"/>
      <c r="F4104"/>
      <c r="G4104"/>
      <c r="H4104"/>
      <c r="I4104"/>
      <c r="J4104" s="52"/>
      <c r="K4104" s="52"/>
      <c r="L4104" s="52"/>
      <c r="M4104"/>
      <c r="N4104"/>
    </row>
    <row r="4105" spans="1:14" ht="12.75" customHeight="1">
      <c r="A4105"/>
      <c r="B4105"/>
      <c r="C4105"/>
      <c r="D4105"/>
      <c r="E4105"/>
      <c r="F4105"/>
      <c r="G4105"/>
      <c r="H4105"/>
      <c r="I4105"/>
      <c r="J4105" s="52"/>
      <c r="K4105" s="52"/>
      <c r="L4105" s="52"/>
      <c r="M4105"/>
      <c r="N4105"/>
    </row>
    <row r="4106" spans="1:14" ht="12.75" customHeight="1">
      <c r="A4106"/>
      <c r="B4106"/>
      <c r="C4106"/>
      <c r="D4106"/>
      <c r="E4106"/>
      <c r="F4106"/>
      <c r="G4106"/>
      <c r="H4106"/>
      <c r="I4106"/>
      <c r="J4106" s="52"/>
      <c r="K4106" s="52"/>
      <c r="L4106" s="52"/>
      <c r="M4106"/>
      <c r="N4106"/>
    </row>
    <row r="4107" spans="1:14" ht="12.75" customHeight="1">
      <c r="A4107"/>
      <c r="B4107"/>
      <c r="C4107"/>
      <c r="D4107"/>
      <c r="E4107"/>
      <c r="F4107"/>
      <c r="G4107"/>
      <c r="H4107"/>
      <c r="I4107"/>
      <c r="J4107" s="52"/>
      <c r="K4107" s="52"/>
      <c r="L4107" s="52"/>
      <c r="M4107"/>
      <c r="N4107"/>
    </row>
    <row r="4108" spans="1:14" ht="12.75" customHeight="1">
      <c r="A4108"/>
      <c r="B4108"/>
      <c r="C4108"/>
      <c r="D4108"/>
      <c r="E4108"/>
      <c r="F4108"/>
      <c r="G4108"/>
      <c r="H4108"/>
      <c r="I4108"/>
      <c r="J4108" s="52"/>
      <c r="K4108" s="52"/>
      <c r="L4108" s="52"/>
      <c r="M4108"/>
      <c r="N4108"/>
    </row>
    <row r="4109" spans="1:14" ht="12.75" customHeight="1">
      <c r="A4109"/>
      <c r="B4109"/>
      <c r="C4109"/>
      <c r="D4109"/>
      <c r="E4109"/>
      <c r="F4109"/>
      <c r="G4109"/>
      <c r="H4109"/>
      <c r="I4109"/>
      <c r="J4109" s="52"/>
      <c r="K4109" s="52"/>
      <c r="L4109" s="52"/>
      <c r="M4109"/>
      <c r="N4109"/>
    </row>
    <row r="4110" spans="1:14" ht="12.75" customHeight="1">
      <c r="A4110"/>
      <c r="B4110"/>
      <c r="C4110"/>
      <c r="D4110"/>
      <c r="E4110"/>
      <c r="F4110"/>
      <c r="G4110"/>
      <c r="H4110"/>
      <c r="I4110"/>
      <c r="J4110" s="52"/>
      <c r="K4110" s="52"/>
      <c r="L4110" s="52"/>
      <c r="M4110"/>
      <c r="N4110"/>
    </row>
    <row r="4111" spans="1:14" ht="12.75" customHeight="1">
      <c r="A4111"/>
      <c r="B4111"/>
      <c r="C4111"/>
      <c r="D4111"/>
      <c r="E4111"/>
      <c r="F4111"/>
      <c r="G4111"/>
      <c r="H4111"/>
      <c r="I4111"/>
      <c r="J4111" s="52"/>
      <c r="K4111" s="52"/>
      <c r="L4111" s="52"/>
      <c r="M4111"/>
      <c r="N4111"/>
    </row>
    <row r="4112" spans="1:14" ht="12.75" customHeight="1">
      <c r="A4112"/>
      <c r="B4112"/>
      <c r="C4112"/>
      <c r="D4112"/>
      <c r="E4112"/>
      <c r="F4112"/>
      <c r="G4112"/>
      <c r="H4112"/>
      <c r="I4112"/>
      <c r="J4112" s="52"/>
      <c r="K4112" s="52"/>
      <c r="L4112" s="52"/>
      <c r="M4112"/>
      <c r="N4112"/>
    </row>
    <row r="4113" spans="1:14" ht="12.75" customHeight="1">
      <c r="A4113"/>
      <c r="B4113"/>
      <c r="C4113"/>
      <c r="D4113"/>
      <c r="E4113"/>
      <c r="F4113"/>
      <c r="G4113"/>
      <c r="H4113"/>
      <c r="I4113"/>
      <c r="J4113" s="52"/>
      <c r="K4113" s="52"/>
      <c r="L4113" s="52"/>
      <c r="M4113"/>
      <c r="N4113"/>
    </row>
    <row r="4114" spans="1:14" ht="12.75" customHeight="1">
      <c r="A4114"/>
      <c r="B4114"/>
      <c r="C4114"/>
      <c r="D4114"/>
      <c r="E4114"/>
      <c r="F4114"/>
      <c r="G4114"/>
      <c r="H4114"/>
      <c r="I4114"/>
      <c r="J4114" s="52"/>
      <c r="K4114" s="52"/>
      <c r="L4114" s="52"/>
      <c r="M4114"/>
      <c r="N4114"/>
    </row>
    <row r="4115" spans="1:14" ht="12.75" customHeight="1">
      <c r="A4115"/>
      <c r="B4115"/>
      <c r="C4115"/>
      <c r="D4115"/>
      <c r="E4115"/>
      <c r="F4115"/>
      <c r="G4115"/>
      <c r="H4115"/>
      <c r="I4115"/>
      <c r="J4115" s="52"/>
      <c r="K4115" s="52"/>
      <c r="L4115" s="52"/>
      <c r="M4115"/>
      <c r="N4115"/>
    </row>
    <row r="4116" spans="1:14" ht="12.75" customHeight="1">
      <c r="A4116"/>
      <c r="B4116"/>
      <c r="C4116"/>
      <c r="D4116"/>
      <c r="E4116"/>
      <c r="F4116"/>
      <c r="G4116"/>
      <c r="H4116"/>
      <c r="I4116"/>
      <c r="J4116" s="52"/>
      <c r="K4116" s="52"/>
      <c r="L4116" s="52"/>
      <c r="M4116"/>
      <c r="N4116"/>
    </row>
    <row r="4117" spans="1:14" ht="12.75" customHeight="1">
      <c r="A4117"/>
      <c r="B4117"/>
      <c r="C4117"/>
      <c r="D4117"/>
      <c r="E4117"/>
      <c r="F4117"/>
      <c r="G4117"/>
      <c r="H4117"/>
      <c r="I4117"/>
      <c r="J4117" s="52"/>
      <c r="K4117" s="52"/>
      <c r="L4117" s="52"/>
      <c r="M4117"/>
      <c r="N4117"/>
    </row>
    <row r="4118" spans="1:14" ht="12.75" customHeight="1">
      <c r="A4118"/>
      <c r="B4118"/>
      <c r="C4118"/>
      <c r="D4118"/>
      <c r="E4118"/>
      <c r="F4118"/>
      <c r="G4118"/>
      <c r="H4118"/>
      <c r="I4118"/>
      <c r="J4118" s="52"/>
      <c r="K4118" s="52"/>
      <c r="L4118" s="52"/>
      <c r="M4118"/>
      <c r="N4118"/>
    </row>
    <row r="4119" spans="1:14" ht="12.75" customHeight="1">
      <c r="A4119"/>
      <c r="B4119"/>
      <c r="C4119"/>
      <c r="D4119"/>
      <c r="E4119"/>
      <c r="F4119"/>
      <c r="G4119"/>
      <c r="H4119"/>
      <c r="I4119"/>
      <c r="J4119" s="52"/>
      <c r="K4119" s="52"/>
      <c r="L4119" s="52"/>
      <c r="M4119"/>
      <c r="N4119"/>
    </row>
    <row r="4120" spans="1:14" ht="12.75" customHeight="1">
      <c r="A4120"/>
      <c r="B4120"/>
      <c r="C4120"/>
      <c r="D4120"/>
      <c r="E4120"/>
      <c r="F4120"/>
      <c r="G4120"/>
      <c r="H4120"/>
      <c r="I4120"/>
      <c r="J4120" s="52"/>
      <c r="K4120" s="52"/>
      <c r="L4120" s="52"/>
      <c r="M4120"/>
      <c r="N4120"/>
    </row>
    <row r="4121" spans="1:14" ht="12.75" customHeight="1">
      <c r="A4121"/>
      <c r="B4121"/>
      <c r="C4121"/>
      <c r="D4121"/>
      <c r="E4121"/>
      <c r="F4121"/>
      <c r="G4121"/>
      <c r="H4121"/>
      <c r="I4121"/>
      <c r="J4121" s="52"/>
      <c r="K4121" s="52"/>
      <c r="L4121" s="52"/>
      <c r="M4121"/>
      <c r="N4121"/>
    </row>
    <row r="4122" spans="1:14" ht="12.75" customHeight="1">
      <c r="A4122"/>
      <c r="B4122"/>
      <c r="C4122"/>
      <c r="D4122"/>
      <c r="E4122"/>
      <c r="F4122"/>
      <c r="G4122"/>
      <c r="H4122"/>
      <c r="I4122"/>
      <c r="J4122" s="52"/>
      <c r="K4122" s="52"/>
      <c r="L4122" s="52"/>
      <c r="M4122"/>
      <c r="N4122"/>
    </row>
    <row r="4123" spans="1:14" ht="12.75" customHeight="1">
      <c r="A4123"/>
      <c r="B4123"/>
      <c r="C4123"/>
      <c r="D4123"/>
      <c r="E4123"/>
      <c r="F4123"/>
      <c r="G4123"/>
      <c r="H4123"/>
      <c r="I4123"/>
      <c r="J4123" s="52"/>
      <c r="K4123" s="52"/>
      <c r="L4123" s="52"/>
      <c r="M4123"/>
      <c r="N4123"/>
    </row>
    <row r="4124" spans="1:14" ht="12.75" customHeight="1">
      <c r="A4124"/>
      <c r="B4124"/>
      <c r="C4124"/>
      <c r="D4124"/>
      <c r="E4124"/>
      <c r="F4124"/>
      <c r="G4124"/>
      <c r="H4124"/>
      <c r="I4124"/>
      <c r="J4124" s="52"/>
      <c r="K4124" s="52"/>
      <c r="L4124" s="52"/>
      <c r="M4124"/>
      <c r="N4124"/>
    </row>
    <row r="4125" spans="1:14" ht="12.75" customHeight="1">
      <c r="A4125"/>
      <c r="B4125"/>
      <c r="C4125"/>
      <c r="D4125"/>
      <c r="E4125"/>
      <c r="F4125"/>
      <c r="G4125"/>
      <c r="H4125"/>
      <c r="I4125"/>
      <c r="J4125" s="52"/>
      <c r="K4125" s="52"/>
      <c r="L4125" s="52"/>
      <c r="M4125"/>
      <c r="N4125"/>
    </row>
    <row r="4126" spans="1:14" ht="12.75" customHeight="1">
      <c r="A4126"/>
      <c r="B4126"/>
      <c r="C4126"/>
      <c r="D4126"/>
      <c r="E4126"/>
      <c r="F4126"/>
      <c r="G4126"/>
      <c r="H4126"/>
      <c r="I4126"/>
      <c r="J4126" s="52"/>
      <c r="K4126" s="52"/>
      <c r="L4126" s="52"/>
      <c r="M4126"/>
      <c r="N4126"/>
    </row>
    <row r="4127" spans="1:14" ht="12.75" customHeight="1">
      <c r="A4127"/>
      <c r="B4127"/>
      <c r="C4127"/>
      <c r="D4127"/>
      <c r="E4127"/>
      <c r="F4127"/>
      <c r="G4127"/>
      <c r="H4127"/>
      <c r="I4127"/>
      <c r="J4127" s="52"/>
      <c r="K4127" s="52"/>
      <c r="L4127" s="52"/>
      <c r="M4127"/>
      <c r="N4127"/>
    </row>
    <row r="4128" spans="1:14" ht="12.75" customHeight="1">
      <c r="A4128"/>
      <c r="B4128"/>
      <c r="C4128"/>
      <c r="D4128"/>
      <c r="E4128"/>
      <c r="F4128"/>
      <c r="G4128"/>
      <c r="H4128"/>
      <c r="I4128"/>
      <c r="J4128" s="52"/>
      <c r="K4128" s="52"/>
      <c r="L4128" s="52"/>
      <c r="M4128"/>
      <c r="N4128"/>
    </row>
    <row r="4129" spans="1:14" ht="12.75" customHeight="1">
      <c r="A4129"/>
      <c r="B4129"/>
      <c r="C4129"/>
      <c r="D4129"/>
      <c r="E4129"/>
      <c r="F4129"/>
      <c r="G4129"/>
      <c r="H4129"/>
      <c r="I4129"/>
      <c r="J4129" s="52"/>
      <c r="K4129" s="52"/>
      <c r="L4129" s="52"/>
      <c r="M4129"/>
      <c r="N4129"/>
    </row>
    <row r="4130" spans="1:14" ht="12.75" customHeight="1">
      <c r="A4130"/>
      <c r="B4130"/>
      <c r="C4130"/>
      <c r="D4130"/>
      <c r="E4130"/>
      <c r="F4130"/>
      <c r="G4130"/>
      <c r="H4130"/>
      <c r="I4130"/>
      <c r="J4130" s="52"/>
      <c r="K4130" s="52"/>
      <c r="L4130" s="52"/>
      <c r="M4130"/>
      <c r="N4130"/>
    </row>
    <row r="4131" spans="1:14" ht="12.75" customHeight="1">
      <c r="A4131"/>
      <c r="B4131"/>
      <c r="C4131"/>
      <c r="D4131"/>
      <c r="E4131"/>
      <c r="F4131"/>
      <c r="G4131"/>
      <c r="H4131"/>
      <c r="I4131"/>
      <c r="J4131" s="52"/>
      <c r="K4131" s="52"/>
      <c r="L4131" s="52"/>
      <c r="M4131"/>
      <c r="N4131"/>
    </row>
    <row r="4132" spans="1:14" ht="12.75" customHeight="1">
      <c r="A4132"/>
      <c r="B4132"/>
      <c r="C4132"/>
      <c r="D4132"/>
      <c r="E4132"/>
      <c r="F4132"/>
      <c r="G4132"/>
      <c r="H4132"/>
      <c r="I4132"/>
      <c r="J4132" s="52"/>
      <c r="K4132" s="52"/>
      <c r="L4132" s="52"/>
      <c r="M4132"/>
      <c r="N4132"/>
    </row>
    <row r="4133" spans="1:14" ht="12.75" customHeight="1">
      <c r="A4133"/>
      <c r="B4133"/>
      <c r="C4133"/>
      <c r="D4133"/>
      <c r="E4133"/>
      <c r="F4133"/>
      <c r="G4133"/>
      <c r="H4133"/>
      <c r="I4133"/>
      <c r="J4133" s="52"/>
      <c r="K4133" s="52"/>
      <c r="L4133" s="52"/>
      <c r="M4133"/>
      <c r="N4133"/>
    </row>
    <row r="4134" spans="1:14" ht="12.75" customHeight="1">
      <c r="A4134"/>
      <c r="B4134"/>
      <c r="C4134"/>
      <c r="D4134"/>
      <c r="E4134"/>
      <c r="F4134"/>
      <c r="G4134"/>
      <c r="H4134"/>
      <c r="I4134"/>
      <c r="J4134" s="52"/>
      <c r="K4134" s="52"/>
      <c r="L4134" s="52"/>
      <c r="M4134"/>
      <c r="N4134"/>
    </row>
    <row r="4135" spans="1:14" ht="12.75" customHeight="1">
      <c r="A4135"/>
      <c r="B4135"/>
      <c r="C4135"/>
      <c r="D4135"/>
      <c r="E4135"/>
      <c r="F4135"/>
      <c r="G4135"/>
      <c r="H4135"/>
      <c r="I4135"/>
      <c r="J4135" s="52"/>
      <c r="K4135" s="52"/>
      <c r="L4135" s="52"/>
      <c r="M4135"/>
      <c r="N4135"/>
    </row>
    <row r="4136" spans="1:14" ht="12.75" customHeight="1">
      <c r="A4136"/>
      <c r="B4136"/>
      <c r="C4136"/>
      <c r="D4136"/>
      <c r="E4136"/>
      <c r="F4136"/>
      <c r="G4136"/>
      <c r="H4136"/>
      <c r="I4136"/>
      <c r="J4136" s="52"/>
      <c r="K4136" s="52"/>
      <c r="L4136" s="52"/>
      <c r="M4136"/>
      <c r="N4136"/>
    </row>
    <row r="4137" spans="1:14" ht="12.75" customHeight="1">
      <c r="A4137"/>
      <c r="B4137"/>
      <c r="C4137"/>
      <c r="D4137"/>
      <c r="E4137"/>
      <c r="F4137"/>
      <c r="G4137"/>
      <c r="H4137"/>
      <c r="I4137"/>
      <c r="J4137" s="52"/>
      <c r="K4137" s="52"/>
      <c r="L4137" s="52"/>
      <c r="M4137"/>
      <c r="N4137"/>
    </row>
    <row r="4138" spans="1:14" ht="12.75" customHeight="1">
      <c r="A4138"/>
      <c r="B4138"/>
      <c r="C4138"/>
      <c r="D4138"/>
      <c r="E4138"/>
      <c r="F4138"/>
      <c r="G4138"/>
      <c r="H4138"/>
      <c r="I4138"/>
      <c r="J4138" s="52"/>
      <c r="K4138" s="52"/>
      <c r="L4138" s="52"/>
      <c r="M4138"/>
      <c r="N4138"/>
    </row>
    <row r="4139" spans="1:14" ht="12.75" customHeight="1">
      <c r="A4139"/>
      <c r="B4139"/>
      <c r="C4139"/>
      <c r="D4139"/>
      <c r="E4139"/>
      <c r="F4139"/>
      <c r="G4139"/>
      <c r="H4139"/>
      <c r="I4139"/>
      <c r="J4139" s="52"/>
      <c r="K4139" s="52"/>
      <c r="L4139" s="52"/>
      <c r="M4139"/>
      <c r="N4139"/>
    </row>
    <row r="4140" spans="1:14" ht="12.75" customHeight="1">
      <c r="A4140"/>
      <c r="B4140"/>
      <c r="C4140"/>
      <c r="D4140"/>
      <c r="E4140"/>
      <c r="F4140"/>
      <c r="G4140"/>
      <c r="H4140"/>
      <c r="I4140"/>
      <c r="J4140" s="52"/>
      <c r="K4140" s="52"/>
      <c r="L4140" s="52"/>
      <c r="M4140"/>
      <c r="N4140"/>
    </row>
    <row r="4141" spans="1:14" ht="12.75" customHeight="1">
      <c r="A4141"/>
      <c r="B4141"/>
      <c r="C4141"/>
      <c r="D4141"/>
      <c r="E4141"/>
      <c r="F4141"/>
      <c r="G4141"/>
      <c r="H4141"/>
      <c r="I4141"/>
      <c r="J4141" s="52"/>
      <c r="K4141" s="52"/>
      <c r="L4141" s="52"/>
      <c r="M4141"/>
      <c r="N4141"/>
    </row>
    <row r="4142" spans="1:14" ht="12.75" customHeight="1">
      <c r="A4142"/>
      <c r="B4142"/>
      <c r="C4142"/>
      <c r="D4142"/>
      <c r="E4142"/>
      <c r="F4142"/>
      <c r="G4142"/>
      <c r="H4142"/>
      <c r="I4142"/>
      <c r="J4142" s="52"/>
      <c r="K4142" s="52"/>
      <c r="L4142" s="52"/>
      <c r="M4142"/>
      <c r="N4142"/>
    </row>
    <row r="4143" spans="1:14" ht="12.75" customHeight="1">
      <c r="A4143"/>
      <c r="B4143"/>
      <c r="C4143"/>
      <c r="D4143"/>
      <c r="E4143"/>
      <c r="F4143"/>
      <c r="G4143"/>
      <c r="H4143"/>
      <c r="I4143"/>
      <c r="J4143" s="52"/>
      <c r="K4143" s="52"/>
      <c r="L4143" s="52"/>
      <c r="M4143"/>
      <c r="N4143"/>
    </row>
    <row r="4144" spans="1:14" ht="12.75" customHeight="1">
      <c r="A4144"/>
      <c r="B4144"/>
      <c r="C4144"/>
      <c r="D4144"/>
      <c r="E4144"/>
      <c r="F4144"/>
      <c r="G4144"/>
      <c r="H4144"/>
      <c r="I4144"/>
      <c r="J4144" s="52"/>
      <c r="K4144" s="52"/>
      <c r="L4144" s="52"/>
      <c r="M4144"/>
      <c r="N4144"/>
    </row>
    <row r="4145" spans="1:14" ht="12.75" customHeight="1">
      <c r="A4145"/>
      <c r="B4145"/>
      <c r="C4145"/>
      <c r="D4145"/>
      <c r="E4145"/>
      <c r="F4145"/>
      <c r="G4145"/>
      <c r="H4145"/>
      <c r="I4145"/>
      <c r="J4145" s="52"/>
      <c r="K4145" s="52"/>
      <c r="L4145" s="52"/>
      <c r="M4145"/>
      <c r="N4145"/>
    </row>
    <row r="4146" spans="1:14" ht="12.75" customHeight="1">
      <c r="A4146"/>
      <c r="B4146"/>
      <c r="C4146"/>
      <c r="D4146"/>
      <c r="E4146"/>
      <c r="F4146"/>
      <c r="G4146"/>
      <c r="H4146"/>
      <c r="I4146"/>
      <c r="J4146" s="52"/>
      <c r="K4146" s="52"/>
      <c r="L4146" s="52"/>
      <c r="M4146"/>
      <c r="N4146"/>
    </row>
    <row r="4147" spans="1:14" ht="12.75" customHeight="1">
      <c r="A4147"/>
      <c r="B4147"/>
      <c r="C4147"/>
      <c r="D4147"/>
      <c r="E4147"/>
      <c r="F4147"/>
      <c r="G4147"/>
      <c r="H4147"/>
      <c r="I4147"/>
      <c r="J4147" s="52"/>
      <c r="K4147" s="52"/>
      <c r="L4147" s="52"/>
      <c r="M4147"/>
      <c r="N4147"/>
    </row>
    <row r="4148" spans="1:14" ht="12.75" customHeight="1">
      <c r="A4148"/>
      <c r="B4148"/>
      <c r="C4148"/>
      <c r="D4148"/>
      <c r="E4148"/>
      <c r="F4148"/>
      <c r="G4148"/>
      <c r="H4148"/>
      <c r="I4148"/>
      <c r="J4148" s="52"/>
      <c r="K4148" s="52"/>
      <c r="L4148" s="52"/>
      <c r="M4148"/>
      <c r="N4148"/>
    </row>
    <row r="4149" spans="1:14" ht="12.75" customHeight="1">
      <c r="A4149"/>
      <c r="B4149"/>
      <c r="C4149"/>
      <c r="D4149"/>
      <c r="E4149"/>
      <c r="F4149"/>
      <c r="G4149"/>
      <c r="H4149"/>
      <c r="I4149"/>
      <c r="J4149" s="52"/>
      <c r="K4149" s="52"/>
      <c r="L4149" s="52"/>
      <c r="M4149"/>
      <c r="N4149"/>
    </row>
    <row r="4150" spans="1:14" ht="12.75" customHeight="1">
      <c r="A4150"/>
      <c r="B4150"/>
      <c r="C4150"/>
      <c r="D4150"/>
      <c r="E4150"/>
      <c r="F4150"/>
      <c r="G4150"/>
      <c r="H4150"/>
      <c r="I4150"/>
      <c r="J4150" s="52"/>
      <c r="K4150" s="52"/>
      <c r="L4150" s="52"/>
      <c r="M4150"/>
      <c r="N4150"/>
    </row>
    <row r="4151" spans="1:14" ht="12.75" customHeight="1">
      <c r="A4151"/>
      <c r="B4151"/>
      <c r="C4151"/>
      <c r="D4151"/>
      <c r="E4151"/>
      <c r="F4151"/>
      <c r="G4151"/>
      <c r="H4151"/>
      <c r="I4151"/>
      <c r="J4151" s="52"/>
      <c r="K4151" s="52"/>
      <c r="L4151" s="52"/>
      <c r="M4151"/>
      <c r="N4151"/>
    </row>
    <row r="4152" spans="1:14" ht="12.75" customHeight="1">
      <c r="A4152"/>
      <c r="B4152"/>
      <c r="C4152"/>
      <c r="D4152"/>
      <c r="E4152"/>
      <c r="F4152"/>
      <c r="G4152"/>
      <c r="H4152"/>
      <c r="I4152"/>
      <c r="J4152" s="52"/>
      <c r="K4152" s="52"/>
      <c r="L4152" s="52"/>
      <c r="M4152"/>
      <c r="N4152"/>
    </row>
    <row r="4153" spans="1:14" ht="12.75" customHeight="1">
      <c r="A4153"/>
      <c r="B4153"/>
      <c r="C4153"/>
      <c r="D4153"/>
      <c r="E4153"/>
      <c r="F4153"/>
      <c r="G4153"/>
      <c r="H4153"/>
      <c r="I4153"/>
      <c r="J4153" s="52"/>
      <c r="K4153" s="52"/>
      <c r="L4153" s="52"/>
      <c r="M4153"/>
      <c r="N4153"/>
    </row>
    <row r="4154" spans="1:14" ht="12.75" customHeight="1">
      <c r="A4154"/>
      <c r="B4154"/>
      <c r="C4154"/>
      <c r="D4154"/>
      <c r="E4154"/>
      <c r="F4154"/>
      <c r="G4154"/>
      <c r="H4154"/>
      <c r="I4154"/>
      <c r="J4154" s="52"/>
      <c r="K4154" s="52"/>
      <c r="L4154" s="52"/>
      <c r="M4154"/>
      <c r="N4154"/>
    </row>
    <row r="4155" spans="1:14" ht="12.75" customHeight="1">
      <c r="A4155"/>
      <c r="B4155"/>
      <c r="C4155"/>
      <c r="D4155"/>
      <c r="E4155"/>
      <c r="F4155"/>
      <c r="G4155"/>
      <c r="H4155"/>
      <c r="I4155"/>
      <c r="J4155" s="52"/>
      <c r="K4155" s="52"/>
      <c r="L4155" s="52"/>
      <c r="M4155"/>
      <c r="N4155"/>
    </row>
    <row r="4156" spans="1:14" ht="12.75" customHeight="1">
      <c r="A4156"/>
      <c r="B4156"/>
      <c r="C4156"/>
      <c r="D4156"/>
      <c r="E4156"/>
      <c r="F4156"/>
      <c r="G4156"/>
      <c r="H4156"/>
      <c r="I4156"/>
      <c r="J4156" s="52"/>
      <c r="K4156" s="52"/>
      <c r="L4156" s="52"/>
      <c r="M4156"/>
      <c r="N4156"/>
    </row>
    <row r="4157" spans="1:14" ht="12.75" customHeight="1">
      <c r="A4157"/>
      <c r="B4157"/>
      <c r="C4157"/>
      <c r="D4157"/>
      <c r="E4157"/>
      <c r="F4157"/>
      <c r="G4157"/>
      <c r="H4157"/>
      <c r="I4157"/>
      <c r="J4157" s="52"/>
      <c r="K4157" s="52"/>
      <c r="L4157" s="52"/>
      <c r="M4157"/>
      <c r="N4157"/>
    </row>
    <row r="4158" spans="1:14" ht="12.75" customHeight="1">
      <c r="A4158"/>
      <c r="B4158"/>
      <c r="C4158"/>
      <c r="D4158"/>
      <c r="E4158"/>
      <c r="F4158"/>
      <c r="G4158"/>
      <c r="H4158"/>
      <c r="I4158"/>
      <c r="J4158" s="52"/>
      <c r="K4158" s="52"/>
      <c r="L4158" s="52"/>
      <c r="M4158"/>
      <c r="N4158"/>
    </row>
    <row r="4159" spans="1:14" ht="12.75" customHeight="1">
      <c r="A4159"/>
      <c r="B4159"/>
      <c r="C4159"/>
      <c r="D4159"/>
      <c r="E4159"/>
      <c r="F4159"/>
      <c r="G4159"/>
      <c r="H4159"/>
      <c r="I4159"/>
      <c r="J4159" s="52"/>
      <c r="K4159" s="52"/>
      <c r="L4159" s="52"/>
      <c r="M4159"/>
      <c r="N4159"/>
    </row>
    <row r="4160" spans="1:14" ht="12.75" customHeight="1">
      <c r="A4160"/>
      <c r="B4160"/>
      <c r="C4160"/>
      <c r="D4160"/>
      <c r="E4160"/>
      <c r="F4160"/>
      <c r="G4160"/>
      <c r="H4160"/>
      <c r="I4160"/>
      <c r="J4160" s="52"/>
      <c r="K4160" s="52"/>
      <c r="L4160" s="52"/>
      <c r="M4160"/>
      <c r="N4160"/>
    </row>
    <row r="4161" spans="1:14" ht="12.75" customHeight="1">
      <c r="A4161"/>
      <c r="B4161"/>
      <c r="C4161"/>
      <c r="D4161"/>
      <c r="E4161"/>
      <c r="F4161"/>
      <c r="G4161"/>
      <c r="H4161"/>
      <c r="I4161"/>
      <c r="J4161" s="52"/>
      <c r="K4161" s="52"/>
      <c r="L4161" s="52"/>
      <c r="M4161"/>
      <c r="N4161"/>
    </row>
    <row r="4162" spans="1:14" ht="12.75" customHeight="1">
      <c r="A4162"/>
      <c r="B4162"/>
      <c r="C4162"/>
      <c r="D4162"/>
      <c r="E4162"/>
      <c r="F4162"/>
      <c r="G4162"/>
      <c r="H4162"/>
      <c r="I4162"/>
      <c r="J4162" s="52"/>
      <c r="K4162" s="52"/>
      <c r="L4162" s="52"/>
      <c r="M4162"/>
      <c r="N4162"/>
    </row>
    <row r="4163" spans="1:14" ht="12.75" customHeight="1">
      <c r="A4163"/>
      <c r="B4163"/>
      <c r="C4163"/>
      <c r="D4163"/>
      <c r="E4163"/>
      <c r="F4163"/>
      <c r="G4163"/>
      <c r="H4163"/>
      <c r="I4163"/>
      <c r="J4163" s="52"/>
      <c r="K4163" s="52"/>
      <c r="L4163" s="52"/>
      <c r="M4163"/>
      <c r="N4163"/>
    </row>
    <row r="4164" spans="1:14" ht="12.75" customHeight="1">
      <c r="A4164"/>
      <c r="B4164"/>
      <c r="C4164"/>
      <c r="D4164"/>
      <c r="E4164"/>
      <c r="F4164"/>
      <c r="G4164"/>
      <c r="H4164"/>
      <c r="I4164"/>
      <c r="J4164" s="52"/>
      <c r="K4164" s="52"/>
      <c r="L4164" s="52"/>
      <c r="M4164"/>
      <c r="N4164"/>
    </row>
    <row r="4165" spans="1:14" ht="12.75" customHeight="1">
      <c r="A4165"/>
      <c r="B4165"/>
      <c r="C4165"/>
      <c r="D4165"/>
      <c r="E4165"/>
      <c r="F4165"/>
      <c r="G4165"/>
      <c r="H4165"/>
      <c r="I4165"/>
      <c r="J4165" s="52"/>
      <c r="K4165" s="52"/>
      <c r="L4165" s="52"/>
      <c r="M4165"/>
      <c r="N4165"/>
    </row>
    <row r="4166" spans="1:14" ht="12.75" customHeight="1">
      <c r="A4166"/>
      <c r="B4166"/>
      <c r="C4166"/>
      <c r="D4166"/>
      <c r="E4166"/>
      <c r="F4166"/>
      <c r="G4166"/>
      <c r="H4166"/>
      <c r="I4166"/>
      <c r="J4166" s="52"/>
      <c r="K4166" s="52"/>
      <c r="L4166" s="52"/>
      <c r="M4166"/>
      <c r="N4166"/>
    </row>
    <row r="4167" spans="1:14" ht="12.75" customHeight="1">
      <c r="A4167"/>
      <c r="B4167"/>
      <c r="C4167"/>
      <c r="D4167"/>
      <c r="E4167"/>
      <c r="F4167"/>
      <c r="G4167"/>
      <c r="H4167"/>
      <c r="I4167"/>
      <c r="J4167" s="52"/>
      <c r="K4167" s="52"/>
      <c r="L4167" s="52"/>
      <c r="M4167"/>
      <c r="N4167"/>
    </row>
    <row r="4168" spans="1:14" ht="12.75" customHeight="1">
      <c r="A4168"/>
      <c r="B4168"/>
      <c r="C4168"/>
      <c r="D4168"/>
      <c r="E4168"/>
      <c r="F4168"/>
      <c r="G4168"/>
      <c r="H4168"/>
      <c r="I4168"/>
      <c r="J4168" s="52"/>
      <c r="K4168" s="52"/>
      <c r="L4168" s="52"/>
      <c r="M4168"/>
      <c r="N4168"/>
    </row>
    <row r="4169" spans="1:14" ht="12.75" customHeight="1">
      <c r="A4169"/>
      <c r="B4169"/>
      <c r="C4169"/>
      <c r="D4169"/>
      <c r="E4169"/>
      <c r="F4169"/>
      <c r="G4169"/>
      <c r="H4169"/>
      <c r="I4169"/>
      <c r="J4169" s="52"/>
      <c r="K4169" s="52"/>
      <c r="L4169" s="52"/>
      <c r="M4169"/>
      <c r="N4169"/>
    </row>
    <row r="4170" spans="1:14" ht="12.75" customHeight="1">
      <c r="A4170"/>
      <c r="B4170"/>
      <c r="C4170"/>
      <c r="D4170"/>
      <c r="E4170"/>
      <c r="F4170"/>
      <c r="G4170"/>
      <c r="H4170"/>
      <c r="I4170"/>
      <c r="J4170" s="52"/>
      <c r="K4170" s="52"/>
      <c r="L4170" s="52"/>
      <c r="M4170"/>
      <c r="N4170"/>
    </row>
    <row r="4171" spans="1:14" ht="12.75" customHeight="1">
      <c r="A4171"/>
      <c r="B4171"/>
      <c r="C4171"/>
      <c r="D4171"/>
      <c r="E4171"/>
      <c r="F4171"/>
      <c r="G4171"/>
      <c r="H4171"/>
      <c r="I4171"/>
      <c r="J4171" s="52"/>
      <c r="K4171" s="52"/>
      <c r="L4171" s="52"/>
      <c r="M4171"/>
      <c r="N4171"/>
    </row>
    <row r="4172" spans="1:14" ht="12.75" customHeight="1">
      <c r="A4172"/>
      <c r="B4172"/>
      <c r="C4172"/>
      <c r="D4172"/>
      <c r="E4172"/>
      <c r="F4172"/>
      <c r="G4172"/>
      <c r="H4172"/>
      <c r="I4172"/>
      <c r="J4172" s="52"/>
      <c r="K4172" s="52"/>
      <c r="L4172" s="52"/>
      <c r="M4172"/>
      <c r="N4172"/>
    </row>
    <row r="4173" spans="1:14" ht="12.75" customHeight="1">
      <c r="A4173"/>
      <c r="B4173"/>
      <c r="C4173"/>
      <c r="D4173"/>
      <c r="E4173"/>
      <c r="F4173"/>
      <c r="G4173"/>
      <c r="H4173"/>
      <c r="I4173"/>
      <c r="J4173" s="52"/>
      <c r="K4173" s="52"/>
      <c r="L4173" s="52"/>
      <c r="M4173"/>
      <c r="N4173"/>
    </row>
    <row r="4174" spans="1:14" ht="12.75" customHeight="1">
      <c r="A4174"/>
      <c r="B4174"/>
      <c r="C4174"/>
      <c r="D4174"/>
      <c r="E4174"/>
      <c r="F4174"/>
      <c r="G4174"/>
      <c r="H4174"/>
      <c r="I4174"/>
      <c r="J4174" s="52"/>
      <c r="K4174" s="52"/>
      <c r="L4174" s="52"/>
      <c r="M4174"/>
      <c r="N4174"/>
    </row>
    <row r="4175" spans="1:14" ht="12.75" customHeight="1">
      <c r="A4175"/>
      <c r="B4175"/>
      <c r="C4175"/>
      <c r="D4175"/>
      <c r="E4175"/>
      <c r="F4175"/>
      <c r="G4175"/>
      <c r="H4175"/>
      <c r="I4175"/>
      <c r="J4175" s="52"/>
      <c r="K4175" s="52"/>
      <c r="L4175" s="52"/>
      <c r="M4175"/>
      <c r="N4175"/>
    </row>
    <row r="4176" spans="1:14" ht="12.75" customHeight="1">
      <c r="A4176"/>
      <c r="B4176"/>
      <c r="C4176"/>
      <c r="D4176"/>
      <c r="E4176"/>
      <c r="F4176"/>
      <c r="G4176"/>
      <c r="H4176"/>
      <c r="I4176"/>
      <c r="J4176" s="52"/>
      <c r="K4176" s="52"/>
      <c r="L4176" s="52"/>
      <c r="M4176"/>
      <c r="N4176"/>
    </row>
    <row r="4177" spans="1:14" ht="12.75" customHeight="1">
      <c r="A4177"/>
      <c r="B4177"/>
      <c r="C4177"/>
      <c r="D4177"/>
      <c r="E4177"/>
      <c r="F4177"/>
      <c r="G4177"/>
      <c r="H4177"/>
      <c r="I4177"/>
      <c r="J4177" s="52"/>
      <c r="K4177" s="52"/>
      <c r="L4177" s="52"/>
      <c r="M4177"/>
      <c r="N4177"/>
    </row>
    <row r="4178" spans="1:14" ht="12.75" customHeight="1">
      <c r="A4178"/>
      <c r="B4178"/>
      <c r="C4178"/>
      <c r="D4178"/>
      <c r="E4178"/>
      <c r="F4178"/>
      <c r="G4178"/>
      <c r="H4178"/>
      <c r="I4178"/>
      <c r="J4178" s="52"/>
      <c r="K4178" s="52"/>
      <c r="L4178" s="52"/>
      <c r="M4178"/>
      <c r="N4178"/>
    </row>
    <row r="4179" spans="1:14" ht="12.75" customHeight="1">
      <c r="A4179"/>
      <c r="B4179"/>
      <c r="C4179"/>
      <c r="D4179"/>
      <c r="E4179"/>
      <c r="F4179"/>
      <c r="G4179"/>
      <c r="H4179"/>
      <c r="I4179"/>
      <c r="J4179" s="52"/>
      <c r="K4179" s="52"/>
      <c r="L4179" s="52"/>
      <c r="M4179"/>
      <c r="N4179"/>
    </row>
    <row r="4180" spans="1:14" ht="12.75" customHeight="1">
      <c r="A4180"/>
      <c r="B4180"/>
      <c r="C4180"/>
      <c r="D4180"/>
      <c r="E4180"/>
      <c r="F4180"/>
      <c r="G4180"/>
      <c r="H4180"/>
      <c r="I4180"/>
      <c r="J4180" s="52"/>
      <c r="K4180" s="52"/>
      <c r="L4180" s="52"/>
      <c r="M4180"/>
      <c r="N4180"/>
    </row>
    <row r="4181" spans="1:14" ht="12.75" customHeight="1">
      <c r="A4181"/>
      <c r="B4181"/>
      <c r="C4181"/>
      <c r="D4181"/>
      <c r="E4181"/>
      <c r="F4181"/>
      <c r="G4181"/>
      <c r="H4181"/>
      <c r="I4181"/>
      <c r="J4181" s="52"/>
      <c r="K4181" s="52"/>
      <c r="L4181" s="52"/>
      <c r="M4181"/>
      <c r="N4181"/>
    </row>
    <row r="4182" spans="1:14" ht="12.75" customHeight="1">
      <c r="A4182"/>
      <c r="B4182"/>
      <c r="C4182"/>
      <c r="D4182"/>
      <c r="E4182"/>
      <c r="F4182"/>
      <c r="G4182"/>
      <c r="H4182"/>
      <c r="I4182"/>
      <c r="J4182" s="52"/>
      <c r="K4182" s="52"/>
      <c r="L4182" s="52"/>
      <c r="M4182"/>
      <c r="N4182"/>
    </row>
    <row r="4183" spans="1:14" ht="12.75" customHeight="1">
      <c r="A4183"/>
      <c r="B4183"/>
      <c r="C4183"/>
      <c r="D4183"/>
      <c r="E4183"/>
      <c r="F4183"/>
      <c r="G4183"/>
      <c r="H4183"/>
      <c r="I4183"/>
      <c r="J4183" s="52"/>
      <c r="K4183" s="52"/>
      <c r="L4183" s="52"/>
      <c r="M4183"/>
      <c r="N4183"/>
    </row>
    <row r="4184" spans="1:14" ht="12.75" customHeight="1">
      <c r="A4184"/>
      <c r="B4184"/>
      <c r="C4184"/>
      <c r="D4184"/>
      <c r="E4184"/>
      <c r="F4184"/>
      <c r="G4184"/>
      <c r="H4184"/>
      <c r="I4184"/>
      <c r="J4184" s="52"/>
      <c r="K4184" s="52"/>
      <c r="L4184" s="52"/>
      <c r="M4184"/>
      <c r="N4184"/>
    </row>
    <row r="4185" spans="1:14" ht="12.75" customHeight="1">
      <c r="A4185"/>
      <c r="B4185"/>
      <c r="C4185"/>
      <c r="D4185"/>
      <c r="E4185"/>
      <c r="F4185"/>
      <c r="G4185"/>
      <c r="H4185"/>
      <c r="I4185"/>
      <c r="J4185" s="52"/>
      <c r="K4185" s="52"/>
      <c r="L4185" s="52"/>
      <c r="M4185"/>
      <c r="N4185"/>
    </row>
    <row r="4186" spans="1:14" ht="12.75" customHeight="1">
      <c r="A4186"/>
      <c r="B4186"/>
      <c r="C4186"/>
      <c r="D4186"/>
      <c r="E4186"/>
      <c r="F4186"/>
      <c r="G4186"/>
      <c r="H4186"/>
      <c r="I4186"/>
      <c r="J4186" s="52"/>
      <c r="K4186" s="52"/>
      <c r="L4186" s="52"/>
      <c r="M4186"/>
      <c r="N4186"/>
    </row>
    <row r="4187" spans="1:14" ht="12.75" customHeight="1">
      <c r="A4187"/>
      <c r="B4187"/>
      <c r="C4187"/>
      <c r="D4187"/>
      <c r="E4187"/>
      <c r="F4187"/>
      <c r="G4187"/>
      <c r="H4187"/>
      <c r="I4187"/>
      <c r="J4187" s="52"/>
      <c r="K4187" s="52"/>
      <c r="L4187" s="52"/>
      <c r="M4187"/>
      <c r="N4187"/>
    </row>
    <row r="4188" spans="1:14" ht="12.75" customHeight="1">
      <c r="A4188"/>
      <c r="B4188"/>
      <c r="C4188"/>
      <c r="D4188"/>
      <c r="E4188"/>
      <c r="F4188"/>
      <c r="G4188"/>
      <c r="H4188"/>
      <c r="I4188"/>
      <c r="J4188" s="52"/>
      <c r="K4188" s="52"/>
      <c r="L4188" s="52"/>
      <c r="M4188"/>
      <c r="N4188"/>
    </row>
    <row r="4189" spans="1:14" ht="12.75" customHeight="1">
      <c r="A4189"/>
      <c r="B4189"/>
      <c r="C4189"/>
      <c r="D4189"/>
      <c r="E4189"/>
      <c r="F4189"/>
      <c r="G4189"/>
      <c r="H4189"/>
      <c r="I4189"/>
      <c r="J4189" s="52"/>
      <c r="K4189" s="52"/>
      <c r="L4189" s="52"/>
      <c r="M4189"/>
      <c r="N4189"/>
    </row>
    <row r="4190" spans="1:14" ht="12.75" customHeight="1">
      <c r="A4190"/>
      <c r="B4190"/>
      <c r="C4190"/>
      <c r="D4190"/>
      <c r="E4190"/>
      <c r="F4190"/>
      <c r="G4190"/>
      <c r="H4190"/>
      <c r="I4190"/>
      <c r="J4190" s="52"/>
      <c r="K4190" s="52"/>
      <c r="L4190" s="52"/>
      <c r="M4190"/>
      <c r="N4190"/>
    </row>
    <row r="4191" spans="1:14" ht="12.75" customHeight="1">
      <c r="A4191"/>
      <c r="B4191"/>
      <c r="C4191"/>
      <c r="D4191"/>
      <c r="E4191"/>
      <c r="F4191"/>
      <c r="G4191"/>
      <c r="H4191"/>
      <c r="I4191"/>
      <c r="J4191" s="52"/>
      <c r="K4191" s="52"/>
      <c r="L4191" s="52"/>
      <c r="M4191"/>
      <c r="N4191"/>
    </row>
    <row r="4192" spans="1:14" ht="12.75" customHeight="1">
      <c r="A4192"/>
      <c r="B4192"/>
      <c r="C4192"/>
      <c r="D4192"/>
      <c r="E4192"/>
      <c r="F4192"/>
      <c r="G4192"/>
      <c r="H4192"/>
      <c r="I4192"/>
      <c r="J4192" s="52"/>
      <c r="K4192" s="52"/>
      <c r="L4192" s="52"/>
      <c r="M4192"/>
      <c r="N4192"/>
    </row>
    <row r="4193" spans="1:14" ht="12.75" customHeight="1">
      <c r="A4193"/>
      <c r="B4193"/>
      <c r="C4193"/>
      <c r="D4193"/>
      <c r="E4193"/>
      <c r="F4193"/>
      <c r="G4193"/>
      <c r="H4193"/>
      <c r="I4193"/>
      <c r="J4193" s="52"/>
      <c r="K4193" s="52"/>
      <c r="L4193" s="52"/>
      <c r="M4193"/>
      <c r="N4193"/>
    </row>
    <row r="4194" spans="1:14" ht="12.75" customHeight="1">
      <c r="A4194"/>
      <c r="B4194"/>
      <c r="C4194"/>
      <c r="D4194"/>
      <c r="E4194"/>
      <c r="F4194"/>
      <c r="G4194"/>
      <c r="H4194"/>
      <c r="I4194"/>
      <c r="J4194" s="52"/>
      <c r="K4194" s="52"/>
      <c r="L4194" s="52"/>
      <c r="M4194"/>
      <c r="N4194"/>
    </row>
    <row r="4195" spans="1:14" ht="12.75" customHeight="1">
      <c r="A4195"/>
      <c r="B4195"/>
      <c r="C4195"/>
      <c r="D4195"/>
      <c r="E4195"/>
      <c r="F4195"/>
      <c r="G4195"/>
      <c r="H4195"/>
      <c r="I4195"/>
      <c r="J4195" s="52"/>
      <c r="K4195" s="52"/>
      <c r="L4195" s="52"/>
      <c r="M4195"/>
      <c r="N4195"/>
    </row>
    <row r="4196" spans="1:14" ht="12.75" customHeight="1">
      <c r="A4196"/>
      <c r="B4196"/>
      <c r="C4196"/>
      <c r="D4196"/>
      <c r="E4196"/>
      <c r="F4196"/>
      <c r="G4196"/>
      <c r="H4196"/>
      <c r="I4196"/>
      <c r="J4196" s="52"/>
      <c r="K4196" s="52"/>
      <c r="L4196" s="52"/>
      <c r="M4196"/>
      <c r="N4196"/>
    </row>
    <row r="4197" spans="1:14" ht="12.75" customHeight="1">
      <c r="A4197"/>
      <c r="B4197"/>
      <c r="C4197"/>
      <c r="D4197"/>
      <c r="E4197"/>
      <c r="F4197"/>
      <c r="G4197"/>
      <c r="H4197"/>
      <c r="I4197"/>
      <c r="J4197" s="52"/>
      <c r="K4197" s="52"/>
      <c r="L4197" s="52"/>
      <c r="M4197"/>
      <c r="N4197"/>
    </row>
    <row r="4198" spans="1:14" ht="12.75" customHeight="1">
      <c r="A4198"/>
      <c r="B4198"/>
      <c r="C4198"/>
      <c r="D4198"/>
      <c r="E4198"/>
      <c r="F4198"/>
      <c r="G4198"/>
      <c r="H4198"/>
      <c r="I4198"/>
      <c r="J4198" s="52"/>
      <c r="K4198" s="52"/>
      <c r="L4198" s="52"/>
      <c r="M4198"/>
      <c r="N4198"/>
    </row>
    <row r="4199" spans="1:14" ht="12.75" customHeight="1">
      <c r="A4199"/>
      <c r="B4199"/>
      <c r="C4199"/>
      <c r="D4199"/>
      <c r="E4199"/>
      <c r="F4199"/>
      <c r="G4199"/>
      <c r="H4199"/>
      <c r="I4199"/>
      <c r="J4199" s="52"/>
      <c r="K4199" s="52"/>
      <c r="L4199" s="52"/>
      <c r="M4199"/>
      <c r="N4199"/>
    </row>
    <row r="4200" spans="1:14" ht="12.75" customHeight="1">
      <c r="A4200"/>
      <c r="B4200"/>
      <c r="C4200"/>
      <c r="D4200"/>
      <c r="E4200"/>
      <c r="F4200"/>
      <c r="G4200"/>
      <c r="H4200"/>
      <c r="I4200"/>
      <c r="J4200" s="52"/>
      <c r="K4200" s="52"/>
      <c r="L4200" s="52"/>
      <c r="M4200"/>
      <c r="N4200"/>
    </row>
    <row r="4201" spans="1:14" ht="12.75" customHeight="1">
      <c r="A4201"/>
      <c r="B4201"/>
      <c r="C4201"/>
      <c r="D4201"/>
      <c r="E4201"/>
      <c r="F4201"/>
      <c r="G4201"/>
      <c r="H4201"/>
      <c r="I4201"/>
      <c r="J4201" s="52"/>
      <c r="K4201" s="52"/>
      <c r="L4201" s="52"/>
      <c r="M4201"/>
      <c r="N4201"/>
    </row>
    <row r="4202" spans="1:14" ht="12.75" customHeight="1">
      <c r="A4202"/>
      <c r="B4202"/>
      <c r="C4202"/>
      <c r="D4202"/>
      <c r="E4202"/>
      <c r="F4202"/>
      <c r="G4202"/>
      <c r="H4202"/>
      <c r="I4202"/>
      <c r="J4202" s="52"/>
      <c r="K4202" s="52"/>
      <c r="L4202" s="52"/>
      <c r="M4202"/>
      <c r="N4202"/>
    </row>
    <row r="4203" spans="1:14" ht="12.75" customHeight="1">
      <c r="A4203"/>
      <c r="B4203"/>
      <c r="C4203"/>
      <c r="D4203"/>
      <c r="E4203"/>
      <c r="F4203"/>
      <c r="G4203"/>
      <c r="H4203"/>
      <c r="I4203"/>
      <c r="J4203" s="52"/>
      <c r="K4203" s="52"/>
      <c r="L4203" s="52"/>
      <c r="M4203"/>
      <c r="N4203"/>
    </row>
    <row r="4204" spans="1:14" ht="12.75" customHeight="1">
      <c r="A4204"/>
      <c r="B4204"/>
      <c r="C4204"/>
      <c r="D4204"/>
      <c r="E4204"/>
      <c r="F4204"/>
      <c r="G4204"/>
      <c r="H4204"/>
      <c r="I4204"/>
      <c r="J4204" s="52"/>
      <c r="K4204" s="52"/>
      <c r="L4204" s="52"/>
      <c r="M4204"/>
      <c r="N4204"/>
    </row>
    <row r="4205" spans="1:14" ht="12.75" customHeight="1">
      <c r="A4205"/>
      <c r="B4205"/>
      <c r="C4205"/>
      <c r="D4205"/>
      <c r="E4205"/>
      <c r="F4205"/>
      <c r="G4205"/>
      <c r="H4205"/>
      <c r="I4205"/>
      <c r="J4205" s="52"/>
      <c r="K4205" s="52"/>
      <c r="L4205" s="52"/>
      <c r="M4205"/>
      <c r="N4205"/>
    </row>
    <row r="4206" spans="1:14" ht="12.75" customHeight="1">
      <c r="A4206"/>
      <c r="B4206"/>
      <c r="C4206"/>
      <c r="D4206"/>
      <c r="E4206"/>
      <c r="F4206"/>
      <c r="G4206"/>
      <c r="H4206"/>
      <c r="I4206"/>
      <c r="J4206" s="52"/>
      <c r="K4206" s="52"/>
      <c r="L4206" s="52"/>
      <c r="M4206"/>
      <c r="N4206"/>
    </row>
    <row r="4207" spans="1:14" ht="12.75" customHeight="1">
      <c r="A4207"/>
      <c r="B4207"/>
      <c r="C4207"/>
      <c r="D4207"/>
      <c r="E4207"/>
      <c r="F4207"/>
      <c r="G4207"/>
      <c r="H4207"/>
      <c r="I4207"/>
      <c r="J4207" s="52"/>
      <c r="K4207" s="52"/>
      <c r="L4207" s="52"/>
      <c r="M4207"/>
      <c r="N4207"/>
    </row>
    <row r="4208" spans="1:14" ht="12.75" customHeight="1">
      <c r="A4208"/>
      <c r="B4208"/>
      <c r="C4208"/>
      <c r="D4208"/>
      <c r="E4208"/>
      <c r="F4208"/>
      <c r="G4208"/>
      <c r="H4208"/>
      <c r="I4208"/>
      <c r="J4208" s="52"/>
      <c r="K4208" s="52"/>
      <c r="L4208" s="52"/>
      <c r="M4208"/>
      <c r="N4208"/>
    </row>
    <row r="4209" spans="1:14" ht="12.75" customHeight="1">
      <c r="A4209"/>
      <c r="B4209"/>
      <c r="C4209"/>
      <c r="D4209"/>
      <c r="E4209"/>
      <c r="F4209"/>
      <c r="G4209"/>
      <c r="H4209"/>
      <c r="I4209"/>
      <c r="J4209" s="52"/>
      <c r="K4209" s="52"/>
      <c r="L4209" s="52"/>
      <c r="M4209"/>
      <c r="N4209"/>
    </row>
    <row r="4210" spans="1:14" ht="12.75" customHeight="1">
      <c r="A4210"/>
      <c r="B4210"/>
      <c r="C4210"/>
      <c r="D4210"/>
      <c r="E4210"/>
      <c r="F4210"/>
      <c r="G4210"/>
      <c r="H4210"/>
      <c r="I4210"/>
      <c r="J4210" s="52"/>
      <c r="K4210" s="52"/>
      <c r="L4210" s="52"/>
      <c r="M4210"/>
      <c r="N4210"/>
    </row>
    <row r="4211" spans="1:14" ht="12.75" customHeight="1">
      <c r="A4211"/>
      <c r="B4211"/>
      <c r="C4211"/>
      <c r="D4211"/>
      <c r="E4211"/>
      <c r="F4211"/>
      <c r="G4211"/>
      <c r="H4211"/>
      <c r="I4211"/>
      <c r="J4211" s="52"/>
      <c r="K4211" s="52"/>
      <c r="L4211" s="52"/>
      <c r="M4211"/>
      <c r="N4211"/>
    </row>
    <row r="4212" spans="1:14" ht="12.75" customHeight="1">
      <c r="A4212"/>
      <c r="B4212"/>
      <c r="C4212"/>
      <c r="D4212"/>
      <c r="E4212"/>
      <c r="F4212"/>
      <c r="G4212"/>
      <c r="H4212"/>
      <c r="I4212"/>
      <c r="J4212" s="52"/>
      <c r="K4212" s="52"/>
      <c r="L4212" s="52"/>
      <c r="M4212"/>
      <c r="N4212"/>
    </row>
    <row r="4213" spans="1:14" ht="12.75" customHeight="1">
      <c r="A4213"/>
      <c r="B4213"/>
      <c r="C4213"/>
      <c r="D4213"/>
      <c r="E4213"/>
      <c r="F4213"/>
      <c r="G4213"/>
      <c r="H4213"/>
      <c r="I4213"/>
      <c r="J4213" s="52"/>
      <c r="K4213" s="52"/>
      <c r="L4213" s="52"/>
      <c r="M4213"/>
      <c r="N4213"/>
    </row>
    <row r="4214" spans="1:14" ht="12.75" customHeight="1">
      <c r="A4214"/>
      <c r="B4214"/>
      <c r="C4214"/>
      <c r="D4214"/>
      <c r="E4214"/>
      <c r="F4214"/>
      <c r="G4214"/>
      <c r="H4214"/>
      <c r="I4214"/>
      <c r="J4214" s="52"/>
      <c r="K4214" s="52"/>
      <c r="L4214" s="52"/>
      <c r="M4214"/>
      <c r="N4214"/>
    </row>
    <row r="4215" spans="1:14" ht="12.75" customHeight="1">
      <c r="A4215"/>
      <c r="B4215"/>
      <c r="C4215"/>
      <c r="D4215"/>
      <c r="E4215"/>
      <c r="F4215"/>
      <c r="G4215"/>
      <c r="H4215"/>
      <c r="I4215"/>
      <c r="J4215" s="52"/>
      <c r="K4215" s="52"/>
      <c r="L4215" s="52"/>
      <c r="M4215"/>
      <c r="N4215"/>
    </row>
    <row r="4216" spans="1:14" ht="12.75" customHeight="1">
      <c r="A4216"/>
      <c r="B4216"/>
      <c r="C4216"/>
      <c r="D4216"/>
      <c r="E4216"/>
      <c r="F4216"/>
      <c r="G4216"/>
      <c r="H4216"/>
      <c r="I4216"/>
      <c r="J4216" s="52"/>
      <c r="K4216" s="52"/>
      <c r="L4216" s="52"/>
      <c r="M4216"/>
      <c r="N4216"/>
    </row>
    <row r="4217" spans="1:14" ht="12.75" customHeight="1">
      <c r="A4217"/>
      <c r="B4217"/>
      <c r="C4217"/>
      <c r="D4217"/>
      <c r="E4217"/>
      <c r="F4217"/>
      <c r="G4217"/>
      <c r="H4217"/>
      <c r="I4217"/>
      <c r="J4217" s="52"/>
      <c r="K4217" s="52"/>
      <c r="L4217" s="52"/>
      <c r="M4217"/>
      <c r="N4217"/>
    </row>
    <row r="4218" spans="1:14" ht="12.75" customHeight="1">
      <c r="A4218"/>
      <c r="B4218"/>
      <c r="C4218"/>
      <c r="D4218"/>
      <c r="E4218"/>
      <c r="F4218"/>
      <c r="G4218"/>
      <c r="H4218"/>
      <c r="I4218"/>
      <c r="J4218" s="52"/>
      <c r="K4218" s="52"/>
      <c r="L4218" s="52"/>
      <c r="M4218"/>
      <c r="N4218"/>
    </row>
    <row r="4219" spans="1:14" ht="12.75" customHeight="1">
      <c r="A4219"/>
      <c r="B4219"/>
      <c r="C4219"/>
      <c r="D4219"/>
      <c r="E4219"/>
      <c r="F4219"/>
      <c r="G4219"/>
      <c r="H4219"/>
      <c r="I4219"/>
      <c r="J4219" s="52"/>
      <c r="K4219" s="52"/>
      <c r="L4219" s="52"/>
      <c r="M4219"/>
      <c r="N4219"/>
    </row>
    <row r="4220" spans="1:14" ht="12.75" customHeight="1">
      <c r="A4220"/>
      <c r="B4220"/>
      <c r="C4220"/>
      <c r="D4220"/>
      <c r="E4220"/>
      <c r="F4220"/>
      <c r="G4220"/>
      <c r="H4220"/>
      <c r="I4220"/>
      <c r="J4220" s="52"/>
      <c r="K4220" s="52"/>
      <c r="L4220" s="52"/>
      <c r="M4220"/>
      <c r="N4220"/>
    </row>
    <row r="4221" spans="1:14" ht="12.75" customHeight="1">
      <c r="A4221"/>
      <c r="B4221"/>
      <c r="C4221"/>
      <c r="D4221"/>
      <c r="E4221"/>
      <c r="F4221"/>
      <c r="G4221"/>
      <c r="H4221"/>
      <c r="I4221"/>
      <c r="J4221" s="52"/>
      <c r="K4221" s="52"/>
      <c r="L4221" s="52"/>
      <c r="M4221"/>
      <c r="N4221"/>
    </row>
    <row r="4222" spans="1:14" ht="12.75" customHeight="1">
      <c r="A4222"/>
      <c r="B4222"/>
      <c r="C4222"/>
      <c r="D4222"/>
      <c r="E4222"/>
      <c r="F4222"/>
      <c r="G4222"/>
      <c r="H4222"/>
      <c r="I4222"/>
      <c r="J4222" s="52"/>
      <c r="K4222" s="52"/>
      <c r="L4222" s="52"/>
      <c r="M4222"/>
      <c r="N4222"/>
    </row>
    <row r="4223" spans="1:14" ht="12.75" customHeight="1">
      <c r="A4223"/>
      <c r="B4223"/>
      <c r="C4223"/>
      <c r="D4223"/>
      <c r="E4223"/>
      <c r="F4223"/>
      <c r="G4223"/>
      <c r="H4223"/>
      <c r="I4223"/>
      <c r="J4223" s="52"/>
      <c r="K4223" s="52"/>
      <c r="L4223" s="52"/>
      <c r="M4223"/>
      <c r="N4223"/>
    </row>
    <row r="4224" spans="1:14" ht="12.75" customHeight="1">
      <c r="A4224"/>
      <c r="B4224"/>
      <c r="C4224"/>
      <c r="D4224"/>
      <c r="E4224"/>
      <c r="F4224"/>
      <c r="G4224"/>
      <c r="H4224"/>
      <c r="I4224"/>
      <c r="J4224" s="52"/>
      <c r="K4224" s="52"/>
      <c r="L4224" s="52"/>
      <c r="M4224"/>
      <c r="N4224"/>
    </row>
    <row r="4225" spans="1:14" ht="12.75" customHeight="1">
      <c r="A4225"/>
      <c r="B4225"/>
      <c r="C4225"/>
      <c r="D4225"/>
      <c r="E4225"/>
      <c r="F4225"/>
      <c r="G4225"/>
      <c r="H4225"/>
      <c r="I4225"/>
      <c r="J4225" s="52"/>
      <c r="K4225" s="52"/>
      <c r="L4225" s="52"/>
      <c r="M4225"/>
      <c r="N4225"/>
    </row>
    <row r="4226" spans="1:14" ht="12.75" customHeight="1">
      <c r="A4226"/>
      <c r="B4226"/>
      <c r="C4226"/>
      <c r="D4226"/>
      <c r="E4226"/>
      <c r="F4226"/>
      <c r="G4226"/>
      <c r="H4226"/>
      <c r="I4226"/>
      <c r="J4226" s="52"/>
      <c r="K4226" s="52"/>
      <c r="L4226" s="52"/>
      <c r="M4226"/>
      <c r="N4226"/>
    </row>
    <row r="4227" spans="1:14" ht="12.75" customHeight="1">
      <c r="A4227"/>
      <c r="B4227"/>
      <c r="C4227"/>
      <c r="D4227"/>
      <c r="E4227"/>
      <c r="F4227"/>
      <c r="G4227"/>
      <c r="H4227"/>
      <c r="I4227"/>
      <c r="J4227" s="52"/>
      <c r="K4227" s="52"/>
      <c r="L4227" s="52"/>
      <c r="M4227"/>
      <c r="N4227"/>
    </row>
    <row r="4228" spans="1:14" ht="12.75" customHeight="1">
      <c r="A4228"/>
      <c r="B4228"/>
      <c r="C4228"/>
      <c r="D4228"/>
      <c r="E4228"/>
      <c r="F4228"/>
      <c r="G4228"/>
      <c r="H4228"/>
      <c r="I4228"/>
      <c r="J4228" s="52"/>
      <c r="K4228" s="52"/>
      <c r="L4228" s="52"/>
      <c r="M4228"/>
      <c r="N4228"/>
    </row>
    <row r="4229" spans="1:14" ht="12.75" customHeight="1">
      <c r="A4229"/>
      <c r="B4229"/>
      <c r="C4229"/>
      <c r="D4229"/>
      <c r="E4229"/>
      <c r="F4229"/>
      <c r="G4229"/>
      <c r="H4229"/>
      <c r="I4229"/>
      <c r="J4229" s="52"/>
      <c r="K4229" s="52"/>
      <c r="L4229" s="52"/>
      <c r="M4229"/>
      <c r="N4229"/>
    </row>
    <row r="4230" spans="1:14" ht="12.75" customHeight="1">
      <c r="A4230"/>
      <c r="B4230"/>
      <c r="C4230"/>
      <c r="D4230"/>
      <c r="E4230"/>
      <c r="F4230"/>
      <c r="G4230"/>
      <c r="H4230"/>
      <c r="I4230"/>
      <c r="J4230" s="52"/>
      <c r="K4230" s="52"/>
      <c r="L4230" s="52"/>
      <c r="M4230"/>
      <c r="N4230"/>
    </row>
    <row r="4231" spans="1:14" ht="12.75" customHeight="1">
      <c r="A4231"/>
      <c r="B4231"/>
      <c r="C4231"/>
      <c r="D4231"/>
      <c r="E4231"/>
      <c r="F4231"/>
      <c r="G4231"/>
      <c r="H4231"/>
      <c r="I4231"/>
      <c r="J4231" s="52"/>
      <c r="K4231" s="52"/>
      <c r="L4231" s="52"/>
      <c r="M4231"/>
      <c r="N4231"/>
    </row>
    <row r="4232" spans="1:14" ht="12.75" customHeight="1">
      <c r="A4232"/>
      <c r="B4232"/>
      <c r="C4232"/>
      <c r="D4232"/>
      <c r="E4232"/>
      <c r="F4232"/>
      <c r="G4232"/>
      <c r="H4232"/>
      <c r="I4232"/>
      <c r="J4232" s="52"/>
      <c r="K4232" s="52"/>
      <c r="L4232" s="52"/>
      <c r="M4232"/>
      <c r="N4232"/>
    </row>
    <row r="4233" spans="1:14" ht="12.75" customHeight="1">
      <c r="A4233"/>
      <c r="B4233"/>
      <c r="C4233"/>
      <c r="D4233"/>
      <c r="E4233"/>
      <c r="F4233"/>
      <c r="G4233"/>
      <c r="H4233"/>
      <c r="I4233"/>
      <c r="J4233" s="52"/>
      <c r="K4233" s="52"/>
      <c r="L4233" s="52"/>
      <c r="M4233"/>
      <c r="N4233"/>
    </row>
    <row r="4234" spans="1:14" ht="12.75" customHeight="1">
      <c r="A4234"/>
      <c r="B4234"/>
      <c r="C4234"/>
      <c r="D4234"/>
      <c r="E4234"/>
      <c r="F4234"/>
      <c r="G4234"/>
      <c r="H4234"/>
      <c r="I4234"/>
      <c r="J4234" s="52"/>
      <c r="K4234" s="52"/>
      <c r="L4234" s="52"/>
      <c r="M4234"/>
      <c r="N4234"/>
    </row>
    <row r="4235" spans="1:14" ht="12.75" customHeight="1">
      <c r="A4235"/>
      <c r="B4235"/>
      <c r="C4235"/>
      <c r="D4235"/>
      <c r="E4235"/>
      <c r="F4235"/>
      <c r="G4235"/>
      <c r="H4235"/>
      <c r="I4235"/>
      <c r="J4235" s="52"/>
      <c r="K4235" s="52"/>
      <c r="L4235" s="52"/>
      <c r="M4235"/>
      <c r="N4235"/>
    </row>
    <row r="4236" spans="1:14" ht="12.75" customHeight="1">
      <c r="A4236"/>
      <c r="B4236"/>
      <c r="C4236"/>
      <c r="D4236"/>
      <c r="E4236"/>
      <c r="F4236"/>
      <c r="G4236"/>
      <c r="H4236"/>
      <c r="I4236"/>
      <c r="J4236" s="52"/>
      <c r="K4236" s="52"/>
      <c r="L4236" s="52"/>
      <c r="M4236"/>
      <c r="N4236"/>
    </row>
    <row r="4237" spans="1:14" ht="12.75" customHeight="1">
      <c r="A4237"/>
      <c r="B4237"/>
      <c r="C4237"/>
      <c r="D4237"/>
      <c r="E4237"/>
      <c r="F4237"/>
      <c r="G4237"/>
      <c r="H4237"/>
      <c r="I4237"/>
      <c r="J4237" s="52"/>
      <c r="K4237" s="52"/>
      <c r="L4237" s="52"/>
      <c r="M4237"/>
      <c r="N4237"/>
    </row>
    <row r="4238" spans="1:14" ht="12.75" customHeight="1">
      <c r="A4238"/>
      <c r="B4238"/>
      <c r="C4238"/>
      <c r="D4238"/>
      <c r="E4238"/>
      <c r="F4238"/>
      <c r="G4238"/>
      <c r="H4238"/>
      <c r="I4238"/>
      <c r="J4238" s="52"/>
      <c r="K4238" s="52"/>
      <c r="L4238" s="52"/>
      <c r="M4238"/>
      <c r="N4238"/>
    </row>
    <row r="4239" spans="1:14" ht="12.75" customHeight="1">
      <c r="A4239"/>
      <c r="B4239"/>
      <c r="C4239"/>
      <c r="D4239"/>
      <c r="E4239"/>
      <c r="F4239"/>
      <c r="G4239"/>
      <c r="H4239"/>
      <c r="I4239"/>
      <c r="J4239" s="52"/>
      <c r="K4239" s="52"/>
      <c r="L4239" s="52"/>
      <c r="M4239"/>
      <c r="N4239"/>
    </row>
    <row r="4240" spans="1:14" ht="12.75" customHeight="1">
      <c r="A4240"/>
      <c r="B4240"/>
      <c r="C4240"/>
      <c r="D4240"/>
      <c r="E4240"/>
      <c r="F4240"/>
      <c r="G4240"/>
      <c r="H4240"/>
      <c r="I4240"/>
      <c r="J4240" s="52"/>
      <c r="K4240" s="52"/>
      <c r="L4240" s="52"/>
      <c r="M4240"/>
      <c r="N4240"/>
    </row>
    <row r="4241" spans="1:14" ht="12.75" customHeight="1">
      <c r="A4241"/>
      <c r="B4241"/>
      <c r="C4241"/>
      <c r="D4241"/>
      <c r="E4241"/>
      <c r="F4241"/>
      <c r="G4241"/>
      <c r="H4241"/>
      <c r="I4241"/>
      <c r="J4241" s="52"/>
      <c r="K4241" s="52"/>
      <c r="L4241" s="52"/>
      <c r="M4241"/>
      <c r="N4241"/>
    </row>
    <row r="4242" spans="1:14" ht="12.75" customHeight="1">
      <c r="A4242"/>
      <c r="B4242"/>
      <c r="C4242"/>
      <c r="D4242"/>
      <c r="E4242"/>
      <c r="F4242"/>
      <c r="G4242"/>
      <c r="H4242"/>
      <c r="I4242"/>
      <c r="J4242" s="52"/>
      <c r="K4242" s="52"/>
      <c r="L4242" s="52"/>
      <c r="M4242"/>
      <c r="N4242"/>
    </row>
    <row r="4243" spans="1:14" ht="12.75" customHeight="1">
      <c r="A4243"/>
      <c r="B4243"/>
      <c r="C4243"/>
      <c r="D4243"/>
      <c r="E4243"/>
      <c r="F4243"/>
      <c r="G4243"/>
      <c r="H4243"/>
      <c r="I4243"/>
      <c r="J4243" s="52"/>
      <c r="K4243" s="52"/>
      <c r="L4243" s="52"/>
      <c r="M4243"/>
      <c r="N4243"/>
    </row>
    <row r="4244" spans="1:14" ht="12.75" customHeight="1">
      <c r="A4244"/>
      <c r="B4244"/>
      <c r="C4244"/>
      <c r="D4244"/>
      <c r="E4244"/>
      <c r="F4244"/>
      <c r="G4244"/>
      <c r="H4244"/>
      <c r="I4244"/>
      <c r="J4244" s="52"/>
      <c r="K4244" s="52"/>
      <c r="L4244" s="52"/>
      <c r="M4244"/>
      <c r="N4244"/>
    </row>
    <row r="4245" spans="1:14" ht="12.75" customHeight="1">
      <c r="A4245"/>
      <c r="B4245"/>
      <c r="C4245"/>
      <c r="D4245"/>
      <c r="E4245"/>
      <c r="F4245"/>
      <c r="G4245"/>
      <c r="H4245"/>
      <c r="I4245"/>
      <c r="J4245" s="52"/>
      <c r="K4245" s="52"/>
      <c r="L4245" s="52"/>
      <c r="M4245"/>
      <c r="N4245"/>
    </row>
    <row r="4246" spans="1:14" ht="12.75" customHeight="1">
      <c r="A4246"/>
      <c r="B4246"/>
      <c r="C4246"/>
      <c r="D4246"/>
      <c r="E4246"/>
      <c r="F4246"/>
      <c r="G4246"/>
      <c r="H4246"/>
      <c r="I4246"/>
      <c r="J4246" s="52"/>
      <c r="K4246" s="52"/>
      <c r="L4246" s="52"/>
      <c r="M4246"/>
      <c r="N4246"/>
    </row>
    <row r="4247" spans="1:14" ht="12.75" customHeight="1">
      <c r="A4247"/>
      <c r="B4247"/>
      <c r="C4247"/>
      <c r="D4247"/>
      <c r="E4247"/>
      <c r="F4247"/>
      <c r="G4247"/>
      <c r="H4247"/>
      <c r="I4247"/>
      <c r="J4247" s="52"/>
      <c r="K4247" s="52"/>
      <c r="L4247" s="52"/>
      <c r="M4247"/>
      <c r="N4247"/>
    </row>
    <row r="4248" spans="1:14" ht="12.75" customHeight="1">
      <c r="A4248"/>
      <c r="B4248"/>
      <c r="C4248"/>
      <c r="D4248"/>
      <c r="E4248"/>
      <c r="F4248"/>
      <c r="G4248"/>
      <c r="H4248"/>
      <c r="I4248"/>
      <c r="J4248" s="52"/>
      <c r="K4248" s="52"/>
      <c r="L4248" s="52"/>
      <c r="M4248"/>
      <c r="N4248"/>
    </row>
    <row r="4249" spans="1:14" ht="12.75" customHeight="1">
      <c r="A4249"/>
      <c r="B4249"/>
      <c r="C4249"/>
      <c r="D4249"/>
      <c r="E4249"/>
      <c r="F4249"/>
      <c r="G4249"/>
      <c r="H4249"/>
      <c r="I4249"/>
      <c r="J4249" s="52"/>
      <c r="K4249" s="52"/>
      <c r="L4249" s="52"/>
      <c r="M4249"/>
      <c r="N4249"/>
    </row>
    <row r="4250" spans="1:14" ht="12.75" customHeight="1">
      <c r="A4250"/>
      <c r="B4250"/>
      <c r="C4250"/>
      <c r="D4250"/>
      <c r="E4250"/>
      <c r="F4250"/>
      <c r="G4250"/>
      <c r="H4250"/>
      <c r="I4250"/>
      <c r="J4250" s="52"/>
      <c r="K4250" s="52"/>
      <c r="L4250" s="52"/>
      <c r="M4250"/>
      <c r="N4250"/>
    </row>
    <row r="4251" spans="1:14" ht="12.75" customHeight="1">
      <c r="A4251"/>
      <c r="B4251"/>
      <c r="C4251"/>
      <c r="D4251"/>
      <c r="E4251"/>
      <c r="F4251"/>
      <c r="G4251"/>
      <c r="H4251"/>
      <c r="I4251"/>
      <c r="J4251" s="52"/>
      <c r="K4251" s="52"/>
      <c r="L4251" s="52"/>
      <c r="M4251"/>
      <c r="N4251"/>
    </row>
    <row r="4252" spans="1:14" ht="12.75" customHeight="1">
      <c r="A4252"/>
      <c r="B4252"/>
      <c r="C4252"/>
      <c r="D4252"/>
      <c r="E4252"/>
      <c r="F4252"/>
      <c r="G4252"/>
      <c r="H4252"/>
      <c r="I4252"/>
      <c r="J4252" s="52"/>
      <c r="K4252" s="52"/>
      <c r="L4252" s="52"/>
      <c r="M4252"/>
      <c r="N4252"/>
    </row>
    <row r="4253" spans="1:14" ht="12.75" customHeight="1">
      <c r="A4253"/>
      <c r="B4253"/>
      <c r="C4253"/>
      <c r="D4253"/>
      <c r="E4253"/>
      <c r="F4253"/>
      <c r="G4253"/>
      <c r="H4253"/>
      <c r="I4253"/>
      <c r="J4253" s="52"/>
      <c r="K4253" s="52"/>
      <c r="L4253" s="52"/>
      <c r="M4253"/>
      <c r="N4253"/>
    </row>
    <row r="4254" spans="1:14" ht="12.75" customHeight="1">
      <c r="A4254"/>
      <c r="B4254"/>
      <c r="C4254"/>
      <c r="D4254"/>
      <c r="E4254"/>
      <c r="F4254"/>
      <c r="G4254"/>
      <c r="H4254"/>
      <c r="I4254"/>
      <c r="J4254" s="52"/>
      <c r="K4254" s="52"/>
      <c r="L4254" s="52"/>
      <c r="M4254"/>
      <c r="N4254"/>
    </row>
    <row r="4255" spans="1:14" ht="12.75" customHeight="1">
      <c r="A4255"/>
      <c r="B4255"/>
      <c r="C4255"/>
      <c r="D4255"/>
      <c r="E4255"/>
      <c r="F4255"/>
      <c r="G4255"/>
      <c r="H4255"/>
      <c r="I4255"/>
      <c r="J4255" s="52"/>
      <c r="K4255" s="52"/>
      <c r="L4255" s="52"/>
      <c r="M4255"/>
      <c r="N4255"/>
    </row>
    <row r="4256" spans="1:14" ht="12.75" customHeight="1">
      <c r="A4256"/>
      <c r="B4256"/>
      <c r="C4256"/>
      <c r="D4256"/>
      <c r="E4256"/>
      <c r="F4256"/>
      <c r="G4256"/>
      <c r="H4256"/>
      <c r="I4256"/>
      <c r="J4256" s="52"/>
      <c r="K4256" s="52"/>
      <c r="L4256" s="52"/>
      <c r="M4256"/>
      <c r="N4256"/>
    </row>
    <row r="4257" spans="1:14" ht="12.75" customHeight="1">
      <c r="A4257"/>
      <c r="B4257"/>
      <c r="C4257"/>
      <c r="D4257"/>
      <c r="E4257"/>
      <c r="F4257"/>
      <c r="G4257"/>
      <c r="H4257"/>
      <c r="I4257"/>
      <c r="J4257" s="52"/>
      <c r="K4257" s="52"/>
      <c r="L4257" s="52"/>
      <c r="M4257"/>
      <c r="N4257"/>
    </row>
    <row r="4258" spans="1:14" ht="12.75" customHeight="1">
      <c r="A4258"/>
      <c r="B4258"/>
      <c r="C4258"/>
      <c r="D4258"/>
      <c r="E4258"/>
      <c r="F4258"/>
      <c r="G4258"/>
      <c r="H4258"/>
      <c r="I4258"/>
      <c r="J4258" s="52"/>
      <c r="K4258" s="52"/>
      <c r="L4258" s="52"/>
      <c r="M4258"/>
      <c r="N4258"/>
    </row>
    <row r="4259" spans="1:14" ht="12.75" customHeight="1">
      <c r="A4259"/>
      <c r="B4259"/>
      <c r="C4259"/>
      <c r="D4259"/>
      <c r="E4259"/>
      <c r="F4259"/>
      <c r="G4259"/>
      <c r="H4259"/>
      <c r="I4259"/>
      <c r="J4259" s="52"/>
      <c r="K4259" s="52"/>
      <c r="L4259" s="52"/>
      <c r="M4259"/>
      <c r="N4259"/>
    </row>
    <row r="4260" spans="1:14" ht="12.75" customHeight="1">
      <c r="A4260"/>
      <c r="B4260"/>
      <c r="C4260"/>
      <c r="D4260"/>
      <c r="E4260"/>
      <c r="F4260"/>
      <c r="G4260"/>
      <c r="H4260"/>
      <c r="I4260"/>
      <c r="J4260" s="52"/>
      <c r="K4260" s="52"/>
      <c r="L4260" s="52"/>
      <c r="M4260"/>
      <c r="N4260"/>
    </row>
    <row r="4261" spans="1:14" ht="12.75" customHeight="1">
      <c r="A4261"/>
      <c r="B4261"/>
      <c r="C4261"/>
      <c r="D4261"/>
      <c r="E4261"/>
      <c r="F4261"/>
      <c r="G4261"/>
      <c r="H4261"/>
      <c r="I4261"/>
      <c r="J4261" s="52"/>
      <c r="K4261" s="52"/>
      <c r="L4261" s="52"/>
      <c r="M4261"/>
      <c r="N4261"/>
    </row>
    <row r="4262" spans="1:14" ht="12.75" customHeight="1">
      <c r="A4262"/>
      <c r="B4262"/>
      <c r="C4262"/>
      <c r="D4262"/>
      <c r="E4262"/>
      <c r="F4262"/>
      <c r="G4262"/>
      <c r="H4262"/>
      <c r="I4262"/>
      <c r="J4262" s="52"/>
      <c r="K4262" s="52"/>
      <c r="L4262" s="52"/>
      <c r="M4262"/>
      <c r="N4262"/>
    </row>
    <row r="4263" spans="1:14" ht="12.75" customHeight="1">
      <c r="A4263"/>
      <c r="B4263"/>
      <c r="C4263"/>
      <c r="D4263"/>
      <c r="E4263"/>
      <c r="F4263"/>
      <c r="G4263"/>
      <c r="H4263"/>
      <c r="I4263"/>
      <c r="J4263" s="52"/>
      <c r="K4263" s="52"/>
      <c r="L4263" s="52"/>
      <c r="M4263"/>
      <c r="N4263"/>
    </row>
    <row r="4264" spans="1:14" ht="12.75" customHeight="1">
      <c r="A4264"/>
      <c r="B4264"/>
      <c r="C4264"/>
      <c r="D4264"/>
      <c r="E4264"/>
      <c r="F4264"/>
      <c r="G4264"/>
      <c r="H4264"/>
      <c r="I4264"/>
      <c r="J4264" s="52"/>
      <c r="K4264" s="52"/>
      <c r="L4264" s="52"/>
      <c r="M4264"/>
      <c r="N4264"/>
    </row>
    <row r="4265" spans="1:14" ht="12.75" customHeight="1">
      <c r="A4265"/>
      <c r="B4265"/>
      <c r="C4265"/>
      <c r="D4265"/>
      <c r="E4265"/>
      <c r="F4265"/>
      <c r="G4265"/>
      <c r="H4265"/>
      <c r="I4265"/>
      <c r="J4265" s="52"/>
      <c r="K4265" s="52"/>
      <c r="L4265" s="52"/>
      <c r="M4265"/>
      <c r="N4265"/>
    </row>
    <row r="4266" spans="1:14" ht="12.75" customHeight="1">
      <c r="A4266"/>
      <c r="B4266"/>
      <c r="C4266"/>
      <c r="D4266"/>
      <c r="E4266"/>
      <c r="F4266"/>
      <c r="G4266"/>
      <c r="H4266"/>
      <c r="I4266"/>
      <c r="J4266" s="52"/>
      <c r="K4266" s="52"/>
      <c r="L4266" s="52"/>
      <c r="M4266"/>
      <c r="N4266"/>
    </row>
    <row r="4267" spans="1:14" ht="12.75" customHeight="1">
      <c r="A4267"/>
      <c r="B4267"/>
      <c r="C4267"/>
      <c r="D4267"/>
      <c r="E4267"/>
      <c r="F4267"/>
      <c r="G4267"/>
      <c r="H4267"/>
      <c r="I4267"/>
      <c r="J4267" s="52"/>
      <c r="K4267" s="52"/>
      <c r="L4267" s="52"/>
      <c r="M4267"/>
      <c r="N4267"/>
    </row>
    <row r="4268" spans="1:14" ht="12.75" customHeight="1">
      <c r="A4268"/>
      <c r="B4268"/>
      <c r="C4268"/>
      <c r="D4268"/>
      <c r="E4268"/>
      <c r="F4268"/>
      <c r="G4268"/>
      <c r="H4268"/>
      <c r="I4268"/>
      <c r="J4268" s="52"/>
      <c r="K4268" s="52"/>
      <c r="L4268" s="52"/>
      <c r="M4268"/>
      <c r="N4268"/>
    </row>
    <row r="4269" spans="1:14" ht="12.75" customHeight="1">
      <c r="A4269"/>
      <c r="B4269"/>
      <c r="C4269"/>
      <c r="D4269"/>
      <c r="E4269"/>
      <c r="F4269"/>
      <c r="G4269"/>
      <c r="H4269"/>
      <c r="I4269"/>
      <c r="J4269" s="52"/>
      <c r="K4269" s="52"/>
      <c r="L4269" s="52"/>
      <c r="M4269"/>
      <c r="N4269"/>
    </row>
    <row r="4270" spans="1:14" ht="12.75" customHeight="1">
      <c r="A4270"/>
      <c r="B4270"/>
      <c r="C4270"/>
      <c r="D4270"/>
      <c r="E4270"/>
      <c r="F4270"/>
      <c r="G4270"/>
      <c r="H4270"/>
      <c r="I4270"/>
      <c r="J4270" s="52"/>
      <c r="K4270" s="52"/>
      <c r="L4270" s="52"/>
      <c r="M4270"/>
      <c r="N4270"/>
    </row>
    <row r="4271" spans="1:14" ht="12.75" customHeight="1">
      <c r="A4271"/>
      <c r="B4271"/>
      <c r="C4271"/>
      <c r="D4271"/>
      <c r="E4271"/>
      <c r="F4271"/>
      <c r="G4271"/>
      <c r="H4271"/>
      <c r="I4271"/>
      <c r="J4271" s="52"/>
      <c r="K4271" s="52"/>
      <c r="L4271" s="52"/>
      <c r="M4271"/>
      <c r="N4271"/>
    </row>
    <row r="4272" spans="1:14" ht="12.75" customHeight="1">
      <c r="A4272"/>
      <c r="B4272"/>
      <c r="C4272"/>
      <c r="D4272"/>
      <c r="E4272"/>
      <c r="F4272"/>
      <c r="G4272"/>
      <c r="H4272"/>
      <c r="I4272"/>
      <c r="J4272" s="52"/>
      <c r="K4272" s="52"/>
      <c r="L4272" s="52"/>
      <c r="M4272"/>
      <c r="N4272"/>
    </row>
    <row r="4273" spans="1:14" ht="12.75" customHeight="1">
      <c r="A4273"/>
      <c r="B4273"/>
      <c r="C4273"/>
      <c r="D4273"/>
      <c r="E4273"/>
      <c r="F4273"/>
      <c r="G4273"/>
      <c r="H4273"/>
      <c r="I4273"/>
      <c r="J4273" s="52"/>
      <c r="K4273" s="52"/>
      <c r="L4273" s="52"/>
      <c r="M4273"/>
      <c r="N4273"/>
    </row>
    <row r="4274" spans="1:14" ht="12.75" customHeight="1">
      <c r="A4274"/>
      <c r="B4274"/>
      <c r="C4274"/>
      <c r="D4274"/>
      <c r="E4274"/>
      <c r="F4274"/>
      <c r="G4274"/>
      <c r="H4274"/>
      <c r="I4274"/>
      <c r="J4274" s="52"/>
      <c r="K4274" s="52"/>
      <c r="L4274" s="52"/>
      <c r="M4274"/>
      <c r="N4274"/>
    </row>
    <row r="4275" spans="1:14" ht="12.75" customHeight="1">
      <c r="A4275"/>
      <c r="B4275"/>
      <c r="C4275"/>
      <c r="D4275"/>
      <c r="E4275"/>
      <c r="F4275"/>
      <c r="G4275"/>
      <c r="H4275"/>
      <c r="I4275"/>
      <c r="J4275" s="52"/>
      <c r="K4275" s="52"/>
      <c r="L4275" s="52"/>
      <c r="M4275"/>
      <c r="N4275"/>
    </row>
    <row r="4276" spans="1:14" ht="12.75" customHeight="1">
      <c r="A4276"/>
      <c r="B4276"/>
      <c r="C4276"/>
      <c r="D4276"/>
      <c r="E4276"/>
      <c r="F4276"/>
      <c r="G4276"/>
      <c r="H4276"/>
      <c r="I4276"/>
      <c r="J4276" s="52"/>
      <c r="K4276" s="52"/>
      <c r="L4276" s="52"/>
      <c r="M4276"/>
      <c r="N4276"/>
    </row>
    <row r="4277" spans="1:14" ht="12.75" customHeight="1">
      <c r="A4277"/>
      <c r="B4277"/>
      <c r="C4277"/>
      <c r="D4277"/>
      <c r="E4277"/>
      <c r="F4277"/>
      <c r="G4277"/>
      <c r="H4277"/>
      <c r="I4277"/>
      <c r="J4277" s="52"/>
      <c r="K4277" s="52"/>
      <c r="L4277" s="52"/>
      <c r="M4277"/>
      <c r="N4277"/>
    </row>
    <row r="4278" spans="1:14" ht="12.75" customHeight="1">
      <c r="A4278"/>
      <c r="B4278"/>
      <c r="C4278"/>
      <c r="D4278"/>
      <c r="E4278"/>
      <c r="F4278"/>
      <c r="G4278"/>
      <c r="H4278"/>
      <c r="I4278"/>
      <c r="J4278" s="52"/>
      <c r="K4278" s="52"/>
      <c r="L4278" s="52"/>
      <c r="M4278"/>
      <c r="N4278"/>
    </row>
    <row r="4279" spans="1:14" ht="12.75" customHeight="1">
      <c r="A4279"/>
      <c r="B4279"/>
      <c r="C4279"/>
      <c r="D4279"/>
      <c r="E4279"/>
      <c r="F4279"/>
      <c r="G4279"/>
      <c r="H4279"/>
      <c r="I4279"/>
      <c r="J4279" s="52"/>
      <c r="K4279" s="52"/>
      <c r="L4279" s="52"/>
      <c r="M4279"/>
      <c r="N4279"/>
    </row>
    <row r="4280" spans="1:14" ht="12.75" customHeight="1">
      <c r="A4280"/>
      <c r="B4280"/>
      <c r="C4280"/>
      <c r="D4280"/>
      <c r="E4280"/>
      <c r="F4280"/>
      <c r="G4280"/>
      <c r="H4280"/>
      <c r="I4280"/>
      <c r="J4280" s="52"/>
      <c r="K4280" s="52"/>
      <c r="L4280" s="52"/>
      <c r="M4280"/>
      <c r="N4280"/>
    </row>
    <row r="4281" spans="1:14" ht="12.75" customHeight="1">
      <c r="A4281"/>
      <c r="B4281"/>
      <c r="C4281"/>
      <c r="D4281"/>
      <c r="E4281"/>
      <c r="F4281"/>
      <c r="G4281"/>
      <c r="H4281"/>
      <c r="I4281"/>
      <c r="J4281" s="52"/>
      <c r="K4281" s="52"/>
      <c r="L4281" s="52"/>
      <c r="M4281"/>
      <c r="N4281"/>
    </row>
    <row r="4282" spans="1:14" ht="12.75" customHeight="1">
      <c r="A4282"/>
      <c r="B4282"/>
      <c r="C4282"/>
      <c r="D4282"/>
      <c r="E4282"/>
      <c r="F4282"/>
      <c r="G4282"/>
      <c r="H4282"/>
      <c r="I4282"/>
      <c r="J4282" s="52"/>
      <c r="K4282" s="52"/>
      <c r="L4282" s="52"/>
      <c r="M4282"/>
      <c r="N4282"/>
    </row>
    <row r="4283" spans="1:14" ht="12.75" customHeight="1">
      <c r="A4283"/>
      <c r="B4283"/>
      <c r="C4283"/>
      <c r="D4283"/>
      <c r="E4283"/>
      <c r="F4283"/>
      <c r="G4283"/>
      <c r="H4283"/>
      <c r="I4283"/>
      <c r="J4283" s="52"/>
      <c r="K4283" s="52"/>
      <c r="L4283" s="52"/>
      <c r="M4283"/>
      <c r="N4283"/>
    </row>
    <row r="4284" spans="1:14" ht="12.75" customHeight="1">
      <c r="A4284"/>
      <c r="B4284"/>
      <c r="C4284"/>
      <c r="D4284"/>
      <c r="E4284"/>
      <c r="F4284"/>
      <c r="G4284"/>
      <c r="H4284"/>
      <c r="I4284"/>
      <c r="J4284" s="52"/>
      <c r="K4284" s="52"/>
      <c r="L4284" s="52"/>
      <c r="M4284"/>
      <c r="N4284"/>
    </row>
    <row r="4285" spans="1:14" ht="12.75" customHeight="1">
      <c r="A4285"/>
      <c r="B4285"/>
      <c r="C4285"/>
      <c r="D4285"/>
      <c r="E4285"/>
      <c r="F4285"/>
      <c r="G4285"/>
      <c r="H4285"/>
      <c r="I4285"/>
      <c r="J4285" s="52"/>
      <c r="K4285" s="52"/>
      <c r="L4285" s="52"/>
      <c r="M4285"/>
      <c r="N4285"/>
    </row>
    <row r="4286" spans="1:14" ht="12.75" customHeight="1">
      <c r="A4286"/>
      <c r="B4286"/>
      <c r="C4286"/>
      <c r="D4286"/>
      <c r="E4286"/>
      <c r="F4286"/>
      <c r="G4286"/>
      <c r="H4286"/>
      <c r="I4286"/>
      <c r="J4286" s="52"/>
      <c r="K4286" s="52"/>
      <c r="L4286" s="52"/>
      <c r="M4286"/>
      <c r="N4286"/>
    </row>
    <row r="4287" spans="1:14" ht="12.75" customHeight="1">
      <c r="A4287"/>
      <c r="B4287"/>
      <c r="C4287"/>
      <c r="D4287"/>
      <c r="E4287"/>
      <c r="F4287"/>
      <c r="G4287"/>
      <c r="H4287"/>
      <c r="I4287"/>
      <c r="J4287" s="52"/>
      <c r="K4287" s="52"/>
      <c r="L4287" s="52"/>
      <c r="M4287"/>
      <c r="N4287"/>
    </row>
    <row r="4288" spans="1:14" ht="12.75" customHeight="1">
      <c r="A4288"/>
      <c r="B4288"/>
      <c r="C4288"/>
      <c r="D4288"/>
      <c r="E4288"/>
      <c r="F4288"/>
      <c r="G4288"/>
      <c r="H4288"/>
      <c r="I4288"/>
      <c r="J4288" s="52"/>
      <c r="K4288" s="52"/>
      <c r="L4288" s="52"/>
      <c r="M4288"/>
      <c r="N4288"/>
    </row>
    <row r="4289" spans="1:14" ht="12.75" customHeight="1">
      <c r="A4289"/>
      <c r="B4289"/>
      <c r="C4289"/>
      <c r="D4289"/>
      <c r="E4289"/>
      <c r="F4289"/>
      <c r="G4289"/>
      <c r="H4289"/>
      <c r="I4289"/>
      <c r="J4289" s="52"/>
      <c r="K4289" s="52"/>
      <c r="L4289" s="52"/>
      <c r="M4289"/>
      <c r="N4289"/>
    </row>
    <row r="4290" spans="1:14" ht="12.75" customHeight="1">
      <c r="A4290"/>
      <c r="B4290"/>
      <c r="C4290"/>
      <c r="D4290"/>
      <c r="E4290"/>
      <c r="F4290"/>
      <c r="G4290"/>
      <c r="H4290"/>
      <c r="I4290"/>
      <c r="J4290" s="52"/>
      <c r="K4290" s="52"/>
      <c r="L4290" s="52"/>
      <c r="M4290"/>
      <c r="N4290"/>
    </row>
    <row r="4291" spans="1:14" ht="12.75" customHeight="1">
      <c r="A4291"/>
      <c r="B4291"/>
      <c r="C4291"/>
      <c r="D4291"/>
      <c r="E4291"/>
      <c r="F4291"/>
      <c r="G4291"/>
      <c r="H4291"/>
      <c r="I4291"/>
      <c r="J4291" s="52"/>
      <c r="K4291" s="52"/>
      <c r="L4291" s="52"/>
      <c r="M4291"/>
      <c r="N4291"/>
    </row>
    <row r="4292" spans="1:14" ht="12.75" customHeight="1">
      <c r="A4292"/>
      <c r="B4292"/>
      <c r="C4292"/>
      <c r="D4292"/>
      <c r="E4292"/>
      <c r="F4292"/>
      <c r="G4292"/>
      <c r="H4292"/>
      <c r="I4292"/>
      <c r="J4292" s="52"/>
      <c r="K4292" s="52"/>
      <c r="L4292" s="52"/>
      <c r="M4292"/>
      <c r="N4292"/>
    </row>
    <row r="4293" spans="1:14" ht="12.75" customHeight="1">
      <c r="A4293"/>
      <c r="B4293"/>
      <c r="C4293"/>
      <c r="D4293"/>
      <c r="E4293"/>
      <c r="F4293"/>
      <c r="G4293"/>
      <c r="H4293"/>
      <c r="I4293"/>
      <c r="J4293" s="52"/>
      <c r="K4293" s="52"/>
      <c r="L4293" s="52"/>
      <c r="M4293"/>
      <c r="N4293"/>
    </row>
    <row r="4294" spans="1:14" ht="12.75" customHeight="1">
      <c r="A4294"/>
      <c r="B4294"/>
      <c r="C4294"/>
      <c r="D4294"/>
      <c r="E4294"/>
      <c r="F4294"/>
      <c r="G4294"/>
      <c r="H4294"/>
      <c r="I4294"/>
      <c r="J4294" s="52"/>
      <c r="K4294" s="52"/>
      <c r="L4294" s="52"/>
      <c r="M4294"/>
      <c r="N4294"/>
    </row>
    <row r="4295" spans="1:14" ht="12.75" customHeight="1">
      <c r="A4295"/>
      <c r="B4295"/>
      <c r="C4295"/>
      <c r="D4295"/>
      <c r="E4295"/>
      <c r="F4295"/>
      <c r="G4295"/>
      <c r="H4295"/>
      <c r="I4295"/>
      <c r="J4295" s="52"/>
      <c r="K4295" s="52"/>
      <c r="L4295" s="52"/>
      <c r="M4295"/>
      <c r="N4295"/>
    </row>
    <row r="4296" spans="1:14" ht="12.75" customHeight="1">
      <c r="A4296"/>
      <c r="B4296"/>
      <c r="C4296"/>
      <c r="D4296"/>
      <c r="E4296"/>
      <c r="F4296"/>
      <c r="G4296"/>
      <c r="H4296"/>
      <c r="I4296"/>
      <c r="J4296" s="52"/>
      <c r="K4296" s="52"/>
      <c r="L4296" s="52"/>
      <c r="M4296"/>
      <c r="N4296"/>
    </row>
    <row r="4297" spans="1:14" ht="12.75" customHeight="1">
      <c r="A4297"/>
      <c r="B4297"/>
      <c r="C4297"/>
      <c r="D4297"/>
      <c r="E4297"/>
      <c r="F4297"/>
      <c r="G4297"/>
      <c r="H4297"/>
      <c r="I4297"/>
      <c r="J4297" s="52"/>
      <c r="K4297" s="52"/>
      <c r="L4297" s="52"/>
      <c r="M4297"/>
      <c r="N4297"/>
    </row>
    <row r="4298" spans="1:14" ht="12.75" customHeight="1">
      <c r="A4298"/>
      <c r="B4298"/>
      <c r="C4298"/>
      <c r="D4298"/>
      <c r="E4298"/>
      <c r="F4298"/>
      <c r="G4298"/>
      <c r="H4298"/>
      <c r="I4298"/>
      <c r="J4298" s="52"/>
      <c r="K4298" s="52"/>
      <c r="L4298" s="52"/>
      <c r="M4298"/>
      <c r="N4298"/>
    </row>
    <row r="4299" spans="1:14" ht="12.75" customHeight="1">
      <c r="A4299"/>
      <c r="B4299"/>
      <c r="C4299"/>
      <c r="D4299"/>
      <c r="E4299"/>
      <c r="F4299"/>
      <c r="G4299"/>
      <c r="H4299"/>
      <c r="I4299"/>
      <c r="J4299" s="52"/>
      <c r="K4299" s="52"/>
      <c r="L4299" s="52"/>
      <c r="M4299"/>
      <c r="N4299"/>
    </row>
    <row r="4300" spans="1:14" ht="12.75" customHeight="1">
      <c r="A4300"/>
      <c r="B4300"/>
      <c r="C4300"/>
      <c r="D4300"/>
      <c r="E4300"/>
      <c r="F4300"/>
      <c r="G4300"/>
      <c r="H4300"/>
      <c r="I4300"/>
      <c r="J4300" s="52"/>
      <c r="K4300" s="52"/>
      <c r="L4300" s="52"/>
      <c r="M4300"/>
      <c r="N4300"/>
    </row>
    <row r="4301" spans="1:14" ht="12.75" customHeight="1">
      <c r="A4301"/>
      <c r="B4301"/>
      <c r="C4301"/>
      <c r="D4301"/>
      <c r="E4301"/>
      <c r="F4301"/>
      <c r="G4301"/>
      <c r="H4301"/>
      <c r="I4301"/>
      <c r="J4301" s="52"/>
      <c r="K4301" s="52"/>
      <c r="L4301" s="52"/>
      <c r="M4301"/>
      <c r="N4301"/>
    </row>
    <row r="4302" spans="1:14" ht="12.75" customHeight="1">
      <c r="A4302"/>
      <c r="B4302"/>
      <c r="C4302"/>
      <c r="D4302"/>
      <c r="E4302"/>
      <c r="F4302"/>
      <c r="G4302"/>
      <c r="H4302"/>
      <c r="I4302"/>
      <c r="J4302" s="52"/>
      <c r="K4302" s="52"/>
      <c r="L4302" s="52"/>
      <c r="M4302"/>
      <c r="N4302"/>
    </row>
    <row r="4303" spans="1:14" ht="12.75" customHeight="1">
      <c r="A4303"/>
      <c r="B4303"/>
      <c r="C4303"/>
      <c r="D4303"/>
      <c r="E4303"/>
      <c r="F4303"/>
      <c r="G4303"/>
      <c r="H4303"/>
      <c r="I4303"/>
      <c r="J4303" s="52"/>
      <c r="K4303" s="52"/>
      <c r="L4303" s="52"/>
      <c r="M4303"/>
      <c r="N4303"/>
    </row>
    <row r="4304" spans="1:14" ht="12.75" customHeight="1">
      <c r="A4304"/>
      <c r="B4304"/>
      <c r="C4304"/>
      <c r="D4304"/>
      <c r="E4304"/>
      <c r="F4304"/>
      <c r="G4304"/>
      <c r="H4304"/>
      <c r="I4304"/>
      <c r="J4304" s="52"/>
      <c r="K4304" s="52"/>
      <c r="L4304" s="52"/>
      <c r="M4304"/>
      <c r="N4304"/>
    </row>
    <row r="4305" spans="1:14" ht="12.75" customHeight="1">
      <c r="A4305"/>
      <c r="B4305"/>
      <c r="C4305"/>
      <c r="D4305"/>
      <c r="E4305"/>
      <c r="F4305"/>
      <c r="G4305"/>
      <c r="H4305"/>
      <c r="I4305"/>
      <c r="J4305" s="52"/>
      <c r="K4305" s="52"/>
      <c r="L4305" s="52"/>
      <c r="M4305"/>
      <c r="N4305"/>
    </row>
    <row r="4306" spans="1:14" ht="12.75" customHeight="1">
      <c r="A4306"/>
      <c r="B4306"/>
      <c r="C4306"/>
      <c r="D4306"/>
      <c r="E4306"/>
      <c r="F4306"/>
      <c r="G4306"/>
      <c r="H4306"/>
      <c r="I4306"/>
      <c r="J4306" s="52"/>
      <c r="K4306" s="52"/>
      <c r="L4306" s="52"/>
      <c r="M4306"/>
      <c r="N4306"/>
    </row>
    <row r="4307" spans="1:14" ht="12.75" customHeight="1">
      <c r="A4307"/>
      <c r="B4307"/>
      <c r="C4307"/>
      <c r="D4307"/>
      <c r="E4307"/>
      <c r="F4307"/>
      <c r="G4307"/>
      <c r="H4307"/>
      <c r="I4307"/>
      <c r="J4307" s="52"/>
      <c r="K4307" s="52"/>
      <c r="L4307" s="52"/>
      <c r="M4307"/>
      <c r="N4307"/>
    </row>
    <row r="4308" spans="1:14" ht="12.75" customHeight="1">
      <c r="A4308"/>
      <c r="B4308"/>
      <c r="C4308"/>
      <c r="D4308"/>
      <c r="E4308"/>
      <c r="F4308"/>
      <c r="G4308"/>
      <c r="H4308"/>
      <c r="I4308"/>
      <c r="J4308" s="52"/>
      <c r="K4308" s="52"/>
      <c r="L4308" s="52"/>
      <c r="M4308"/>
      <c r="N4308"/>
    </row>
    <row r="4309" spans="1:14" ht="12.75" customHeight="1">
      <c r="A4309"/>
      <c r="B4309"/>
      <c r="C4309"/>
      <c r="D4309"/>
      <c r="E4309"/>
      <c r="F4309"/>
      <c r="G4309"/>
      <c r="H4309"/>
      <c r="I4309"/>
      <c r="J4309" s="52"/>
      <c r="K4309" s="52"/>
      <c r="L4309" s="52"/>
      <c r="M4309"/>
      <c r="N4309"/>
    </row>
    <row r="4310" spans="1:14" ht="12.75" customHeight="1">
      <c r="A4310"/>
      <c r="B4310"/>
      <c r="C4310"/>
      <c r="D4310"/>
      <c r="E4310"/>
      <c r="F4310"/>
      <c r="G4310"/>
      <c r="H4310"/>
      <c r="I4310"/>
      <c r="J4310" s="52"/>
      <c r="K4310" s="52"/>
      <c r="L4310" s="52"/>
      <c r="M4310"/>
      <c r="N4310"/>
    </row>
    <row r="4311" spans="1:14" ht="12.75" customHeight="1">
      <c r="A4311"/>
      <c r="B4311"/>
      <c r="C4311"/>
      <c r="D4311"/>
      <c r="E4311"/>
      <c r="F4311"/>
      <c r="G4311"/>
      <c r="H4311"/>
      <c r="I4311"/>
      <c r="J4311" s="52"/>
      <c r="K4311" s="52"/>
      <c r="L4311" s="52"/>
      <c r="M4311"/>
      <c r="N4311"/>
    </row>
    <row r="4312" spans="1:14" ht="12.75" customHeight="1">
      <c r="A4312"/>
      <c r="B4312"/>
      <c r="C4312"/>
      <c r="D4312"/>
      <c r="E4312"/>
      <c r="F4312"/>
      <c r="G4312"/>
      <c r="H4312"/>
      <c r="I4312"/>
      <c r="J4312" s="52"/>
      <c r="K4312" s="52"/>
      <c r="L4312" s="52"/>
      <c r="M4312"/>
      <c r="N4312"/>
    </row>
    <row r="4313" spans="1:14" ht="12.75" customHeight="1">
      <c r="A4313"/>
      <c r="B4313"/>
      <c r="C4313"/>
      <c r="D4313"/>
      <c r="E4313"/>
      <c r="F4313"/>
      <c r="G4313"/>
      <c r="H4313"/>
      <c r="I4313"/>
      <c r="J4313" s="52"/>
      <c r="K4313" s="52"/>
      <c r="L4313" s="52"/>
      <c r="M4313"/>
      <c r="N4313"/>
    </row>
    <row r="4314" spans="1:14" ht="12.75" customHeight="1">
      <c r="A4314"/>
      <c r="B4314"/>
      <c r="C4314"/>
      <c r="D4314"/>
      <c r="E4314"/>
      <c r="F4314"/>
      <c r="G4314"/>
      <c r="H4314"/>
      <c r="I4314"/>
      <c r="J4314" s="52"/>
      <c r="K4314" s="52"/>
      <c r="L4314" s="52"/>
      <c r="M4314"/>
      <c r="N4314"/>
    </row>
    <row r="4315" spans="1:14" ht="12.75" customHeight="1">
      <c r="A4315"/>
      <c r="B4315"/>
      <c r="C4315"/>
      <c r="D4315"/>
      <c r="E4315"/>
      <c r="F4315"/>
      <c r="G4315"/>
      <c r="H4315"/>
      <c r="I4315"/>
      <c r="J4315" s="52"/>
      <c r="K4315" s="52"/>
      <c r="L4315" s="52"/>
      <c r="M4315"/>
      <c r="N4315"/>
    </row>
    <row r="4316" spans="1:14" ht="12.75" customHeight="1">
      <c r="A4316"/>
      <c r="B4316"/>
      <c r="C4316"/>
      <c r="D4316"/>
      <c r="E4316"/>
      <c r="F4316"/>
      <c r="G4316"/>
      <c r="H4316"/>
      <c r="I4316"/>
      <c r="J4316" s="52"/>
      <c r="K4316" s="52"/>
      <c r="L4316" s="52"/>
      <c r="M4316"/>
      <c r="N4316"/>
    </row>
    <row r="4317" spans="1:14" ht="12.75" customHeight="1">
      <c r="A4317"/>
      <c r="B4317"/>
      <c r="C4317"/>
      <c r="D4317"/>
      <c r="E4317"/>
      <c r="F4317"/>
      <c r="G4317"/>
      <c r="H4317"/>
      <c r="I4317"/>
      <c r="J4317" s="52"/>
      <c r="K4317" s="52"/>
      <c r="L4317" s="52"/>
      <c r="M4317"/>
      <c r="N4317"/>
    </row>
    <row r="4318" spans="1:14" ht="12.75" customHeight="1">
      <c r="A4318"/>
      <c r="B4318"/>
      <c r="C4318"/>
      <c r="D4318"/>
      <c r="E4318"/>
      <c r="F4318"/>
      <c r="G4318"/>
      <c r="H4318"/>
      <c r="I4318"/>
      <c r="J4318" s="52"/>
      <c r="K4318" s="52"/>
      <c r="L4318" s="52"/>
      <c r="M4318"/>
      <c r="N4318"/>
    </row>
    <row r="4319" spans="1:14" ht="12.75" customHeight="1">
      <c r="A4319"/>
      <c r="B4319"/>
      <c r="C4319"/>
      <c r="D4319"/>
      <c r="E4319"/>
      <c r="F4319"/>
      <c r="G4319"/>
      <c r="H4319"/>
      <c r="I4319"/>
      <c r="J4319" s="52"/>
      <c r="K4319" s="52"/>
      <c r="L4319" s="52"/>
      <c r="M4319"/>
      <c r="N4319"/>
    </row>
    <row r="4320" spans="1:14" ht="12.75" customHeight="1">
      <c r="A4320"/>
      <c r="B4320"/>
      <c r="C4320"/>
      <c r="D4320"/>
      <c r="E4320"/>
      <c r="F4320"/>
      <c r="G4320"/>
      <c r="H4320"/>
      <c r="I4320"/>
      <c r="J4320" s="52"/>
      <c r="K4320" s="52"/>
      <c r="L4320" s="52"/>
      <c r="M4320"/>
      <c r="N4320"/>
    </row>
    <row r="4321" spans="1:14" ht="12.75" customHeight="1">
      <c r="A4321"/>
      <c r="B4321"/>
      <c r="C4321"/>
      <c r="D4321"/>
      <c r="E4321"/>
      <c r="F4321"/>
      <c r="G4321"/>
      <c r="H4321"/>
      <c r="I4321"/>
      <c r="J4321" s="52"/>
      <c r="K4321" s="52"/>
      <c r="L4321" s="52"/>
      <c r="M4321"/>
      <c r="N4321"/>
    </row>
    <row r="4322" spans="1:14" ht="12.75" customHeight="1">
      <c r="A4322"/>
      <c r="B4322"/>
      <c r="C4322"/>
      <c r="D4322"/>
      <c r="E4322"/>
      <c r="F4322"/>
      <c r="G4322"/>
      <c r="H4322"/>
      <c r="I4322"/>
      <c r="J4322" s="52"/>
      <c r="K4322" s="52"/>
      <c r="L4322" s="52"/>
      <c r="M4322"/>
      <c r="N4322"/>
    </row>
    <row r="4323" spans="1:14" ht="12.75" customHeight="1">
      <c r="A4323"/>
      <c r="B4323"/>
      <c r="C4323"/>
      <c r="D4323"/>
      <c r="E4323"/>
      <c r="F4323"/>
      <c r="G4323"/>
      <c r="H4323"/>
      <c r="I4323"/>
      <c r="J4323" s="52"/>
      <c r="K4323" s="52"/>
      <c r="L4323" s="52"/>
      <c r="M4323"/>
      <c r="N4323"/>
    </row>
    <row r="4324" spans="1:14" ht="12.75" customHeight="1">
      <c r="A4324"/>
      <c r="B4324"/>
      <c r="C4324"/>
      <c r="D4324"/>
      <c r="E4324"/>
      <c r="F4324"/>
      <c r="G4324"/>
      <c r="H4324"/>
      <c r="I4324"/>
      <c r="J4324" s="52"/>
      <c r="K4324" s="52"/>
      <c r="L4324" s="52"/>
      <c r="M4324"/>
      <c r="N4324"/>
    </row>
    <row r="4325" spans="1:14" ht="12.75" customHeight="1">
      <c r="A4325"/>
      <c r="B4325"/>
      <c r="C4325"/>
      <c r="D4325"/>
      <c r="E4325"/>
      <c r="F4325"/>
      <c r="G4325"/>
      <c r="H4325"/>
      <c r="I4325"/>
      <c r="J4325" s="52"/>
      <c r="K4325" s="52"/>
      <c r="L4325" s="52"/>
      <c r="M4325"/>
      <c r="N4325"/>
    </row>
    <row r="4326" spans="1:14" ht="12.75" customHeight="1">
      <c r="A4326"/>
      <c r="B4326"/>
      <c r="C4326"/>
      <c r="D4326"/>
      <c r="E4326"/>
      <c r="F4326"/>
      <c r="G4326"/>
      <c r="H4326"/>
      <c r="I4326"/>
      <c r="J4326" s="52"/>
      <c r="K4326" s="52"/>
      <c r="L4326" s="52"/>
      <c r="M4326"/>
      <c r="N4326"/>
    </row>
    <row r="4327" spans="1:14" ht="12.75" customHeight="1">
      <c r="A4327"/>
      <c r="B4327"/>
      <c r="C4327"/>
      <c r="D4327"/>
      <c r="E4327"/>
      <c r="F4327"/>
      <c r="G4327"/>
      <c r="H4327"/>
      <c r="I4327"/>
      <c r="J4327" s="52"/>
      <c r="K4327" s="52"/>
      <c r="L4327" s="52"/>
      <c r="M4327"/>
      <c r="N4327"/>
    </row>
    <row r="4328" spans="1:14" ht="12.75" customHeight="1">
      <c r="A4328"/>
      <c r="B4328"/>
      <c r="C4328"/>
      <c r="D4328"/>
      <c r="E4328"/>
      <c r="F4328"/>
      <c r="G4328"/>
      <c r="H4328"/>
      <c r="I4328"/>
      <c r="J4328" s="52"/>
      <c r="K4328" s="52"/>
      <c r="L4328" s="52"/>
      <c r="M4328"/>
      <c r="N4328"/>
    </row>
    <row r="4329" spans="1:14" ht="12.75" customHeight="1">
      <c r="A4329"/>
      <c r="B4329"/>
      <c r="C4329"/>
      <c r="D4329"/>
      <c r="E4329"/>
      <c r="F4329"/>
      <c r="G4329"/>
      <c r="H4329"/>
      <c r="I4329"/>
      <c r="J4329" s="52"/>
      <c r="K4329" s="52"/>
      <c r="L4329" s="52"/>
      <c r="M4329"/>
      <c r="N4329"/>
    </row>
    <row r="4330" spans="1:14" ht="12.75" customHeight="1">
      <c r="A4330"/>
      <c r="B4330"/>
      <c r="C4330"/>
      <c r="D4330"/>
      <c r="E4330"/>
      <c r="F4330"/>
      <c r="G4330"/>
      <c r="H4330"/>
      <c r="I4330"/>
      <c r="J4330" s="52"/>
      <c r="K4330" s="52"/>
      <c r="L4330" s="52"/>
      <c r="M4330"/>
      <c r="N4330"/>
    </row>
    <row r="4331" spans="1:14" ht="12.75" customHeight="1">
      <c r="A4331"/>
      <c r="B4331"/>
      <c r="C4331"/>
      <c r="D4331"/>
      <c r="E4331"/>
      <c r="F4331"/>
      <c r="G4331"/>
      <c r="H4331"/>
      <c r="I4331"/>
      <c r="J4331" s="52"/>
      <c r="K4331" s="52"/>
      <c r="L4331" s="52"/>
      <c r="M4331"/>
      <c r="N4331"/>
    </row>
    <row r="4332" spans="1:14" ht="12.75" customHeight="1">
      <c r="A4332"/>
      <c r="B4332"/>
      <c r="C4332"/>
      <c r="D4332"/>
      <c r="E4332"/>
      <c r="F4332"/>
      <c r="G4332"/>
      <c r="H4332"/>
      <c r="I4332"/>
      <c r="J4332" s="52"/>
      <c r="K4332" s="52"/>
      <c r="L4332" s="52"/>
      <c r="M4332"/>
      <c r="N4332"/>
    </row>
    <row r="4333" spans="1:14" ht="12.75" customHeight="1">
      <c r="A4333"/>
      <c r="B4333"/>
      <c r="C4333"/>
      <c r="D4333"/>
      <c r="E4333"/>
      <c r="F4333"/>
      <c r="G4333"/>
      <c r="H4333"/>
      <c r="I4333"/>
      <c r="J4333" s="52"/>
      <c r="K4333" s="52"/>
      <c r="L4333" s="52"/>
      <c r="M4333"/>
      <c r="N4333"/>
    </row>
    <row r="4334" spans="1:14" ht="12.75" customHeight="1">
      <c r="A4334"/>
      <c r="B4334"/>
      <c r="C4334"/>
      <c r="D4334"/>
      <c r="E4334"/>
      <c r="F4334"/>
      <c r="G4334"/>
      <c r="H4334"/>
      <c r="I4334"/>
      <c r="J4334" s="52"/>
      <c r="K4334" s="52"/>
      <c r="L4334" s="52"/>
      <c r="M4334"/>
      <c r="N4334"/>
    </row>
    <row r="4335" spans="1:14" ht="12.75" customHeight="1">
      <c r="A4335"/>
      <c r="B4335"/>
      <c r="C4335"/>
      <c r="D4335"/>
      <c r="E4335"/>
      <c r="F4335"/>
      <c r="G4335"/>
      <c r="H4335"/>
      <c r="I4335"/>
      <c r="J4335" s="52"/>
      <c r="K4335" s="52"/>
      <c r="L4335" s="52"/>
      <c r="M4335"/>
      <c r="N4335"/>
    </row>
    <row r="4336" spans="1:14" ht="12.75" customHeight="1">
      <c r="A4336"/>
      <c r="B4336"/>
      <c r="C4336"/>
      <c r="D4336"/>
      <c r="E4336"/>
      <c r="F4336"/>
      <c r="G4336"/>
      <c r="H4336"/>
      <c r="I4336"/>
      <c r="J4336" s="52"/>
      <c r="K4336" s="52"/>
      <c r="L4336" s="52"/>
      <c r="M4336"/>
      <c r="N4336"/>
    </row>
    <row r="4337" spans="1:14" ht="12.75" customHeight="1">
      <c r="A4337"/>
      <c r="B4337"/>
      <c r="C4337"/>
      <c r="D4337"/>
      <c r="E4337"/>
      <c r="F4337"/>
      <c r="G4337"/>
      <c r="H4337"/>
      <c r="I4337"/>
      <c r="J4337" s="52"/>
      <c r="K4337" s="52"/>
      <c r="L4337" s="52"/>
      <c r="M4337"/>
      <c r="N4337"/>
    </row>
    <row r="4338" spans="1:14" ht="12.75" customHeight="1">
      <c r="A4338"/>
      <c r="B4338"/>
      <c r="C4338"/>
      <c r="D4338"/>
      <c r="E4338"/>
      <c r="F4338"/>
      <c r="G4338"/>
      <c r="H4338"/>
      <c r="I4338"/>
      <c r="J4338" s="52"/>
      <c r="K4338" s="52"/>
      <c r="L4338" s="52"/>
      <c r="M4338"/>
      <c r="N4338"/>
    </row>
    <row r="4339" spans="1:14" ht="12.75" customHeight="1">
      <c r="A4339"/>
      <c r="B4339"/>
      <c r="C4339"/>
      <c r="D4339"/>
      <c r="E4339"/>
      <c r="F4339"/>
      <c r="G4339"/>
      <c r="H4339"/>
      <c r="I4339"/>
      <c r="J4339" s="52"/>
      <c r="K4339" s="52"/>
      <c r="L4339" s="52"/>
      <c r="M4339"/>
      <c r="N4339"/>
    </row>
    <row r="4340" spans="1:14" ht="12.75" customHeight="1">
      <c r="A4340"/>
      <c r="B4340"/>
      <c r="C4340"/>
      <c r="D4340"/>
      <c r="E4340"/>
      <c r="F4340"/>
      <c r="G4340"/>
      <c r="H4340"/>
      <c r="I4340"/>
      <c r="J4340" s="52"/>
      <c r="K4340" s="52"/>
      <c r="L4340" s="52"/>
      <c r="M4340"/>
      <c r="N4340"/>
    </row>
    <row r="4341" spans="1:14" ht="12.75" customHeight="1">
      <c r="A4341"/>
      <c r="B4341"/>
      <c r="C4341"/>
      <c r="D4341"/>
      <c r="E4341"/>
      <c r="F4341"/>
      <c r="G4341"/>
      <c r="H4341"/>
      <c r="I4341"/>
      <c r="J4341" s="52"/>
      <c r="K4341" s="52"/>
      <c r="L4341" s="52"/>
      <c r="M4341"/>
      <c r="N4341"/>
    </row>
    <row r="4342" spans="1:14" ht="12.75" customHeight="1">
      <c r="A4342"/>
      <c r="B4342"/>
      <c r="C4342"/>
      <c r="D4342"/>
      <c r="E4342"/>
      <c r="F4342"/>
      <c r="G4342"/>
      <c r="H4342"/>
      <c r="I4342"/>
      <c r="J4342" s="52"/>
      <c r="K4342" s="52"/>
      <c r="L4342" s="52"/>
      <c r="M4342"/>
      <c r="N4342"/>
    </row>
    <row r="4343" spans="1:14" ht="12.75" customHeight="1">
      <c r="A4343"/>
      <c r="B4343"/>
      <c r="C4343"/>
      <c r="D4343"/>
      <c r="E4343"/>
      <c r="F4343"/>
      <c r="G4343"/>
      <c r="H4343"/>
      <c r="I4343"/>
      <c r="J4343" s="52"/>
      <c r="K4343" s="52"/>
      <c r="L4343" s="52"/>
      <c r="M4343"/>
      <c r="N4343"/>
    </row>
    <row r="4344" spans="1:14" ht="12.75" customHeight="1">
      <c r="A4344"/>
      <c r="B4344"/>
      <c r="C4344"/>
      <c r="D4344"/>
      <c r="E4344"/>
      <c r="F4344"/>
      <c r="G4344"/>
      <c r="H4344"/>
      <c r="I4344"/>
      <c r="J4344" s="52"/>
      <c r="K4344" s="52"/>
      <c r="L4344" s="52"/>
      <c r="M4344"/>
      <c r="N4344"/>
    </row>
    <row r="4345" spans="1:14" ht="12.75" customHeight="1">
      <c r="A4345"/>
      <c r="B4345"/>
      <c r="C4345"/>
      <c r="D4345"/>
      <c r="E4345"/>
      <c r="F4345"/>
      <c r="G4345"/>
      <c r="H4345"/>
      <c r="I4345"/>
      <c r="J4345" s="52"/>
      <c r="K4345" s="52"/>
      <c r="L4345" s="52"/>
      <c r="M4345"/>
      <c r="N4345"/>
    </row>
    <row r="4346" spans="1:14" ht="12.75" customHeight="1">
      <c r="A4346"/>
      <c r="B4346"/>
      <c r="C4346"/>
      <c r="D4346"/>
      <c r="E4346"/>
      <c r="F4346"/>
      <c r="G4346"/>
      <c r="H4346"/>
      <c r="I4346"/>
      <c r="J4346" s="52"/>
      <c r="K4346" s="52"/>
      <c r="L4346" s="52"/>
      <c r="M4346"/>
      <c r="N4346"/>
    </row>
    <row r="4347" spans="1:14" ht="12.75" customHeight="1">
      <c r="A4347"/>
      <c r="B4347"/>
      <c r="C4347"/>
      <c r="D4347"/>
      <c r="E4347"/>
      <c r="F4347"/>
      <c r="G4347"/>
      <c r="H4347"/>
      <c r="I4347"/>
      <c r="J4347" s="52"/>
      <c r="K4347" s="52"/>
      <c r="L4347" s="52"/>
      <c r="M4347"/>
      <c r="N4347"/>
    </row>
    <row r="4348" spans="1:14" ht="12.75" customHeight="1">
      <c r="A4348"/>
      <c r="B4348"/>
      <c r="C4348"/>
      <c r="D4348"/>
      <c r="E4348"/>
      <c r="F4348"/>
      <c r="G4348"/>
      <c r="H4348"/>
      <c r="I4348"/>
      <c r="J4348" s="52"/>
      <c r="K4348" s="52"/>
      <c r="L4348" s="52"/>
      <c r="M4348"/>
      <c r="N4348"/>
    </row>
    <row r="4349" spans="1:14" ht="12.75" customHeight="1">
      <c r="A4349"/>
      <c r="B4349"/>
      <c r="C4349"/>
      <c r="D4349"/>
      <c r="E4349"/>
      <c r="F4349"/>
      <c r="G4349"/>
      <c r="H4349"/>
      <c r="I4349"/>
      <c r="J4349" s="52"/>
      <c r="K4349" s="52"/>
      <c r="L4349" s="52"/>
      <c r="M4349"/>
      <c r="N4349"/>
    </row>
    <row r="4350" spans="1:14" ht="12.75" customHeight="1">
      <c r="A4350"/>
      <c r="B4350"/>
      <c r="C4350"/>
      <c r="D4350"/>
      <c r="E4350"/>
      <c r="F4350"/>
      <c r="G4350"/>
      <c r="H4350"/>
      <c r="I4350"/>
      <c r="J4350" s="52"/>
      <c r="K4350" s="52"/>
      <c r="L4350" s="52"/>
      <c r="M4350"/>
      <c r="N4350"/>
    </row>
    <row r="4351" spans="1:14" ht="12.75" customHeight="1">
      <c r="A4351"/>
      <c r="B4351"/>
      <c r="C4351"/>
      <c r="D4351"/>
      <c r="E4351"/>
      <c r="F4351"/>
      <c r="G4351"/>
      <c r="H4351"/>
      <c r="I4351"/>
      <c r="J4351" s="52"/>
      <c r="K4351" s="52"/>
      <c r="L4351" s="52"/>
      <c r="M4351"/>
      <c r="N4351"/>
    </row>
    <row r="4352" spans="1:14" ht="12.75" customHeight="1">
      <c r="A4352"/>
      <c r="B4352"/>
      <c r="C4352"/>
      <c r="D4352"/>
      <c r="E4352"/>
      <c r="F4352"/>
      <c r="G4352"/>
      <c r="H4352"/>
      <c r="I4352"/>
      <c r="J4352" s="52"/>
      <c r="K4352" s="52"/>
      <c r="L4352" s="52"/>
      <c r="M4352"/>
      <c r="N4352"/>
    </row>
    <row r="4353" spans="1:14" ht="12.75" customHeight="1">
      <c r="A4353"/>
      <c r="B4353"/>
      <c r="C4353"/>
      <c r="D4353"/>
      <c r="E4353"/>
      <c r="F4353"/>
      <c r="G4353"/>
      <c r="H4353"/>
      <c r="I4353"/>
      <c r="J4353" s="52"/>
      <c r="K4353" s="52"/>
      <c r="L4353" s="52"/>
      <c r="M4353"/>
      <c r="N4353"/>
    </row>
    <row r="4354" spans="1:14" ht="12.75" customHeight="1">
      <c r="A4354"/>
      <c r="B4354"/>
      <c r="C4354"/>
      <c r="D4354"/>
      <c r="E4354"/>
      <c r="F4354"/>
      <c r="G4354"/>
      <c r="H4354"/>
      <c r="I4354"/>
      <c r="J4354" s="52"/>
      <c r="K4354" s="52"/>
      <c r="L4354" s="52"/>
      <c r="M4354"/>
      <c r="N4354"/>
    </row>
    <row r="4355" spans="1:14" ht="12.75" customHeight="1">
      <c r="A4355"/>
      <c r="B4355"/>
      <c r="C4355"/>
      <c r="D4355"/>
      <c r="E4355"/>
      <c r="F4355"/>
      <c r="G4355"/>
      <c r="H4355"/>
      <c r="I4355"/>
      <c r="J4355" s="52"/>
      <c r="K4355" s="52"/>
      <c r="L4355" s="52"/>
      <c r="M4355"/>
      <c r="N4355"/>
    </row>
    <row r="4356" spans="1:14" ht="12.75" customHeight="1">
      <c r="A4356"/>
      <c r="B4356"/>
      <c r="C4356"/>
      <c r="D4356"/>
      <c r="E4356"/>
      <c r="F4356"/>
      <c r="G4356"/>
      <c r="H4356"/>
      <c r="I4356"/>
      <c r="J4356" s="52"/>
      <c r="K4356" s="52"/>
      <c r="L4356" s="52"/>
      <c r="M4356"/>
      <c r="N4356"/>
    </row>
    <row r="4357" spans="1:14" ht="12.75" customHeight="1">
      <c r="A4357"/>
      <c r="B4357"/>
      <c r="C4357"/>
      <c r="D4357"/>
      <c r="E4357"/>
      <c r="F4357"/>
      <c r="G4357"/>
      <c r="H4357"/>
      <c r="I4357"/>
      <c r="J4357" s="52"/>
      <c r="K4357" s="52"/>
      <c r="L4357" s="52"/>
      <c r="M4357"/>
      <c r="N4357"/>
    </row>
    <row r="4358" spans="1:14" ht="12.75" customHeight="1">
      <c r="A4358"/>
      <c r="B4358"/>
      <c r="C4358"/>
      <c r="D4358"/>
      <c r="E4358"/>
      <c r="F4358"/>
      <c r="G4358"/>
      <c r="H4358"/>
      <c r="I4358"/>
      <c r="J4358" s="52"/>
      <c r="K4358" s="52"/>
      <c r="L4358" s="52"/>
      <c r="M4358"/>
      <c r="N4358"/>
    </row>
    <row r="4359" spans="1:14" ht="12.75" customHeight="1">
      <c r="A4359"/>
      <c r="B4359"/>
      <c r="C4359"/>
      <c r="D4359"/>
      <c r="E4359"/>
      <c r="F4359"/>
      <c r="G4359"/>
      <c r="H4359"/>
      <c r="I4359"/>
      <c r="J4359" s="52"/>
      <c r="K4359" s="52"/>
      <c r="L4359" s="52"/>
      <c r="M4359"/>
      <c r="N4359"/>
    </row>
    <row r="4360" spans="1:14" ht="12.75" customHeight="1">
      <c r="A4360"/>
      <c r="B4360"/>
      <c r="C4360"/>
      <c r="D4360"/>
      <c r="E4360"/>
      <c r="F4360"/>
      <c r="G4360"/>
      <c r="H4360"/>
      <c r="I4360"/>
      <c r="J4360" s="52"/>
      <c r="K4360" s="52"/>
      <c r="L4360" s="52"/>
      <c r="M4360"/>
      <c r="N4360"/>
    </row>
    <row r="4361" spans="1:14" ht="12.75" customHeight="1">
      <c r="A4361"/>
      <c r="B4361"/>
      <c r="C4361"/>
      <c r="D4361"/>
      <c r="E4361"/>
      <c r="F4361"/>
      <c r="G4361"/>
      <c r="H4361"/>
      <c r="I4361"/>
      <c r="J4361" s="52"/>
      <c r="K4361" s="52"/>
      <c r="L4361" s="52"/>
      <c r="M4361"/>
      <c r="N4361"/>
    </row>
    <row r="4362" spans="1:14" ht="12.75" customHeight="1">
      <c r="A4362"/>
      <c r="B4362"/>
      <c r="C4362"/>
      <c r="D4362"/>
      <c r="E4362"/>
      <c r="F4362"/>
      <c r="G4362"/>
      <c r="H4362"/>
      <c r="I4362"/>
      <c r="J4362" s="52"/>
      <c r="K4362" s="52"/>
      <c r="L4362" s="52"/>
      <c r="M4362"/>
      <c r="N4362"/>
    </row>
    <row r="4363" spans="1:14" ht="12.75" customHeight="1">
      <c r="A4363"/>
      <c r="B4363"/>
      <c r="C4363"/>
      <c r="D4363"/>
      <c r="E4363"/>
      <c r="F4363"/>
      <c r="G4363"/>
      <c r="H4363"/>
      <c r="I4363"/>
      <c r="J4363" s="52"/>
      <c r="K4363" s="52"/>
      <c r="L4363" s="52"/>
      <c r="M4363"/>
      <c r="N4363"/>
    </row>
    <row r="4364" spans="1:14" ht="12.75" customHeight="1">
      <c r="A4364"/>
      <c r="B4364"/>
      <c r="C4364"/>
      <c r="D4364"/>
      <c r="E4364"/>
      <c r="F4364"/>
      <c r="G4364"/>
      <c r="H4364"/>
      <c r="I4364"/>
      <c r="J4364" s="52"/>
      <c r="K4364" s="52"/>
      <c r="L4364" s="52"/>
      <c r="M4364"/>
      <c r="N4364"/>
    </row>
    <row r="4365" spans="1:14" ht="12.75" customHeight="1">
      <c r="A4365"/>
      <c r="B4365"/>
      <c r="C4365"/>
      <c r="D4365"/>
      <c r="E4365"/>
      <c r="F4365"/>
      <c r="G4365"/>
      <c r="H4365"/>
      <c r="I4365"/>
      <c r="J4365" s="52"/>
      <c r="K4365" s="52"/>
      <c r="L4365" s="52"/>
      <c r="M4365"/>
      <c r="N4365"/>
    </row>
    <row r="4366" spans="1:14" ht="12.75" customHeight="1">
      <c r="A4366"/>
      <c r="B4366"/>
      <c r="C4366"/>
      <c r="D4366"/>
      <c r="E4366"/>
      <c r="F4366"/>
      <c r="G4366"/>
      <c r="H4366"/>
      <c r="I4366"/>
      <c r="J4366" s="52"/>
      <c r="K4366" s="52"/>
      <c r="L4366" s="52"/>
      <c r="M4366"/>
      <c r="N4366"/>
    </row>
    <row r="4367" spans="1:14" ht="12.75" customHeight="1">
      <c r="A4367"/>
      <c r="B4367"/>
      <c r="C4367"/>
      <c r="D4367"/>
      <c r="E4367"/>
      <c r="F4367"/>
      <c r="G4367"/>
      <c r="H4367"/>
      <c r="I4367"/>
      <c r="J4367" s="52"/>
      <c r="K4367" s="52"/>
      <c r="L4367" s="52"/>
      <c r="M4367"/>
      <c r="N4367"/>
    </row>
    <row r="4368" spans="1:14" ht="12.75" customHeight="1">
      <c r="A4368"/>
      <c r="B4368"/>
      <c r="C4368"/>
      <c r="D4368"/>
      <c r="E4368"/>
      <c r="F4368"/>
      <c r="G4368"/>
      <c r="H4368"/>
      <c r="I4368"/>
      <c r="J4368" s="52"/>
      <c r="K4368" s="52"/>
      <c r="L4368" s="52"/>
      <c r="M4368"/>
      <c r="N4368"/>
    </row>
    <row r="4369" spans="1:14" ht="12.75" customHeight="1">
      <c r="A4369"/>
      <c r="B4369"/>
      <c r="C4369"/>
      <c r="D4369"/>
      <c r="E4369"/>
      <c r="F4369"/>
      <c r="G4369"/>
      <c r="H4369"/>
      <c r="I4369"/>
      <c r="J4369" s="52"/>
      <c r="K4369" s="52"/>
      <c r="L4369" s="52"/>
      <c r="M4369"/>
      <c r="N4369"/>
    </row>
    <row r="4370" spans="1:14" ht="12.75" customHeight="1">
      <c r="A4370"/>
      <c r="B4370"/>
      <c r="C4370"/>
      <c r="D4370"/>
      <c r="E4370"/>
      <c r="F4370"/>
      <c r="G4370"/>
      <c r="H4370"/>
      <c r="I4370"/>
      <c r="J4370" s="52"/>
      <c r="K4370" s="52"/>
      <c r="L4370" s="52"/>
      <c r="M4370"/>
      <c r="N4370"/>
    </row>
    <row r="4371" spans="1:14" ht="12.75" customHeight="1">
      <c r="A4371"/>
      <c r="B4371"/>
      <c r="C4371"/>
      <c r="D4371"/>
      <c r="E4371"/>
      <c r="F4371"/>
      <c r="G4371"/>
      <c r="H4371"/>
      <c r="I4371"/>
      <c r="J4371" s="52"/>
      <c r="K4371" s="52"/>
      <c r="L4371" s="52"/>
      <c r="M4371"/>
      <c r="N4371"/>
    </row>
    <row r="4372" spans="1:14" ht="12.75" customHeight="1">
      <c r="A4372"/>
      <c r="B4372"/>
      <c r="C4372"/>
      <c r="D4372"/>
      <c r="E4372"/>
      <c r="F4372"/>
      <c r="G4372"/>
      <c r="H4372"/>
      <c r="I4372"/>
      <c r="J4372" s="52"/>
      <c r="K4372" s="52"/>
      <c r="L4372" s="52"/>
      <c r="M4372"/>
      <c r="N4372"/>
    </row>
    <row r="4373" spans="1:14" ht="12.75" customHeight="1">
      <c r="A4373"/>
      <c r="B4373"/>
      <c r="C4373"/>
      <c r="D4373"/>
      <c r="E4373"/>
      <c r="F4373"/>
      <c r="G4373"/>
      <c r="H4373"/>
      <c r="I4373"/>
      <c r="J4373" s="52"/>
      <c r="K4373" s="52"/>
      <c r="L4373" s="52"/>
      <c r="M4373"/>
      <c r="N4373"/>
    </row>
    <row r="4374" spans="1:14" ht="12.75" customHeight="1">
      <c r="A4374"/>
      <c r="B4374"/>
      <c r="C4374"/>
      <c r="D4374"/>
      <c r="E4374"/>
      <c r="F4374"/>
      <c r="G4374"/>
      <c r="H4374"/>
      <c r="I4374"/>
      <c r="J4374" s="52"/>
      <c r="K4374" s="52"/>
      <c r="L4374" s="52"/>
      <c r="M4374"/>
      <c r="N4374"/>
    </row>
    <row r="4375" spans="1:14" ht="12.75" customHeight="1">
      <c r="A4375"/>
      <c r="B4375"/>
      <c r="C4375"/>
      <c r="D4375"/>
      <c r="E4375"/>
      <c r="F4375"/>
      <c r="G4375"/>
      <c r="H4375"/>
      <c r="I4375"/>
      <c r="J4375" s="52"/>
      <c r="K4375" s="52"/>
      <c r="L4375" s="52"/>
      <c r="M4375"/>
      <c r="N4375"/>
    </row>
    <row r="4376" spans="1:14" ht="12.75" customHeight="1">
      <c r="A4376"/>
      <c r="B4376"/>
      <c r="C4376"/>
      <c r="D4376"/>
      <c r="E4376"/>
      <c r="F4376"/>
      <c r="G4376"/>
      <c r="H4376"/>
      <c r="I4376"/>
      <c r="J4376" s="52"/>
      <c r="K4376" s="52"/>
      <c r="L4376" s="52"/>
      <c r="M4376"/>
      <c r="N4376"/>
    </row>
    <row r="4377" spans="1:14" ht="12.75" customHeight="1">
      <c r="A4377"/>
      <c r="B4377"/>
      <c r="C4377"/>
      <c r="D4377"/>
      <c r="E4377"/>
      <c r="F4377"/>
      <c r="G4377"/>
      <c r="H4377"/>
      <c r="I4377"/>
      <c r="J4377" s="52"/>
      <c r="K4377" s="52"/>
      <c r="L4377" s="52"/>
      <c r="M4377"/>
      <c r="N4377"/>
    </row>
    <row r="4378" spans="1:14" ht="12.75" customHeight="1">
      <c r="A4378"/>
      <c r="B4378"/>
      <c r="C4378"/>
      <c r="D4378"/>
      <c r="E4378"/>
      <c r="F4378"/>
      <c r="G4378"/>
      <c r="H4378"/>
      <c r="I4378"/>
      <c r="J4378" s="52"/>
      <c r="K4378" s="52"/>
      <c r="L4378" s="52"/>
      <c r="M4378"/>
      <c r="N4378"/>
    </row>
    <row r="4379" spans="1:14" ht="12.75" customHeight="1">
      <c r="A4379"/>
      <c r="B4379"/>
      <c r="C4379"/>
      <c r="D4379"/>
      <c r="E4379"/>
      <c r="F4379"/>
      <c r="G4379"/>
      <c r="H4379"/>
      <c r="I4379"/>
      <c r="J4379" s="52"/>
      <c r="K4379" s="52"/>
      <c r="L4379" s="52"/>
      <c r="M4379"/>
      <c r="N4379"/>
    </row>
    <row r="4380" spans="1:14" ht="12.75" customHeight="1">
      <c r="A4380"/>
      <c r="B4380"/>
      <c r="C4380"/>
      <c r="D4380"/>
      <c r="E4380"/>
      <c r="F4380"/>
      <c r="G4380"/>
      <c r="H4380"/>
      <c r="I4380"/>
      <c r="J4380" s="52"/>
      <c r="K4380" s="52"/>
      <c r="L4380" s="52"/>
      <c r="M4380"/>
      <c r="N4380"/>
    </row>
    <row r="4381" spans="1:14" ht="12.75" customHeight="1">
      <c r="A4381"/>
      <c r="B4381"/>
      <c r="C4381"/>
      <c r="D4381"/>
      <c r="E4381"/>
      <c r="F4381"/>
      <c r="G4381"/>
      <c r="H4381"/>
      <c r="I4381"/>
      <c r="J4381" s="52"/>
      <c r="K4381" s="52"/>
      <c r="L4381" s="52"/>
      <c r="M4381"/>
      <c r="N4381"/>
    </row>
    <row r="4382" spans="1:14" ht="12.75" customHeight="1">
      <c r="A4382"/>
      <c r="B4382"/>
      <c r="C4382"/>
      <c r="D4382"/>
      <c r="E4382"/>
      <c r="F4382"/>
      <c r="G4382"/>
      <c r="H4382"/>
      <c r="I4382"/>
      <c r="J4382" s="52"/>
      <c r="K4382" s="52"/>
      <c r="L4382" s="52"/>
      <c r="M4382"/>
      <c r="N4382"/>
    </row>
    <row r="4383" spans="1:14" ht="12.75" customHeight="1">
      <c r="A4383"/>
      <c r="B4383"/>
      <c r="C4383"/>
      <c r="D4383"/>
      <c r="E4383"/>
      <c r="F4383"/>
      <c r="G4383"/>
      <c r="H4383"/>
      <c r="I4383"/>
      <c r="J4383" s="52"/>
      <c r="K4383" s="52"/>
      <c r="L4383" s="52"/>
      <c r="M4383"/>
      <c r="N4383"/>
    </row>
    <row r="4384" spans="1:14" ht="12.75" customHeight="1">
      <c r="A4384"/>
      <c r="B4384"/>
      <c r="C4384"/>
      <c r="D4384"/>
      <c r="E4384"/>
      <c r="F4384"/>
      <c r="G4384"/>
      <c r="H4384"/>
      <c r="I4384"/>
      <c r="J4384" s="52"/>
      <c r="K4384" s="52"/>
      <c r="L4384" s="52"/>
      <c r="M4384"/>
      <c r="N4384"/>
    </row>
    <row r="4385" spans="1:14" ht="12.75" customHeight="1">
      <c r="A4385"/>
      <c r="B4385"/>
      <c r="C4385"/>
      <c r="D4385"/>
      <c r="E4385"/>
      <c r="F4385"/>
      <c r="G4385"/>
      <c r="H4385"/>
      <c r="I4385"/>
      <c r="J4385" s="52"/>
      <c r="K4385" s="52"/>
      <c r="L4385" s="52"/>
      <c r="M4385"/>
      <c r="N4385"/>
    </row>
    <row r="4386" spans="1:14" ht="12.75" customHeight="1">
      <c r="A4386"/>
      <c r="B4386"/>
      <c r="C4386"/>
      <c r="D4386"/>
      <c r="E4386"/>
      <c r="F4386"/>
      <c r="G4386"/>
      <c r="H4386"/>
      <c r="I4386"/>
      <c r="J4386" s="52"/>
      <c r="K4386" s="52"/>
      <c r="L4386" s="52"/>
      <c r="M4386"/>
      <c r="N4386"/>
    </row>
    <row r="4387" spans="1:14" ht="12.75" customHeight="1">
      <c r="A4387"/>
      <c r="B4387"/>
      <c r="C4387"/>
      <c r="D4387"/>
      <c r="E4387"/>
      <c r="F4387"/>
      <c r="G4387"/>
      <c r="H4387"/>
      <c r="I4387"/>
      <c r="J4387" s="52"/>
      <c r="K4387" s="52"/>
      <c r="L4387" s="52"/>
      <c r="M4387"/>
      <c r="N4387"/>
    </row>
    <row r="4388" spans="1:14" ht="12.75" customHeight="1">
      <c r="A4388"/>
      <c r="B4388"/>
      <c r="C4388"/>
      <c r="D4388"/>
      <c r="E4388"/>
      <c r="F4388"/>
      <c r="G4388"/>
      <c r="H4388"/>
      <c r="I4388"/>
      <c r="J4388" s="52"/>
      <c r="K4388" s="52"/>
      <c r="L4388" s="52"/>
      <c r="M4388"/>
      <c r="N4388"/>
    </row>
    <row r="4389" spans="1:14" ht="12.75" customHeight="1">
      <c r="A4389"/>
      <c r="B4389"/>
      <c r="C4389"/>
      <c r="D4389"/>
      <c r="E4389"/>
      <c r="F4389"/>
      <c r="G4389"/>
      <c r="H4389"/>
      <c r="I4389"/>
      <c r="J4389" s="52"/>
      <c r="K4389" s="52"/>
      <c r="L4389" s="52"/>
      <c r="M4389"/>
      <c r="N4389"/>
    </row>
    <row r="4390" spans="1:14" ht="12.75" customHeight="1">
      <c r="A4390"/>
      <c r="B4390"/>
      <c r="C4390"/>
      <c r="D4390"/>
      <c r="E4390"/>
      <c r="F4390"/>
      <c r="G4390"/>
      <c r="H4390"/>
      <c r="I4390"/>
      <c r="J4390" s="52"/>
      <c r="K4390" s="52"/>
      <c r="L4390" s="52"/>
      <c r="M4390"/>
      <c r="N4390"/>
    </row>
    <row r="4391" spans="1:14" ht="12.75" customHeight="1">
      <c r="A4391"/>
      <c r="B4391"/>
      <c r="C4391"/>
      <c r="D4391"/>
      <c r="E4391"/>
      <c r="F4391"/>
      <c r="G4391"/>
      <c r="H4391"/>
      <c r="I4391"/>
      <c r="J4391" s="52"/>
      <c r="K4391" s="52"/>
      <c r="L4391" s="52"/>
      <c r="M4391"/>
      <c r="N4391"/>
    </row>
    <row r="4392" spans="1:14" ht="12.75" customHeight="1">
      <c r="A4392"/>
      <c r="B4392"/>
      <c r="C4392"/>
      <c r="D4392"/>
      <c r="E4392"/>
      <c r="F4392"/>
      <c r="G4392"/>
      <c r="H4392"/>
      <c r="I4392"/>
      <c r="J4392" s="52"/>
      <c r="K4392" s="52"/>
      <c r="L4392" s="52"/>
      <c r="M4392"/>
      <c r="N4392"/>
    </row>
    <row r="4393" spans="1:14" ht="12.75" customHeight="1">
      <c r="A4393"/>
      <c r="B4393"/>
      <c r="C4393"/>
      <c r="D4393"/>
      <c r="E4393"/>
      <c r="F4393"/>
      <c r="G4393"/>
      <c r="H4393"/>
      <c r="I4393"/>
      <c r="J4393" s="52"/>
      <c r="K4393" s="52"/>
      <c r="L4393" s="52"/>
      <c r="M4393"/>
      <c r="N4393"/>
    </row>
    <row r="4394" spans="1:14" ht="12.75" customHeight="1">
      <c r="A4394"/>
      <c r="B4394"/>
      <c r="C4394"/>
      <c r="D4394"/>
      <c r="E4394"/>
      <c r="F4394"/>
      <c r="G4394"/>
      <c r="H4394"/>
      <c r="I4394"/>
      <c r="J4394" s="52"/>
      <c r="K4394" s="52"/>
      <c r="L4394" s="52"/>
      <c r="M4394"/>
      <c r="N4394"/>
    </row>
    <row r="4395" spans="1:14" ht="12.75" customHeight="1">
      <c r="A4395"/>
      <c r="B4395"/>
      <c r="C4395"/>
      <c r="D4395"/>
      <c r="E4395"/>
      <c r="F4395"/>
      <c r="G4395"/>
      <c r="H4395"/>
      <c r="I4395"/>
      <c r="J4395" s="52"/>
      <c r="K4395" s="52"/>
      <c r="L4395" s="52"/>
      <c r="M4395"/>
      <c r="N4395"/>
    </row>
    <row r="4396" spans="1:14" ht="12.75" customHeight="1">
      <c r="A4396"/>
      <c r="B4396"/>
      <c r="C4396"/>
      <c r="D4396"/>
      <c r="E4396"/>
      <c r="F4396"/>
      <c r="G4396"/>
      <c r="H4396"/>
      <c r="I4396"/>
      <c r="J4396" s="52"/>
      <c r="K4396" s="52"/>
      <c r="L4396" s="52"/>
      <c r="M4396"/>
      <c r="N4396"/>
    </row>
    <row r="4397" spans="1:14" ht="12.75" customHeight="1">
      <c r="A4397"/>
      <c r="B4397"/>
      <c r="C4397"/>
      <c r="D4397"/>
      <c r="E4397"/>
      <c r="F4397"/>
      <c r="G4397"/>
      <c r="H4397"/>
      <c r="I4397"/>
      <c r="J4397" s="52"/>
      <c r="K4397" s="52"/>
      <c r="L4397" s="52"/>
      <c r="M4397"/>
      <c r="N4397"/>
    </row>
    <row r="4398" spans="1:14" ht="12.75" customHeight="1">
      <c r="A4398"/>
      <c r="B4398"/>
      <c r="C4398"/>
      <c r="D4398"/>
      <c r="E4398"/>
      <c r="F4398"/>
      <c r="G4398"/>
      <c r="H4398"/>
      <c r="I4398"/>
      <c r="J4398" s="52"/>
      <c r="K4398" s="52"/>
      <c r="L4398" s="52"/>
      <c r="M4398"/>
      <c r="N4398"/>
    </row>
    <row r="4399" spans="1:14" ht="12.75" customHeight="1">
      <c r="A4399"/>
      <c r="B4399"/>
      <c r="C4399"/>
      <c r="D4399"/>
      <c r="E4399"/>
      <c r="F4399"/>
      <c r="G4399"/>
      <c r="H4399"/>
      <c r="I4399"/>
      <c r="J4399" s="52"/>
      <c r="K4399" s="52"/>
      <c r="L4399" s="52"/>
      <c r="M4399"/>
      <c r="N4399"/>
    </row>
    <row r="4400" spans="1:14" ht="12.75" customHeight="1">
      <c r="A4400"/>
      <c r="B4400"/>
      <c r="C4400"/>
      <c r="D4400"/>
      <c r="E4400"/>
      <c r="F4400"/>
      <c r="G4400"/>
      <c r="H4400"/>
      <c r="I4400"/>
      <c r="J4400" s="52"/>
      <c r="K4400" s="52"/>
      <c r="L4400" s="52"/>
      <c r="M4400"/>
      <c r="N4400"/>
    </row>
    <row r="4401" spans="1:14" ht="12.75" customHeight="1">
      <c r="A4401"/>
      <c r="B4401"/>
      <c r="C4401"/>
      <c r="D4401"/>
      <c r="E4401"/>
      <c r="F4401"/>
      <c r="G4401"/>
      <c r="H4401"/>
      <c r="I4401"/>
      <c r="J4401" s="52"/>
      <c r="K4401" s="52"/>
      <c r="L4401" s="52"/>
      <c r="M4401"/>
      <c r="N4401"/>
    </row>
    <row r="4402" spans="1:14" ht="12.75" customHeight="1">
      <c r="A4402"/>
      <c r="B4402"/>
      <c r="C4402"/>
      <c r="D4402"/>
      <c r="E4402"/>
      <c r="F4402"/>
      <c r="G4402"/>
      <c r="H4402"/>
      <c r="I4402"/>
      <c r="J4402" s="52"/>
      <c r="K4402" s="52"/>
      <c r="L4402" s="52"/>
      <c r="M4402"/>
      <c r="N4402"/>
    </row>
    <row r="4403" spans="1:14" ht="12.75" customHeight="1">
      <c r="A4403"/>
      <c r="B4403"/>
      <c r="C4403"/>
      <c r="D4403"/>
      <c r="E4403"/>
      <c r="F4403"/>
      <c r="G4403"/>
      <c r="H4403"/>
      <c r="I4403"/>
      <c r="J4403" s="52"/>
      <c r="K4403" s="52"/>
      <c r="L4403" s="52"/>
      <c r="M4403"/>
      <c r="N4403"/>
    </row>
    <row r="4404" spans="1:14" ht="12.75" customHeight="1">
      <c r="A4404"/>
      <c r="B4404"/>
      <c r="C4404"/>
      <c r="D4404"/>
      <c r="E4404"/>
      <c r="F4404"/>
      <c r="G4404"/>
      <c r="H4404"/>
      <c r="I4404"/>
      <c r="J4404" s="52"/>
      <c r="K4404" s="52"/>
      <c r="L4404" s="52"/>
      <c r="M4404"/>
      <c r="N4404"/>
    </row>
    <row r="4405" spans="1:14" ht="12.75" customHeight="1">
      <c r="A4405"/>
      <c r="B4405"/>
      <c r="C4405"/>
      <c r="D4405"/>
      <c r="E4405"/>
      <c r="F4405"/>
      <c r="G4405"/>
      <c r="H4405"/>
      <c r="I4405"/>
      <c r="J4405" s="52"/>
      <c r="K4405" s="52"/>
      <c r="L4405" s="52"/>
      <c r="M4405"/>
      <c r="N4405"/>
    </row>
    <row r="4406" spans="1:14" ht="12.75" customHeight="1">
      <c r="A4406"/>
      <c r="B4406"/>
      <c r="C4406"/>
      <c r="D4406"/>
      <c r="E4406"/>
      <c r="F4406"/>
      <c r="G4406"/>
      <c r="H4406"/>
      <c r="I4406"/>
      <c r="J4406" s="52"/>
      <c r="K4406" s="52"/>
      <c r="L4406" s="52"/>
      <c r="M4406"/>
      <c r="N4406"/>
    </row>
    <row r="4407" spans="1:14" ht="12.75" customHeight="1">
      <c r="A4407"/>
      <c r="B4407"/>
      <c r="C4407"/>
      <c r="D4407"/>
      <c r="E4407"/>
      <c r="F4407"/>
      <c r="G4407"/>
      <c r="H4407"/>
      <c r="I4407"/>
      <c r="J4407" s="52"/>
      <c r="K4407" s="52"/>
      <c r="L4407" s="52"/>
      <c r="M4407"/>
      <c r="N4407"/>
    </row>
    <row r="4408" spans="1:14" ht="12.75" customHeight="1">
      <c r="A4408"/>
      <c r="B4408"/>
      <c r="C4408"/>
      <c r="D4408"/>
      <c r="E4408"/>
      <c r="F4408"/>
      <c r="G4408"/>
      <c r="H4408"/>
      <c r="I4408"/>
      <c r="J4408" s="52"/>
      <c r="K4408" s="52"/>
      <c r="L4408" s="52"/>
      <c r="M4408"/>
      <c r="N4408"/>
    </row>
    <row r="4409" spans="1:14" ht="12.75" customHeight="1">
      <c r="A4409"/>
      <c r="B4409"/>
      <c r="C4409"/>
      <c r="D4409"/>
      <c r="E4409"/>
      <c r="F4409"/>
      <c r="G4409"/>
      <c r="H4409"/>
      <c r="I4409"/>
      <c r="J4409" s="52"/>
      <c r="K4409" s="52"/>
      <c r="L4409" s="52"/>
      <c r="M4409"/>
      <c r="N4409"/>
    </row>
    <row r="4410" spans="1:14" ht="12.75" customHeight="1">
      <c r="A4410"/>
      <c r="B4410"/>
      <c r="C4410"/>
      <c r="D4410"/>
      <c r="E4410"/>
      <c r="F4410"/>
      <c r="G4410"/>
      <c r="H4410"/>
      <c r="I4410"/>
      <c r="J4410" s="52"/>
      <c r="K4410" s="52"/>
      <c r="L4410" s="52"/>
      <c r="M4410"/>
      <c r="N4410"/>
    </row>
    <row r="4411" spans="1:14" ht="12.75" customHeight="1">
      <c r="A4411"/>
      <c r="B4411"/>
      <c r="C4411"/>
      <c r="D4411"/>
      <c r="E4411"/>
      <c r="F4411"/>
      <c r="G4411"/>
      <c r="H4411"/>
      <c r="I4411"/>
      <c r="J4411" s="52"/>
      <c r="K4411" s="52"/>
      <c r="L4411" s="52"/>
      <c r="M4411"/>
      <c r="N4411"/>
    </row>
    <row r="4412" spans="1:14" ht="12.75" customHeight="1">
      <c r="A4412"/>
      <c r="B4412"/>
      <c r="C4412"/>
      <c r="D4412"/>
      <c r="E4412"/>
      <c r="F4412"/>
      <c r="G4412"/>
      <c r="H4412"/>
      <c r="I4412"/>
      <c r="J4412" s="52"/>
      <c r="K4412" s="52"/>
      <c r="L4412" s="52"/>
      <c r="M4412"/>
      <c r="N4412"/>
    </row>
    <row r="4413" spans="1:14" ht="12.75" customHeight="1">
      <c r="A4413"/>
      <c r="B4413"/>
      <c r="C4413"/>
      <c r="D4413"/>
      <c r="E4413"/>
      <c r="F4413"/>
      <c r="G4413"/>
      <c r="H4413"/>
      <c r="I4413"/>
      <c r="J4413" s="52"/>
      <c r="K4413" s="52"/>
      <c r="L4413" s="52"/>
      <c r="M4413"/>
      <c r="N4413"/>
    </row>
    <row r="4414" spans="1:14" ht="12.75" customHeight="1">
      <c r="A4414"/>
      <c r="B4414"/>
      <c r="C4414"/>
      <c r="D4414"/>
      <c r="E4414"/>
      <c r="F4414"/>
      <c r="G4414"/>
      <c r="H4414"/>
      <c r="I4414"/>
      <c r="J4414" s="52"/>
      <c r="K4414" s="52"/>
      <c r="L4414" s="52"/>
      <c r="M4414"/>
      <c r="N4414"/>
    </row>
    <row r="4415" spans="1:14" ht="12.75" customHeight="1">
      <c r="A4415"/>
      <c r="B4415"/>
      <c r="C4415"/>
      <c r="D4415"/>
      <c r="E4415"/>
      <c r="F4415"/>
      <c r="G4415"/>
      <c r="H4415"/>
      <c r="I4415"/>
      <c r="J4415" s="52"/>
      <c r="K4415" s="52"/>
      <c r="L4415" s="52"/>
      <c r="M4415"/>
      <c r="N4415"/>
    </row>
    <row r="4416" spans="1:14" ht="12.75" customHeight="1">
      <c r="A4416"/>
      <c r="B4416"/>
      <c r="C4416"/>
      <c r="D4416"/>
      <c r="E4416"/>
      <c r="F4416"/>
      <c r="G4416"/>
      <c r="H4416"/>
      <c r="I4416"/>
      <c r="J4416" s="52"/>
      <c r="K4416" s="52"/>
      <c r="L4416" s="52"/>
      <c r="M4416"/>
      <c r="N4416"/>
    </row>
    <row r="4417" spans="1:14" ht="12.75" customHeight="1">
      <c r="A4417"/>
      <c r="B4417"/>
      <c r="C4417"/>
      <c r="D4417"/>
      <c r="E4417"/>
      <c r="F4417"/>
      <c r="G4417"/>
      <c r="H4417"/>
      <c r="I4417"/>
      <c r="J4417" s="52"/>
      <c r="K4417" s="52"/>
      <c r="L4417" s="52"/>
      <c r="M4417"/>
      <c r="N4417"/>
    </row>
    <row r="4418" spans="1:14" ht="12.75" customHeight="1">
      <c r="A4418"/>
      <c r="B4418"/>
      <c r="C4418"/>
      <c r="D4418"/>
      <c r="E4418"/>
      <c r="F4418"/>
      <c r="G4418"/>
      <c r="H4418"/>
      <c r="I4418"/>
      <c r="J4418" s="52"/>
      <c r="K4418" s="52"/>
      <c r="L4418" s="52"/>
      <c r="M4418"/>
      <c r="N4418"/>
    </row>
    <row r="4419" spans="1:14" ht="12.75" customHeight="1">
      <c r="A4419"/>
      <c r="B4419"/>
      <c r="C4419"/>
      <c r="D4419"/>
      <c r="E4419"/>
      <c r="F4419"/>
      <c r="G4419"/>
      <c r="H4419"/>
      <c r="I4419"/>
      <c r="J4419" s="52"/>
      <c r="K4419" s="52"/>
      <c r="L4419" s="52"/>
      <c r="M4419"/>
      <c r="N4419"/>
    </row>
    <row r="4420" spans="1:14" ht="12.75" customHeight="1">
      <c r="A4420"/>
      <c r="B4420"/>
      <c r="C4420"/>
      <c r="D4420"/>
      <c r="E4420"/>
      <c r="F4420"/>
      <c r="G4420"/>
      <c r="H4420"/>
      <c r="I4420"/>
      <c r="J4420" s="52"/>
      <c r="K4420" s="52"/>
      <c r="L4420" s="52"/>
      <c r="M4420"/>
      <c r="N4420"/>
    </row>
    <row r="4421" spans="1:14" ht="12.75" customHeight="1">
      <c r="A4421"/>
      <c r="B4421"/>
      <c r="C4421"/>
      <c r="D4421"/>
      <c r="E4421"/>
      <c r="F4421"/>
      <c r="G4421"/>
      <c r="H4421"/>
      <c r="I4421"/>
      <c r="J4421" s="52"/>
      <c r="K4421" s="52"/>
      <c r="L4421" s="52"/>
      <c r="M4421"/>
      <c r="N4421"/>
    </row>
    <row r="4422" spans="1:14" ht="12.75" customHeight="1">
      <c r="A4422"/>
      <c r="B4422"/>
      <c r="C4422"/>
      <c r="D4422"/>
      <c r="E4422"/>
      <c r="F4422"/>
      <c r="G4422"/>
      <c r="H4422"/>
      <c r="I4422"/>
      <c r="J4422" s="52"/>
      <c r="K4422" s="52"/>
      <c r="L4422" s="52"/>
      <c r="M4422"/>
      <c r="N4422"/>
    </row>
    <row r="4423" spans="1:14" ht="12.75" customHeight="1">
      <c r="A4423"/>
      <c r="B4423"/>
      <c r="C4423"/>
      <c r="D4423"/>
      <c r="E4423"/>
      <c r="F4423"/>
      <c r="G4423"/>
      <c r="H4423"/>
      <c r="I4423"/>
      <c r="J4423" s="52"/>
      <c r="K4423" s="52"/>
      <c r="L4423" s="52"/>
      <c r="M4423"/>
      <c r="N4423"/>
    </row>
    <row r="4424" spans="1:14" ht="12.75" customHeight="1">
      <c r="A4424"/>
      <c r="B4424"/>
      <c r="C4424"/>
      <c r="D4424"/>
      <c r="E4424"/>
      <c r="F4424"/>
      <c r="G4424"/>
      <c r="H4424"/>
      <c r="I4424"/>
      <c r="J4424" s="52"/>
      <c r="K4424" s="52"/>
      <c r="L4424" s="52"/>
      <c r="M4424"/>
      <c r="N4424"/>
    </row>
    <row r="4425" spans="1:14" ht="12.75" customHeight="1">
      <c r="A4425"/>
      <c r="B4425"/>
      <c r="C4425"/>
      <c r="D4425"/>
      <c r="E4425"/>
      <c r="F4425"/>
      <c r="G4425"/>
      <c r="H4425"/>
      <c r="I4425"/>
      <c r="J4425" s="52"/>
      <c r="K4425" s="52"/>
      <c r="L4425" s="52"/>
      <c r="M4425"/>
      <c r="N4425"/>
    </row>
    <row r="4426" spans="1:14" ht="12.75" customHeight="1">
      <c r="A4426"/>
      <c r="B4426"/>
      <c r="C4426"/>
      <c r="D4426"/>
      <c r="E4426"/>
      <c r="F4426"/>
      <c r="G4426"/>
      <c r="H4426"/>
      <c r="I4426"/>
      <c r="J4426" s="52"/>
      <c r="K4426" s="52"/>
      <c r="L4426" s="52"/>
      <c r="M4426"/>
      <c r="N4426"/>
    </row>
    <row r="4427" spans="1:14" ht="12.75" customHeight="1">
      <c r="A4427"/>
      <c r="B4427"/>
      <c r="C4427"/>
      <c r="D4427"/>
      <c r="E4427"/>
      <c r="F4427"/>
      <c r="G4427"/>
      <c r="H4427"/>
      <c r="I4427"/>
      <c r="J4427" s="52"/>
      <c r="K4427" s="52"/>
      <c r="L4427" s="52"/>
      <c r="M4427"/>
      <c r="N4427"/>
    </row>
    <row r="4428" spans="1:14" ht="12.75" customHeight="1">
      <c r="A4428"/>
      <c r="B4428"/>
      <c r="C4428"/>
      <c r="D4428"/>
      <c r="E4428"/>
      <c r="F4428"/>
      <c r="G4428"/>
      <c r="H4428"/>
      <c r="I4428"/>
      <c r="J4428" s="52"/>
      <c r="K4428" s="52"/>
      <c r="L4428" s="52"/>
      <c r="M4428"/>
      <c r="N4428"/>
    </row>
    <row r="4429" spans="1:14" ht="12.75" customHeight="1">
      <c r="A4429"/>
      <c r="B4429"/>
      <c r="C4429"/>
      <c r="D4429"/>
      <c r="E4429"/>
      <c r="F4429"/>
      <c r="G4429"/>
      <c r="H4429"/>
      <c r="I4429"/>
      <c r="J4429" s="52"/>
      <c r="K4429" s="52"/>
      <c r="L4429" s="52"/>
      <c r="M4429"/>
      <c r="N4429"/>
    </row>
    <row r="4430" spans="1:14" ht="12.75" customHeight="1">
      <c r="A4430"/>
      <c r="B4430"/>
      <c r="C4430"/>
      <c r="D4430"/>
      <c r="E4430"/>
      <c r="F4430"/>
      <c r="G4430"/>
      <c r="H4430"/>
      <c r="I4430"/>
      <c r="J4430" s="52"/>
      <c r="K4430" s="52"/>
      <c r="L4430" s="52"/>
      <c r="M4430"/>
      <c r="N4430"/>
    </row>
    <row r="4431" spans="1:14" ht="12.75" customHeight="1">
      <c r="A4431"/>
      <c r="B4431"/>
      <c r="C4431"/>
      <c r="D4431"/>
      <c r="E4431"/>
      <c r="F4431"/>
      <c r="G4431"/>
      <c r="H4431"/>
      <c r="I4431"/>
      <c r="J4431" s="52"/>
      <c r="K4431" s="52"/>
      <c r="L4431" s="52"/>
      <c r="M4431"/>
      <c r="N4431"/>
    </row>
    <row r="4432" spans="1:14" ht="12.75" customHeight="1">
      <c r="A4432"/>
      <c r="B4432"/>
      <c r="C4432"/>
      <c r="D4432"/>
      <c r="E4432"/>
      <c r="F4432"/>
      <c r="G4432"/>
      <c r="H4432"/>
      <c r="I4432"/>
      <c r="J4432" s="52"/>
      <c r="K4432" s="52"/>
      <c r="L4432" s="52"/>
      <c r="M4432"/>
      <c r="N4432"/>
    </row>
    <row r="4433" spans="1:14" ht="12.75" customHeight="1">
      <c r="A4433"/>
      <c r="B4433"/>
      <c r="C4433"/>
      <c r="D4433"/>
      <c r="E4433"/>
      <c r="F4433"/>
      <c r="G4433"/>
      <c r="H4433"/>
      <c r="I4433"/>
      <c r="J4433" s="52"/>
      <c r="K4433" s="52"/>
      <c r="L4433" s="52"/>
      <c r="M4433"/>
      <c r="N4433"/>
    </row>
    <row r="4434" spans="1:14" ht="12.75" customHeight="1">
      <c r="A4434"/>
      <c r="B4434"/>
      <c r="C4434"/>
      <c r="D4434"/>
      <c r="E4434"/>
      <c r="F4434"/>
      <c r="G4434"/>
      <c r="H4434"/>
      <c r="I4434"/>
      <c r="J4434" s="52"/>
      <c r="K4434" s="52"/>
      <c r="L4434" s="52"/>
      <c r="M4434"/>
      <c r="N4434"/>
    </row>
    <row r="4435" spans="1:14" ht="12.75" customHeight="1">
      <c r="A4435"/>
      <c r="B4435"/>
      <c r="C4435"/>
      <c r="D4435"/>
      <c r="E4435"/>
      <c r="F4435"/>
      <c r="G4435"/>
      <c r="H4435"/>
      <c r="I4435"/>
      <c r="J4435" s="52"/>
      <c r="K4435" s="52"/>
      <c r="L4435" s="52"/>
      <c r="M4435"/>
      <c r="N4435"/>
    </row>
    <row r="4436" spans="1:14" ht="12.75" customHeight="1">
      <c r="A4436"/>
      <c r="B4436"/>
      <c r="C4436"/>
      <c r="D4436"/>
      <c r="E4436"/>
      <c r="F4436"/>
      <c r="G4436"/>
      <c r="H4436"/>
      <c r="I4436"/>
      <c r="J4436" s="52"/>
      <c r="K4436" s="52"/>
      <c r="L4436" s="52"/>
      <c r="M4436"/>
      <c r="N4436"/>
    </row>
    <row r="4437" spans="1:14" ht="12.75" customHeight="1">
      <c r="A4437"/>
      <c r="B4437"/>
      <c r="C4437"/>
      <c r="D4437"/>
      <c r="E4437"/>
      <c r="F4437"/>
      <c r="G4437"/>
      <c r="H4437"/>
      <c r="I4437"/>
      <c r="J4437" s="52"/>
      <c r="K4437" s="52"/>
      <c r="L4437" s="52"/>
      <c r="M4437"/>
      <c r="N4437"/>
    </row>
    <row r="4438" spans="1:14" ht="12.75" customHeight="1">
      <c r="A4438"/>
      <c r="B4438"/>
      <c r="C4438"/>
      <c r="D4438"/>
      <c r="E4438"/>
      <c r="F4438"/>
      <c r="G4438"/>
      <c r="H4438"/>
      <c r="I4438"/>
      <c r="J4438" s="52"/>
      <c r="K4438" s="52"/>
      <c r="L4438" s="52"/>
      <c r="M4438"/>
      <c r="N4438"/>
    </row>
    <row r="4439" spans="1:14" ht="12.75" customHeight="1">
      <c r="A4439"/>
      <c r="B4439"/>
      <c r="C4439"/>
      <c r="D4439"/>
      <c r="E4439"/>
      <c r="F4439"/>
      <c r="G4439"/>
      <c r="H4439"/>
      <c r="I4439"/>
      <c r="J4439" s="52"/>
      <c r="K4439" s="52"/>
      <c r="L4439" s="52"/>
      <c r="M4439"/>
      <c r="N4439"/>
    </row>
    <row r="4440" spans="1:14" ht="12.75" customHeight="1">
      <c r="A4440"/>
      <c r="B4440"/>
      <c r="C4440"/>
      <c r="D4440"/>
      <c r="E4440"/>
      <c r="F4440"/>
      <c r="G4440"/>
      <c r="H4440"/>
      <c r="I4440"/>
      <c r="J4440" s="52"/>
      <c r="K4440" s="52"/>
      <c r="L4440" s="52"/>
      <c r="M4440"/>
      <c r="N4440"/>
    </row>
    <row r="4441" spans="1:14" ht="12.75" customHeight="1">
      <c r="A4441"/>
      <c r="B4441"/>
      <c r="C4441"/>
      <c r="D4441"/>
      <c r="E4441"/>
      <c r="F4441"/>
      <c r="G4441"/>
      <c r="H4441"/>
      <c r="I4441"/>
      <c r="J4441" s="52"/>
      <c r="K4441" s="52"/>
      <c r="L4441" s="52"/>
      <c r="M4441"/>
      <c r="N4441"/>
    </row>
    <row r="4442" spans="1:14" ht="12.75" customHeight="1">
      <c r="A4442"/>
      <c r="B4442"/>
      <c r="C4442"/>
      <c r="D4442"/>
      <c r="E4442"/>
      <c r="F4442"/>
      <c r="G4442"/>
      <c r="H4442"/>
      <c r="I4442"/>
      <c r="J4442" s="52"/>
      <c r="K4442" s="52"/>
      <c r="L4442" s="52"/>
      <c r="M4442"/>
      <c r="N4442"/>
    </row>
    <row r="4443" spans="1:14" ht="12.75" customHeight="1">
      <c r="A4443"/>
      <c r="B4443"/>
      <c r="C4443"/>
      <c r="D4443"/>
      <c r="E4443"/>
      <c r="F4443"/>
      <c r="G4443"/>
      <c r="H4443"/>
      <c r="I4443"/>
      <c r="J4443" s="52"/>
      <c r="K4443" s="52"/>
      <c r="L4443" s="52"/>
      <c r="M4443"/>
      <c r="N4443"/>
    </row>
    <row r="4444" spans="1:14" ht="12.75" customHeight="1">
      <c r="A4444"/>
      <c r="B4444"/>
      <c r="C4444"/>
      <c r="D4444"/>
      <c r="E4444"/>
      <c r="F4444"/>
      <c r="G4444"/>
      <c r="H4444"/>
      <c r="I4444"/>
      <c r="J4444" s="52"/>
      <c r="K4444" s="52"/>
      <c r="L4444" s="52"/>
      <c r="M4444"/>
      <c r="N4444"/>
    </row>
    <row r="4445" spans="1:14" ht="12.75" customHeight="1">
      <c r="A4445"/>
      <c r="B4445"/>
      <c r="C4445"/>
      <c r="D4445"/>
      <c r="E4445"/>
      <c r="F4445"/>
      <c r="G4445"/>
      <c r="H4445"/>
      <c r="I4445"/>
      <c r="J4445" s="52"/>
      <c r="K4445" s="52"/>
      <c r="L4445" s="52"/>
      <c r="M4445"/>
      <c r="N4445"/>
    </row>
    <row r="4446" spans="1:14" ht="12.75" customHeight="1">
      <c r="A4446"/>
      <c r="B4446"/>
      <c r="C4446"/>
      <c r="D4446"/>
      <c r="E4446"/>
      <c r="F4446"/>
      <c r="G4446"/>
      <c r="H4446"/>
      <c r="I4446"/>
      <c r="J4446" s="52"/>
      <c r="K4446" s="52"/>
      <c r="L4446" s="52"/>
      <c r="M4446"/>
      <c r="N4446"/>
    </row>
    <row r="4447" spans="1:14" ht="12.75" customHeight="1">
      <c r="A4447"/>
      <c r="B4447"/>
      <c r="C4447"/>
      <c r="D4447"/>
      <c r="E4447"/>
      <c r="F4447"/>
      <c r="G4447"/>
      <c r="H4447"/>
      <c r="I4447"/>
      <c r="J4447" s="52"/>
      <c r="K4447" s="52"/>
      <c r="L4447" s="52"/>
      <c r="M4447"/>
      <c r="N4447"/>
    </row>
    <row r="4448" spans="1:14" ht="12.75" customHeight="1">
      <c r="A4448"/>
      <c r="B4448"/>
      <c r="C4448"/>
      <c r="D4448"/>
      <c r="E4448"/>
      <c r="F4448"/>
      <c r="G4448"/>
      <c r="H4448"/>
      <c r="I4448"/>
      <c r="J4448" s="52"/>
      <c r="K4448" s="52"/>
      <c r="L4448" s="52"/>
      <c r="M4448"/>
      <c r="N4448"/>
    </row>
    <row r="4449" spans="1:14" ht="12.75" customHeight="1">
      <c r="A4449"/>
      <c r="B4449"/>
      <c r="C4449"/>
      <c r="D4449"/>
      <c r="E4449"/>
      <c r="F4449"/>
      <c r="G4449"/>
      <c r="H4449"/>
      <c r="I4449"/>
      <c r="J4449" s="52"/>
      <c r="K4449" s="52"/>
      <c r="L4449" s="52"/>
      <c r="M4449"/>
      <c r="N4449"/>
    </row>
    <row r="4450" spans="1:14" ht="12.75" customHeight="1">
      <c r="A4450"/>
      <c r="B4450"/>
      <c r="C4450"/>
      <c r="D4450"/>
      <c r="E4450"/>
      <c r="F4450"/>
      <c r="G4450"/>
      <c r="H4450"/>
      <c r="I4450"/>
      <c r="J4450" s="52"/>
      <c r="K4450" s="52"/>
      <c r="L4450" s="52"/>
      <c r="M4450"/>
      <c r="N4450"/>
    </row>
    <row r="4451" spans="1:14" ht="12.75" customHeight="1">
      <c r="A4451"/>
      <c r="B4451"/>
      <c r="C4451"/>
      <c r="D4451"/>
      <c r="E4451"/>
      <c r="F4451"/>
      <c r="G4451"/>
      <c r="H4451"/>
      <c r="I4451"/>
      <c r="J4451" s="52"/>
      <c r="K4451" s="52"/>
      <c r="L4451" s="52"/>
      <c r="M4451"/>
      <c r="N4451"/>
    </row>
    <row r="4452" spans="1:14" ht="12.75" customHeight="1">
      <c r="A4452"/>
      <c r="B4452"/>
      <c r="C4452"/>
      <c r="D4452"/>
      <c r="E4452"/>
      <c r="F4452"/>
      <c r="G4452"/>
      <c r="H4452"/>
      <c r="I4452"/>
      <c r="J4452" s="52"/>
      <c r="K4452" s="52"/>
      <c r="L4452" s="52"/>
      <c r="M4452"/>
      <c r="N4452"/>
    </row>
    <row r="4453" spans="1:14" ht="12.75" customHeight="1">
      <c r="A4453"/>
      <c r="B4453"/>
      <c r="C4453"/>
      <c r="D4453"/>
      <c r="E4453"/>
      <c r="F4453"/>
      <c r="G4453"/>
      <c r="H4453"/>
      <c r="I4453"/>
      <c r="J4453" s="52"/>
      <c r="K4453" s="52"/>
      <c r="L4453" s="52"/>
      <c r="M4453"/>
      <c r="N4453"/>
    </row>
    <row r="4454" spans="1:14" ht="12.75" customHeight="1">
      <c r="A4454"/>
      <c r="B4454"/>
      <c r="C4454"/>
      <c r="D4454"/>
      <c r="E4454"/>
      <c r="F4454"/>
      <c r="G4454"/>
      <c r="H4454"/>
      <c r="I4454"/>
      <c r="J4454" s="52"/>
      <c r="K4454" s="52"/>
      <c r="L4454" s="52"/>
      <c r="M4454"/>
      <c r="N4454"/>
    </row>
    <row r="4455" spans="1:14" ht="12.75" customHeight="1">
      <c r="A4455"/>
      <c r="B4455"/>
      <c r="C4455"/>
      <c r="D4455"/>
      <c r="E4455"/>
      <c r="F4455"/>
      <c r="G4455"/>
      <c r="H4455"/>
      <c r="I4455"/>
      <c r="J4455" s="52"/>
      <c r="K4455" s="52"/>
      <c r="L4455" s="52"/>
      <c r="M4455"/>
      <c r="N4455"/>
    </row>
    <row r="4456" spans="1:14" ht="12.75" customHeight="1">
      <c r="A4456"/>
      <c r="B4456"/>
      <c r="C4456"/>
      <c r="D4456"/>
      <c r="E4456"/>
      <c r="F4456"/>
      <c r="G4456"/>
      <c r="H4456"/>
      <c r="I4456"/>
      <c r="J4456" s="52"/>
      <c r="K4456" s="52"/>
      <c r="L4456" s="52"/>
      <c r="M4456"/>
      <c r="N4456"/>
    </row>
    <row r="4457" spans="1:14" ht="12.75" customHeight="1">
      <c r="A4457"/>
      <c r="B4457"/>
      <c r="C4457"/>
      <c r="D4457"/>
      <c r="E4457"/>
      <c r="F4457"/>
      <c r="G4457"/>
      <c r="H4457"/>
      <c r="I4457"/>
      <c r="J4457" s="52"/>
      <c r="K4457" s="52"/>
      <c r="L4457" s="52"/>
      <c r="M4457"/>
      <c r="N4457"/>
    </row>
    <row r="4458" spans="1:14" ht="12.75" customHeight="1">
      <c r="A4458"/>
      <c r="B4458"/>
      <c r="C4458"/>
      <c r="D4458"/>
      <c r="E4458"/>
      <c r="F4458"/>
      <c r="G4458"/>
      <c r="H4458"/>
      <c r="I4458"/>
      <c r="J4458" s="52"/>
      <c r="K4458" s="52"/>
      <c r="L4458" s="52"/>
      <c r="M4458"/>
      <c r="N4458"/>
    </row>
    <row r="4459" spans="1:14" ht="12.75" customHeight="1">
      <c r="A4459"/>
      <c r="B4459"/>
      <c r="C4459"/>
      <c r="D4459"/>
      <c r="E4459"/>
      <c r="F4459"/>
      <c r="G4459"/>
      <c r="H4459"/>
      <c r="I4459"/>
      <c r="J4459" s="52"/>
      <c r="K4459" s="52"/>
      <c r="L4459" s="52"/>
      <c r="M4459"/>
      <c r="N4459"/>
    </row>
    <row r="4460" spans="1:14" ht="12.75" customHeight="1">
      <c r="A4460"/>
      <c r="B4460"/>
      <c r="C4460"/>
      <c r="D4460"/>
      <c r="E4460"/>
      <c r="F4460"/>
      <c r="G4460"/>
      <c r="H4460"/>
      <c r="I4460"/>
      <c r="J4460" s="52"/>
      <c r="K4460" s="52"/>
      <c r="L4460" s="52"/>
      <c r="M4460"/>
      <c r="N4460"/>
    </row>
    <row r="4461" spans="1:14" ht="12.75" customHeight="1">
      <c r="A4461"/>
      <c r="B4461"/>
      <c r="C4461"/>
      <c r="D4461"/>
      <c r="E4461"/>
      <c r="F4461"/>
      <c r="G4461"/>
      <c r="H4461"/>
      <c r="I4461"/>
      <c r="J4461" s="52"/>
      <c r="K4461" s="52"/>
      <c r="L4461" s="52"/>
      <c r="M4461"/>
      <c r="N4461"/>
    </row>
    <row r="4462" spans="1:14" ht="12.75" customHeight="1">
      <c r="A4462"/>
      <c r="B4462"/>
      <c r="C4462"/>
      <c r="D4462"/>
      <c r="E4462"/>
      <c r="F4462"/>
      <c r="G4462"/>
      <c r="H4462"/>
      <c r="I4462"/>
      <c r="J4462" s="52"/>
      <c r="K4462" s="52"/>
      <c r="L4462" s="52"/>
      <c r="M4462"/>
      <c r="N4462"/>
    </row>
    <row r="4463" spans="1:14" ht="12.75" customHeight="1">
      <c r="A4463"/>
      <c r="B4463"/>
      <c r="C4463"/>
      <c r="D4463"/>
      <c r="E4463"/>
      <c r="F4463"/>
      <c r="G4463"/>
      <c r="H4463"/>
      <c r="I4463"/>
      <c r="J4463" s="52"/>
      <c r="K4463" s="52"/>
      <c r="L4463" s="52"/>
      <c r="M4463"/>
      <c r="N4463"/>
    </row>
    <row r="4464" spans="1:14" ht="12.75" customHeight="1">
      <c r="A4464"/>
      <c r="B4464"/>
      <c r="C4464"/>
      <c r="D4464"/>
      <c r="E4464"/>
      <c r="F4464"/>
      <c r="G4464"/>
      <c r="H4464"/>
      <c r="I4464"/>
      <c r="J4464" s="52"/>
      <c r="K4464" s="52"/>
      <c r="L4464" s="52"/>
      <c r="M4464"/>
      <c r="N4464"/>
    </row>
    <row r="4465" spans="1:14" ht="12.75" customHeight="1">
      <c r="A4465"/>
      <c r="B4465"/>
      <c r="C4465"/>
      <c r="D4465"/>
      <c r="E4465"/>
      <c r="F4465"/>
      <c r="G4465"/>
      <c r="H4465"/>
      <c r="I4465"/>
      <c r="J4465" s="52"/>
      <c r="K4465" s="52"/>
      <c r="L4465" s="52"/>
      <c r="M4465"/>
      <c r="N4465"/>
    </row>
    <row r="4466" spans="1:14" ht="12.75" customHeight="1">
      <c r="A4466"/>
      <c r="B4466"/>
      <c r="C4466"/>
      <c r="D4466"/>
      <c r="E4466"/>
      <c r="F4466"/>
      <c r="G4466"/>
      <c r="H4466"/>
      <c r="I4466"/>
      <c r="J4466" s="52"/>
      <c r="K4466" s="52"/>
      <c r="L4466" s="52"/>
      <c r="M4466"/>
      <c r="N4466"/>
    </row>
    <row r="4467" spans="1:14" ht="12.75" customHeight="1">
      <c r="A4467"/>
      <c r="B4467"/>
      <c r="C4467"/>
      <c r="D4467"/>
      <c r="E4467"/>
      <c r="F4467"/>
      <c r="G4467"/>
      <c r="H4467"/>
      <c r="I4467"/>
      <c r="J4467" s="52"/>
      <c r="K4467" s="52"/>
      <c r="L4467" s="52"/>
      <c r="M4467"/>
      <c r="N4467"/>
    </row>
    <row r="4468" spans="1:14" ht="12.75" customHeight="1">
      <c r="A4468"/>
      <c r="B4468"/>
      <c r="C4468"/>
      <c r="D4468"/>
      <c r="E4468"/>
      <c r="F4468"/>
      <c r="G4468"/>
      <c r="H4468"/>
      <c r="I4468"/>
      <c r="J4468" s="52"/>
      <c r="K4468" s="52"/>
      <c r="L4468" s="52"/>
      <c r="M4468"/>
      <c r="N4468"/>
    </row>
    <row r="4469" spans="1:14" ht="12.75" customHeight="1">
      <c r="A4469"/>
      <c r="B4469"/>
      <c r="C4469"/>
      <c r="D4469"/>
      <c r="E4469"/>
      <c r="F4469"/>
      <c r="G4469"/>
      <c r="H4469"/>
      <c r="I4469"/>
      <c r="J4469" s="52"/>
      <c r="K4469" s="52"/>
      <c r="L4469" s="52"/>
      <c r="M4469"/>
      <c r="N4469"/>
    </row>
    <row r="4470" spans="1:14" ht="12.75" customHeight="1">
      <c r="A4470"/>
      <c r="B4470"/>
      <c r="C4470"/>
      <c r="D4470"/>
      <c r="E4470"/>
      <c r="F4470"/>
      <c r="G4470"/>
      <c r="H4470"/>
      <c r="I4470"/>
      <c r="J4470" s="52"/>
      <c r="K4470" s="52"/>
      <c r="L4470" s="52"/>
      <c r="M4470"/>
      <c r="N4470"/>
    </row>
    <row r="4471" spans="1:14" ht="12.75" customHeight="1">
      <c r="A4471"/>
      <c r="B4471"/>
      <c r="C4471"/>
      <c r="D4471"/>
      <c r="E4471"/>
      <c r="F4471"/>
      <c r="G4471"/>
      <c r="H4471"/>
      <c r="I4471"/>
      <c r="J4471" s="52"/>
      <c r="K4471" s="52"/>
      <c r="L4471" s="52"/>
      <c r="M4471"/>
      <c r="N4471"/>
    </row>
    <row r="4472" spans="1:14" ht="12.75" customHeight="1">
      <c r="A4472"/>
      <c r="B4472"/>
      <c r="C4472"/>
      <c r="D4472"/>
      <c r="E4472"/>
      <c r="F4472"/>
      <c r="G4472"/>
      <c r="H4472"/>
      <c r="I4472"/>
      <c r="J4472" s="52"/>
      <c r="K4472" s="52"/>
      <c r="L4472" s="52"/>
      <c r="M4472"/>
      <c r="N4472"/>
    </row>
    <row r="4473" spans="1:14" ht="12.75" customHeight="1">
      <c r="A4473"/>
      <c r="B4473"/>
      <c r="C4473"/>
      <c r="D4473"/>
      <c r="E4473"/>
      <c r="F4473"/>
      <c r="G4473"/>
      <c r="H4473"/>
      <c r="I4473"/>
      <c r="J4473" s="52"/>
      <c r="K4473" s="52"/>
      <c r="L4473" s="52"/>
      <c r="M4473"/>
      <c r="N4473"/>
    </row>
    <row r="4474" spans="1:14" ht="12.75" customHeight="1">
      <c r="A4474"/>
      <c r="B4474"/>
      <c r="C4474"/>
      <c r="D4474"/>
      <c r="E4474"/>
      <c r="F4474"/>
      <c r="G4474"/>
      <c r="H4474"/>
      <c r="I4474"/>
      <c r="J4474" s="52"/>
      <c r="K4474" s="52"/>
      <c r="L4474" s="52"/>
      <c r="M4474"/>
      <c r="N4474"/>
    </row>
    <row r="4475" spans="1:14" ht="12.75" customHeight="1">
      <c r="A4475"/>
      <c r="B4475"/>
      <c r="C4475"/>
      <c r="D4475"/>
      <c r="E4475"/>
      <c r="F4475"/>
      <c r="G4475"/>
      <c r="H4475"/>
      <c r="I4475"/>
      <c r="J4475" s="52"/>
      <c r="K4475" s="52"/>
      <c r="L4475" s="52"/>
      <c r="M4475"/>
      <c r="N4475"/>
    </row>
    <row r="4476" spans="1:14" ht="12.75" customHeight="1">
      <c r="A4476"/>
      <c r="B4476"/>
      <c r="C4476"/>
      <c r="D4476"/>
      <c r="E4476"/>
      <c r="F4476"/>
      <c r="G4476"/>
      <c r="H4476"/>
      <c r="I4476"/>
      <c r="J4476" s="52"/>
      <c r="K4476" s="52"/>
      <c r="L4476" s="52"/>
      <c r="M4476"/>
      <c r="N4476"/>
    </row>
    <row r="4477" spans="1:14" ht="12.75" customHeight="1">
      <c r="A4477"/>
      <c r="B4477"/>
      <c r="C4477"/>
      <c r="D4477"/>
      <c r="E4477"/>
      <c r="F4477"/>
      <c r="G4477"/>
      <c r="H4477"/>
      <c r="I4477"/>
      <c r="J4477" s="52"/>
      <c r="K4477" s="52"/>
      <c r="L4477" s="52"/>
      <c r="M4477"/>
      <c r="N4477"/>
    </row>
    <row r="4478" spans="1:14" ht="12.75" customHeight="1">
      <c r="A4478"/>
      <c r="B4478"/>
      <c r="C4478"/>
      <c r="D4478"/>
      <c r="E4478"/>
      <c r="F4478"/>
      <c r="G4478"/>
      <c r="H4478"/>
      <c r="I4478"/>
      <c r="J4478" s="52"/>
      <c r="K4478" s="52"/>
      <c r="L4478" s="52"/>
      <c r="M4478"/>
      <c r="N4478"/>
    </row>
    <row r="4479" spans="1:14" ht="12.75" customHeight="1">
      <c r="A4479"/>
      <c r="B4479"/>
      <c r="C4479"/>
      <c r="D4479"/>
      <c r="E4479"/>
      <c r="F4479"/>
      <c r="G4479"/>
      <c r="H4479"/>
      <c r="I4479"/>
      <c r="J4479" s="52"/>
      <c r="K4479" s="52"/>
      <c r="L4479" s="52"/>
      <c r="M4479"/>
      <c r="N4479"/>
    </row>
    <row r="4480" spans="1:14" ht="12.75" customHeight="1">
      <c r="A4480"/>
      <c r="B4480"/>
      <c r="C4480"/>
      <c r="D4480"/>
      <c r="E4480"/>
      <c r="F4480"/>
      <c r="G4480"/>
      <c r="H4480"/>
      <c r="I4480"/>
      <c r="J4480" s="52"/>
      <c r="K4480" s="52"/>
      <c r="L4480" s="52"/>
      <c r="M4480"/>
      <c r="N4480"/>
    </row>
    <row r="4481" spans="1:14" ht="12.75" customHeight="1">
      <c r="A4481"/>
      <c r="B4481"/>
      <c r="C4481"/>
      <c r="D4481"/>
      <c r="E4481"/>
      <c r="F4481"/>
      <c r="G4481"/>
      <c r="H4481"/>
      <c r="I4481"/>
      <c r="J4481" s="52"/>
      <c r="K4481" s="52"/>
      <c r="L4481" s="52"/>
      <c r="M4481"/>
      <c r="N4481"/>
    </row>
    <row r="4482" spans="1:14" ht="12.75" customHeight="1">
      <c r="A4482"/>
      <c r="B4482"/>
      <c r="C4482"/>
      <c r="D4482"/>
      <c r="E4482"/>
      <c r="F4482"/>
      <c r="G4482"/>
      <c r="H4482"/>
      <c r="I4482"/>
      <c r="J4482" s="52"/>
      <c r="K4482" s="52"/>
      <c r="L4482" s="52"/>
      <c r="M4482"/>
      <c r="N4482"/>
    </row>
    <row r="4483" spans="1:14" ht="12.75" customHeight="1">
      <c r="A4483"/>
      <c r="B4483"/>
      <c r="C4483"/>
      <c r="D4483"/>
      <c r="E4483"/>
      <c r="F4483"/>
      <c r="G4483"/>
      <c r="H4483"/>
      <c r="I4483"/>
      <c r="J4483" s="52"/>
      <c r="K4483" s="52"/>
      <c r="L4483" s="52"/>
      <c r="M4483"/>
      <c r="N4483"/>
    </row>
    <row r="4484" spans="1:14" ht="12.75" customHeight="1">
      <c r="A4484"/>
      <c r="B4484"/>
      <c r="C4484"/>
      <c r="D4484"/>
      <c r="E4484"/>
      <c r="F4484"/>
      <c r="G4484"/>
      <c r="H4484"/>
      <c r="I4484"/>
      <c r="J4484" s="52"/>
      <c r="K4484" s="52"/>
      <c r="L4484" s="52"/>
      <c r="M4484"/>
      <c r="N4484"/>
    </row>
    <row r="4485" spans="1:14" ht="12.75" customHeight="1">
      <c r="A4485"/>
      <c r="B4485"/>
      <c r="C4485"/>
      <c r="D4485"/>
      <c r="E4485"/>
      <c r="F4485"/>
      <c r="G4485"/>
      <c r="H4485"/>
      <c r="I4485"/>
      <c r="J4485" s="52"/>
      <c r="K4485" s="52"/>
      <c r="L4485" s="52"/>
      <c r="M4485"/>
      <c r="N4485"/>
    </row>
    <row r="4486" spans="1:14" ht="12.75" customHeight="1">
      <c r="A4486"/>
      <c r="B4486"/>
      <c r="C4486"/>
      <c r="D4486"/>
      <c r="E4486"/>
      <c r="F4486"/>
      <c r="G4486"/>
      <c r="H4486"/>
      <c r="I4486"/>
      <c r="J4486" s="52"/>
      <c r="K4486" s="52"/>
      <c r="L4486" s="52"/>
      <c r="M4486"/>
      <c r="N4486"/>
    </row>
    <row r="4487" spans="1:14" ht="12.75" customHeight="1">
      <c r="A4487"/>
      <c r="B4487"/>
      <c r="C4487"/>
      <c r="D4487"/>
      <c r="E4487"/>
      <c r="F4487"/>
      <c r="G4487"/>
      <c r="H4487"/>
      <c r="I4487"/>
      <c r="J4487" s="52"/>
      <c r="K4487" s="52"/>
      <c r="L4487" s="52"/>
      <c r="M4487"/>
      <c r="N4487"/>
    </row>
    <row r="4488" spans="1:14" ht="12.75" customHeight="1">
      <c r="A4488"/>
      <c r="B4488"/>
      <c r="C4488"/>
      <c r="D4488"/>
      <c r="E4488"/>
      <c r="F4488"/>
      <c r="G4488"/>
      <c r="H4488"/>
      <c r="I4488"/>
      <c r="J4488" s="52"/>
      <c r="K4488" s="52"/>
      <c r="L4488" s="52"/>
      <c r="M4488"/>
      <c r="N4488"/>
    </row>
    <row r="4489" spans="1:14" ht="12.75" customHeight="1">
      <c r="A4489"/>
      <c r="B4489"/>
      <c r="C4489"/>
      <c r="D4489"/>
      <c r="E4489"/>
      <c r="F4489"/>
      <c r="G4489"/>
      <c r="H4489"/>
      <c r="I4489"/>
      <c r="J4489" s="52"/>
      <c r="K4489" s="52"/>
      <c r="L4489" s="52"/>
      <c r="M4489"/>
      <c r="N4489"/>
    </row>
    <row r="4490" spans="1:14" ht="12.75" customHeight="1">
      <c r="A4490"/>
      <c r="B4490"/>
      <c r="C4490"/>
      <c r="D4490"/>
      <c r="E4490"/>
      <c r="F4490"/>
      <c r="G4490"/>
      <c r="H4490"/>
      <c r="I4490"/>
      <c r="J4490" s="52"/>
      <c r="K4490" s="52"/>
      <c r="L4490" s="52"/>
      <c r="M4490"/>
      <c r="N4490"/>
    </row>
    <row r="4491" spans="1:14" ht="12.75" customHeight="1">
      <c r="A4491"/>
      <c r="B4491"/>
      <c r="C4491"/>
      <c r="D4491"/>
      <c r="E4491"/>
      <c r="F4491"/>
      <c r="G4491"/>
      <c r="H4491"/>
      <c r="I4491"/>
      <c r="J4491" s="52"/>
      <c r="K4491" s="52"/>
      <c r="L4491" s="52"/>
      <c r="M4491"/>
      <c r="N4491"/>
    </row>
    <row r="4492" spans="1:14" ht="12.75" customHeight="1">
      <c r="A4492"/>
      <c r="B4492"/>
      <c r="C4492"/>
      <c r="D4492"/>
      <c r="E4492"/>
      <c r="F4492"/>
      <c r="G4492"/>
      <c r="H4492"/>
      <c r="I4492"/>
      <c r="J4492" s="52"/>
      <c r="K4492" s="52"/>
      <c r="L4492" s="52"/>
      <c r="M4492"/>
      <c r="N4492"/>
    </row>
    <row r="4493" spans="1:14" ht="12.75" customHeight="1">
      <c r="A4493"/>
      <c r="B4493"/>
      <c r="C4493"/>
      <c r="D4493"/>
      <c r="E4493"/>
      <c r="F4493"/>
      <c r="G4493"/>
      <c r="H4493"/>
      <c r="I4493"/>
      <c r="J4493" s="52"/>
      <c r="K4493" s="52"/>
      <c r="L4493" s="52"/>
      <c r="M4493"/>
      <c r="N4493"/>
    </row>
    <row r="4494" spans="1:14" ht="12.75" customHeight="1">
      <c r="A4494"/>
      <c r="B4494"/>
      <c r="C4494"/>
      <c r="D4494"/>
      <c r="E4494"/>
      <c r="F4494"/>
      <c r="G4494"/>
      <c r="H4494"/>
      <c r="I4494"/>
      <c r="J4494" s="52"/>
      <c r="K4494" s="52"/>
      <c r="L4494" s="52"/>
      <c r="M4494"/>
      <c r="N4494"/>
    </row>
    <row r="4495" spans="1:14" ht="12.75" customHeight="1">
      <c r="A4495"/>
      <c r="B4495"/>
      <c r="C4495"/>
      <c r="D4495"/>
      <c r="E4495"/>
      <c r="F4495"/>
      <c r="G4495"/>
      <c r="H4495"/>
      <c r="I4495"/>
      <c r="J4495" s="52"/>
      <c r="K4495" s="52"/>
      <c r="L4495" s="52"/>
      <c r="M4495"/>
      <c r="N4495"/>
    </row>
    <row r="4496" spans="1:14" ht="12.75" customHeight="1">
      <c r="A4496"/>
      <c r="B4496"/>
      <c r="C4496"/>
      <c r="D4496"/>
      <c r="E4496"/>
      <c r="F4496"/>
      <c r="G4496"/>
      <c r="H4496"/>
      <c r="I4496"/>
      <c r="J4496" s="52"/>
      <c r="K4496" s="52"/>
      <c r="L4496" s="52"/>
      <c r="M4496"/>
      <c r="N4496"/>
    </row>
    <row r="4497" spans="1:14" ht="12.75" customHeight="1">
      <c r="A4497"/>
      <c r="B4497"/>
      <c r="C4497"/>
      <c r="D4497"/>
      <c r="E4497"/>
      <c r="F4497"/>
      <c r="G4497"/>
      <c r="H4497"/>
      <c r="I4497"/>
      <c r="J4497" s="52"/>
      <c r="K4497" s="52"/>
      <c r="L4497" s="52"/>
      <c r="M4497"/>
      <c r="N4497"/>
    </row>
    <row r="4498" spans="1:14" ht="12.75" customHeight="1">
      <c r="A4498"/>
      <c r="B4498"/>
      <c r="C4498"/>
      <c r="D4498"/>
      <c r="E4498"/>
      <c r="F4498"/>
      <c r="G4498"/>
      <c r="H4498"/>
      <c r="I4498"/>
      <c r="J4498" s="52"/>
      <c r="K4498" s="52"/>
      <c r="L4498" s="52"/>
      <c r="M4498"/>
      <c r="N4498"/>
    </row>
    <row r="4499" spans="1:14" ht="12.75" customHeight="1">
      <c r="A4499"/>
      <c r="B4499"/>
      <c r="C4499"/>
      <c r="D4499"/>
      <c r="E4499"/>
      <c r="F4499"/>
      <c r="G4499"/>
      <c r="H4499"/>
      <c r="I4499"/>
      <c r="J4499" s="52"/>
      <c r="K4499" s="52"/>
      <c r="L4499" s="52"/>
      <c r="M4499"/>
      <c r="N4499"/>
    </row>
    <row r="4500" spans="1:14" ht="12.75" customHeight="1">
      <c r="A4500"/>
      <c r="B4500"/>
      <c r="C4500"/>
      <c r="D4500"/>
      <c r="E4500"/>
      <c r="F4500"/>
      <c r="G4500"/>
      <c r="H4500"/>
      <c r="I4500"/>
      <c r="J4500" s="52"/>
      <c r="K4500" s="52"/>
      <c r="L4500" s="52"/>
      <c r="M4500"/>
      <c r="N4500"/>
    </row>
    <row r="4501" spans="1:14" ht="12.75" customHeight="1">
      <c r="A4501"/>
      <c r="B4501"/>
      <c r="C4501"/>
      <c r="D4501"/>
      <c r="E4501"/>
      <c r="F4501"/>
      <c r="G4501"/>
      <c r="H4501"/>
      <c r="I4501"/>
      <c r="J4501" s="52"/>
      <c r="K4501" s="52"/>
      <c r="L4501" s="52"/>
      <c r="M4501"/>
      <c r="N4501"/>
    </row>
    <row r="4502" spans="1:14" ht="12.75" customHeight="1">
      <c r="A4502"/>
      <c r="B4502"/>
      <c r="C4502"/>
      <c r="D4502"/>
      <c r="E4502"/>
      <c r="F4502"/>
      <c r="G4502"/>
      <c r="H4502"/>
      <c r="I4502"/>
      <c r="J4502" s="52"/>
      <c r="K4502" s="52"/>
      <c r="L4502" s="52"/>
      <c r="M4502"/>
      <c r="N4502"/>
    </row>
    <row r="4503" spans="1:14" ht="12.75" customHeight="1">
      <c r="A4503"/>
      <c r="B4503"/>
      <c r="C4503"/>
      <c r="D4503"/>
      <c r="E4503"/>
      <c r="F4503"/>
      <c r="G4503"/>
      <c r="H4503"/>
      <c r="I4503"/>
      <c r="J4503" s="52"/>
      <c r="K4503" s="52"/>
      <c r="L4503" s="52"/>
      <c r="M4503"/>
      <c r="N4503"/>
    </row>
    <row r="4504" spans="1:14" ht="12.75" customHeight="1">
      <c r="A4504"/>
      <c r="B4504"/>
      <c r="C4504"/>
      <c r="D4504"/>
      <c r="E4504"/>
      <c r="F4504"/>
      <c r="G4504"/>
      <c r="H4504"/>
      <c r="I4504"/>
      <c r="J4504" s="52"/>
      <c r="K4504" s="52"/>
      <c r="L4504" s="52"/>
      <c r="M4504"/>
      <c r="N4504"/>
    </row>
    <row r="4505" spans="1:14" ht="12.75" customHeight="1">
      <c r="A4505"/>
      <c r="B4505"/>
      <c r="C4505"/>
      <c r="D4505"/>
      <c r="E4505"/>
      <c r="F4505"/>
      <c r="G4505"/>
      <c r="H4505"/>
      <c r="I4505"/>
      <c r="J4505" s="52"/>
      <c r="K4505" s="52"/>
      <c r="L4505" s="52"/>
      <c r="M4505"/>
      <c r="N4505"/>
    </row>
    <row r="4506" spans="1:14" ht="12.75" customHeight="1">
      <c r="A4506"/>
      <c r="B4506"/>
      <c r="C4506"/>
      <c r="D4506"/>
      <c r="E4506"/>
      <c r="F4506"/>
      <c r="G4506"/>
      <c r="H4506"/>
      <c r="I4506"/>
      <c r="J4506" s="52"/>
      <c r="K4506" s="52"/>
      <c r="L4506" s="52"/>
      <c r="M4506"/>
      <c r="N4506"/>
    </row>
    <row r="4507" spans="1:14" ht="12.75" customHeight="1">
      <c r="A4507"/>
      <c r="B4507"/>
      <c r="C4507"/>
      <c r="D4507"/>
      <c r="E4507"/>
      <c r="F4507"/>
      <c r="G4507"/>
      <c r="H4507"/>
      <c r="I4507"/>
      <c r="J4507" s="52"/>
      <c r="K4507" s="52"/>
      <c r="L4507" s="52"/>
      <c r="M4507"/>
      <c r="N4507"/>
    </row>
    <row r="4508" spans="1:14" ht="12.75" customHeight="1">
      <c r="A4508"/>
      <c r="B4508"/>
      <c r="C4508"/>
      <c r="D4508"/>
      <c r="E4508"/>
      <c r="F4508"/>
      <c r="G4508"/>
      <c r="H4508"/>
      <c r="I4508"/>
      <c r="J4508" s="52"/>
      <c r="K4508" s="52"/>
      <c r="L4508" s="52"/>
      <c r="M4508"/>
      <c r="N4508"/>
    </row>
    <row r="4509" spans="1:14" ht="12.75" customHeight="1">
      <c r="A4509"/>
      <c r="B4509"/>
      <c r="C4509"/>
      <c r="D4509"/>
      <c r="E4509"/>
      <c r="F4509"/>
      <c r="G4509"/>
      <c r="H4509"/>
      <c r="I4509"/>
      <c r="J4509" s="52"/>
      <c r="K4509" s="52"/>
      <c r="L4509" s="52"/>
      <c r="M4509"/>
      <c r="N4509"/>
    </row>
    <row r="4510" spans="1:14" ht="12.75" customHeight="1">
      <c r="A4510"/>
      <c r="B4510"/>
      <c r="C4510"/>
      <c r="D4510"/>
      <c r="E4510"/>
      <c r="F4510"/>
      <c r="G4510"/>
      <c r="H4510"/>
      <c r="I4510"/>
      <c r="J4510" s="52"/>
      <c r="K4510" s="52"/>
      <c r="L4510" s="52"/>
      <c r="M4510"/>
      <c r="N4510"/>
    </row>
    <row r="4511" spans="1:14" ht="12.75" customHeight="1">
      <c r="A4511"/>
      <c r="B4511"/>
      <c r="C4511"/>
      <c r="D4511"/>
      <c r="E4511"/>
      <c r="F4511"/>
      <c r="G4511"/>
      <c r="H4511"/>
      <c r="I4511"/>
      <c r="J4511" s="52"/>
      <c r="K4511" s="52"/>
      <c r="L4511" s="52"/>
      <c r="M4511"/>
      <c r="N4511"/>
    </row>
    <row r="4512" spans="1:14" ht="12.75" customHeight="1">
      <c r="A4512"/>
      <c r="B4512"/>
      <c r="C4512"/>
      <c r="D4512"/>
      <c r="E4512"/>
      <c r="F4512"/>
      <c r="G4512"/>
      <c r="H4512"/>
      <c r="I4512"/>
      <c r="J4512" s="52"/>
      <c r="K4512" s="52"/>
      <c r="L4512" s="52"/>
      <c r="M4512"/>
      <c r="N4512"/>
    </row>
    <row r="4513" spans="1:14" ht="12.75" customHeight="1">
      <c r="A4513"/>
      <c r="B4513"/>
      <c r="C4513"/>
      <c r="D4513"/>
      <c r="E4513"/>
      <c r="F4513"/>
      <c r="G4513"/>
      <c r="H4513"/>
      <c r="I4513"/>
      <c r="J4513" s="52"/>
      <c r="K4513" s="52"/>
      <c r="L4513" s="52"/>
      <c r="M4513"/>
      <c r="N4513"/>
    </row>
    <row r="4514" spans="1:14" ht="12.75" customHeight="1">
      <c r="A4514"/>
      <c r="B4514"/>
      <c r="C4514"/>
      <c r="D4514"/>
      <c r="E4514"/>
      <c r="F4514"/>
      <c r="G4514"/>
      <c r="H4514"/>
      <c r="I4514"/>
      <c r="J4514" s="52"/>
      <c r="K4514" s="52"/>
      <c r="L4514" s="52"/>
      <c r="M4514"/>
      <c r="N4514"/>
    </row>
    <row r="4515" spans="1:14" ht="12.75" customHeight="1">
      <c r="A4515"/>
      <c r="B4515"/>
      <c r="C4515"/>
      <c r="D4515"/>
      <c r="E4515"/>
      <c r="F4515"/>
      <c r="G4515"/>
      <c r="H4515"/>
      <c r="I4515"/>
      <c r="J4515" s="52"/>
      <c r="K4515" s="52"/>
      <c r="L4515" s="52"/>
      <c r="M4515"/>
      <c r="N4515"/>
    </row>
    <row r="4516" spans="1:14" ht="12.75" customHeight="1">
      <c r="A4516"/>
      <c r="B4516"/>
      <c r="C4516"/>
      <c r="D4516"/>
      <c r="E4516"/>
      <c r="F4516"/>
      <c r="G4516"/>
      <c r="H4516"/>
      <c r="I4516"/>
      <c r="J4516" s="52"/>
      <c r="K4516" s="52"/>
      <c r="L4516" s="52"/>
      <c r="M4516"/>
      <c r="N4516"/>
    </row>
    <row r="4517" spans="1:14" ht="12.75" customHeight="1">
      <c r="A4517"/>
      <c r="B4517"/>
      <c r="C4517"/>
      <c r="D4517"/>
      <c r="E4517"/>
      <c r="F4517"/>
      <c r="G4517"/>
      <c r="H4517"/>
      <c r="I4517"/>
      <c r="J4517" s="52"/>
      <c r="K4517" s="52"/>
      <c r="L4517" s="52"/>
      <c r="M4517"/>
      <c r="N4517"/>
    </row>
    <row r="4518" spans="1:14" ht="12.75" customHeight="1">
      <c r="A4518"/>
      <c r="B4518"/>
      <c r="C4518"/>
      <c r="D4518"/>
      <c r="E4518"/>
      <c r="F4518"/>
      <c r="G4518"/>
      <c r="H4518"/>
      <c r="I4518"/>
      <c r="J4518" s="52"/>
      <c r="K4518" s="52"/>
      <c r="L4518" s="52"/>
      <c r="M4518"/>
      <c r="N4518"/>
    </row>
    <row r="4519" spans="1:14" ht="12.75" customHeight="1">
      <c r="A4519"/>
      <c r="B4519"/>
      <c r="C4519"/>
      <c r="D4519"/>
      <c r="E4519"/>
      <c r="F4519"/>
      <c r="G4519"/>
      <c r="H4519"/>
      <c r="I4519"/>
      <c r="J4519" s="52"/>
      <c r="K4519" s="52"/>
      <c r="L4519" s="52"/>
      <c r="M4519"/>
      <c r="N4519"/>
    </row>
    <row r="4520" spans="1:14" ht="12.75" customHeight="1">
      <c r="A4520"/>
      <c r="B4520"/>
      <c r="C4520"/>
      <c r="D4520"/>
      <c r="E4520"/>
      <c r="F4520"/>
      <c r="G4520"/>
      <c r="H4520"/>
      <c r="I4520"/>
      <c r="J4520" s="52"/>
      <c r="K4520" s="52"/>
      <c r="L4520" s="52"/>
      <c r="M4520"/>
      <c r="N4520"/>
    </row>
    <row r="4521" spans="1:14" ht="12.75" customHeight="1">
      <c r="A4521"/>
      <c r="B4521"/>
      <c r="C4521"/>
      <c r="D4521"/>
      <c r="E4521"/>
      <c r="F4521"/>
      <c r="G4521"/>
      <c r="H4521"/>
      <c r="I4521"/>
      <c r="J4521" s="52"/>
      <c r="K4521" s="52"/>
      <c r="L4521" s="52"/>
      <c r="M4521"/>
      <c r="N4521"/>
    </row>
    <row r="4522" spans="1:14" ht="12.75" customHeight="1">
      <c r="A4522"/>
      <c r="B4522"/>
      <c r="C4522"/>
      <c r="D4522"/>
      <c r="E4522"/>
      <c r="F4522"/>
      <c r="G4522"/>
      <c r="H4522"/>
      <c r="I4522"/>
      <c r="J4522" s="52"/>
      <c r="K4522" s="52"/>
      <c r="L4522" s="52"/>
      <c r="M4522"/>
      <c r="N4522"/>
    </row>
    <row r="4523" spans="1:14" ht="12.75" customHeight="1">
      <c r="A4523"/>
      <c r="B4523"/>
      <c r="C4523"/>
      <c r="D4523"/>
      <c r="E4523"/>
      <c r="F4523"/>
      <c r="G4523"/>
      <c r="H4523"/>
      <c r="I4523"/>
      <c r="J4523" s="52"/>
      <c r="K4523" s="52"/>
      <c r="L4523" s="52"/>
      <c r="M4523"/>
      <c r="N4523"/>
    </row>
    <row r="4524" spans="1:14" ht="12.75" customHeight="1">
      <c r="A4524"/>
      <c r="B4524"/>
      <c r="C4524"/>
      <c r="D4524"/>
      <c r="E4524"/>
      <c r="F4524"/>
      <c r="G4524"/>
      <c r="H4524"/>
      <c r="I4524"/>
      <c r="J4524" s="52"/>
      <c r="K4524" s="52"/>
      <c r="L4524" s="52"/>
      <c r="M4524"/>
      <c r="N4524"/>
    </row>
    <row r="4525" spans="1:14" ht="12.75" customHeight="1">
      <c r="A4525"/>
      <c r="B4525"/>
      <c r="C4525"/>
      <c r="D4525"/>
      <c r="E4525"/>
      <c r="F4525"/>
      <c r="G4525"/>
      <c r="H4525"/>
      <c r="I4525"/>
      <c r="J4525" s="52"/>
      <c r="K4525" s="52"/>
      <c r="L4525" s="52"/>
      <c r="M4525"/>
      <c r="N4525"/>
    </row>
    <row r="4526" spans="1:14" ht="12.75" customHeight="1">
      <c r="A4526"/>
      <c r="B4526"/>
      <c r="C4526"/>
      <c r="D4526"/>
      <c r="E4526"/>
      <c r="F4526"/>
      <c r="G4526"/>
      <c r="H4526"/>
      <c r="I4526"/>
      <c r="J4526" s="52"/>
      <c r="K4526" s="52"/>
      <c r="L4526" s="52"/>
      <c r="M4526"/>
      <c r="N4526"/>
    </row>
    <row r="4527" spans="1:14" ht="12.75" customHeight="1">
      <c r="A4527"/>
      <c r="B4527"/>
      <c r="C4527"/>
      <c r="D4527"/>
      <c r="E4527"/>
      <c r="F4527"/>
      <c r="G4527"/>
      <c r="H4527"/>
      <c r="I4527"/>
      <c r="J4527" s="52"/>
      <c r="K4527" s="52"/>
      <c r="L4527" s="52"/>
      <c r="M4527"/>
      <c r="N4527"/>
    </row>
    <row r="4528" spans="1:14" ht="12.75" customHeight="1">
      <c r="A4528"/>
      <c r="B4528"/>
      <c r="C4528"/>
      <c r="D4528"/>
      <c r="E4528"/>
      <c r="F4528"/>
      <c r="G4528"/>
      <c r="H4528"/>
      <c r="I4528"/>
      <c r="J4528" s="52"/>
      <c r="K4528" s="52"/>
      <c r="L4528" s="52"/>
      <c r="M4528"/>
      <c r="N4528"/>
    </row>
    <row r="4529" spans="1:14" ht="12.75" customHeight="1">
      <c r="A4529"/>
      <c r="B4529"/>
      <c r="C4529"/>
      <c r="D4529"/>
      <c r="E4529"/>
      <c r="F4529"/>
      <c r="G4529"/>
      <c r="H4529"/>
      <c r="I4529"/>
      <c r="J4529" s="52"/>
      <c r="K4529" s="52"/>
      <c r="L4529" s="52"/>
      <c r="M4529"/>
      <c r="N4529"/>
    </row>
    <row r="4530" spans="1:14" ht="12.75" customHeight="1">
      <c r="A4530"/>
      <c r="B4530"/>
      <c r="C4530"/>
      <c r="D4530"/>
      <c r="E4530"/>
      <c r="F4530"/>
      <c r="G4530"/>
      <c r="H4530"/>
      <c r="I4530"/>
      <c r="J4530" s="52"/>
      <c r="K4530" s="52"/>
      <c r="L4530" s="52"/>
      <c r="M4530"/>
      <c r="N4530"/>
    </row>
    <row r="4531" spans="1:14" ht="12.75" customHeight="1">
      <c r="A4531"/>
      <c r="B4531"/>
      <c r="C4531"/>
      <c r="D4531"/>
      <c r="E4531"/>
      <c r="F4531"/>
      <c r="G4531"/>
      <c r="H4531"/>
      <c r="I4531"/>
      <c r="J4531" s="52"/>
      <c r="K4531" s="52"/>
      <c r="L4531" s="52"/>
      <c r="M4531"/>
      <c r="N4531"/>
    </row>
    <row r="4532" spans="1:14" ht="12.75" customHeight="1">
      <c r="A4532"/>
      <c r="B4532"/>
      <c r="C4532"/>
      <c r="D4532"/>
      <c r="E4532"/>
      <c r="F4532"/>
      <c r="G4532"/>
      <c r="H4532"/>
      <c r="I4532"/>
      <c r="J4532" s="52"/>
      <c r="K4532" s="52"/>
      <c r="L4532" s="52"/>
      <c r="M4532"/>
      <c r="N4532"/>
    </row>
    <row r="4533" spans="1:14" ht="12.75" customHeight="1">
      <c r="A4533"/>
      <c r="B4533"/>
      <c r="C4533"/>
      <c r="D4533"/>
      <c r="E4533"/>
      <c r="F4533"/>
      <c r="G4533"/>
      <c r="H4533"/>
      <c r="I4533"/>
      <c r="J4533" s="52"/>
      <c r="K4533" s="52"/>
      <c r="L4533" s="52"/>
      <c r="M4533"/>
      <c r="N4533"/>
    </row>
    <row r="4534" spans="1:14" ht="12.75" customHeight="1">
      <c r="A4534"/>
      <c r="B4534"/>
      <c r="C4534"/>
      <c r="D4534"/>
      <c r="E4534"/>
      <c r="F4534"/>
      <c r="G4534"/>
      <c r="H4534"/>
      <c r="I4534"/>
      <c r="J4534" s="52"/>
      <c r="K4534" s="52"/>
      <c r="L4534" s="52"/>
      <c r="M4534"/>
      <c r="N4534"/>
    </row>
    <row r="4535" spans="1:14" ht="12.75" customHeight="1">
      <c r="A4535"/>
      <c r="B4535"/>
      <c r="C4535"/>
      <c r="D4535"/>
      <c r="E4535"/>
      <c r="F4535"/>
      <c r="G4535"/>
      <c r="H4535"/>
      <c r="I4535"/>
      <c r="J4535" s="52"/>
      <c r="K4535" s="52"/>
      <c r="L4535" s="52"/>
      <c r="M4535"/>
      <c r="N4535"/>
    </row>
    <row r="4536" spans="1:14" ht="12.75" customHeight="1">
      <c r="A4536"/>
      <c r="B4536"/>
      <c r="C4536"/>
      <c r="D4536"/>
      <c r="E4536"/>
      <c r="F4536"/>
      <c r="G4536"/>
      <c r="H4536"/>
      <c r="I4536"/>
      <c r="J4536" s="52"/>
      <c r="K4536" s="52"/>
      <c r="L4536" s="52"/>
      <c r="M4536"/>
      <c r="N4536"/>
    </row>
    <row r="4537" spans="1:14" ht="12.75" customHeight="1">
      <c r="A4537"/>
      <c r="B4537"/>
      <c r="C4537"/>
      <c r="D4537"/>
      <c r="E4537"/>
      <c r="F4537"/>
      <c r="G4537"/>
      <c r="H4537"/>
      <c r="I4537"/>
      <c r="J4537" s="52"/>
      <c r="K4537" s="52"/>
      <c r="L4537" s="52"/>
      <c r="M4537"/>
      <c r="N4537"/>
    </row>
    <row r="4538" spans="1:14" ht="12.75" customHeight="1">
      <c r="A4538"/>
      <c r="B4538"/>
      <c r="C4538"/>
      <c r="D4538"/>
      <c r="E4538"/>
      <c r="F4538"/>
      <c r="G4538"/>
      <c r="H4538"/>
      <c r="I4538"/>
      <c r="J4538" s="52"/>
      <c r="K4538" s="52"/>
      <c r="L4538" s="52"/>
      <c r="M4538"/>
      <c r="N4538"/>
    </row>
    <row r="4539" spans="1:14" ht="12.75" customHeight="1">
      <c r="A4539"/>
      <c r="B4539"/>
      <c r="C4539"/>
      <c r="D4539"/>
      <c r="E4539"/>
      <c r="F4539"/>
      <c r="G4539"/>
      <c r="H4539"/>
      <c r="I4539"/>
      <c r="J4539" s="52"/>
      <c r="K4539" s="52"/>
      <c r="L4539" s="52"/>
      <c r="M4539"/>
      <c r="N4539"/>
    </row>
    <row r="4540" spans="1:14" ht="12.75" customHeight="1">
      <c r="A4540"/>
      <c r="B4540"/>
      <c r="C4540"/>
      <c r="D4540"/>
      <c r="E4540"/>
      <c r="F4540"/>
      <c r="G4540"/>
      <c r="H4540"/>
      <c r="I4540"/>
      <c r="J4540" s="52"/>
      <c r="K4540" s="52"/>
      <c r="L4540" s="52"/>
      <c r="M4540"/>
      <c r="N4540"/>
    </row>
    <row r="4541" spans="1:14" ht="12.75" customHeight="1">
      <c r="A4541"/>
      <c r="B4541"/>
      <c r="C4541"/>
      <c r="D4541"/>
      <c r="E4541"/>
      <c r="F4541"/>
      <c r="G4541"/>
      <c r="H4541"/>
      <c r="I4541"/>
      <c r="J4541" s="52"/>
      <c r="K4541" s="52"/>
      <c r="L4541" s="52"/>
      <c r="M4541"/>
      <c r="N4541"/>
    </row>
    <row r="4542" spans="1:14" ht="12.75" customHeight="1">
      <c r="A4542"/>
      <c r="B4542"/>
      <c r="C4542"/>
      <c r="D4542"/>
      <c r="E4542"/>
      <c r="F4542"/>
      <c r="G4542"/>
      <c r="H4542"/>
      <c r="I4542"/>
      <c r="J4542" s="52"/>
      <c r="K4542" s="52"/>
      <c r="L4542" s="52"/>
      <c r="M4542"/>
      <c r="N4542"/>
    </row>
    <row r="4543" spans="1:14" ht="12.75" customHeight="1">
      <c r="A4543"/>
      <c r="B4543"/>
      <c r="C4543"/>
      <c r="D4543"/>
      <c r="E4543"/>
      <c r="F4543"/>
      <c r="G4543"/>
      <c r="H4543"/>
      <c r="I4543"/>
      <c r="J4543" s="52"/>
      <c r="K4543" s="52"/>
      <c r="L4543" s="52"/>
      <c r="M4543"/>
      <c r="N4543"/>
    </row>
    <row r="4544" spans="1:14" ht="12.75" customHeight="1">
      <c r="A4544"/>
      <c r="B4544"/>
      <c r="C4544"/>
      <c r="D4544"/>
      <c r="E4544"/>
      <c r="F4544"/>
      <c r="G4544"/>
      <c r="H4544"/>
      <c r="I4544"/>
      <c r="J4544" s="52"/>
      <c r="K4544" s="52"/>
      <c r="L4544" s="52"/>
      <c r="M4544"/>
      <c r="N4544"/>
    </row>
    <row r="4545" spans="1:14" ht="12.75" customHeight="1">
      <c r="A4545"/>
      <c r="B4545"/>
      <c r="C4545"/>
      <c r="D4545"/>
      <c r="E4545"/>
      <c r="F4545"/>
      <c r="G4545"/>
      <c r="H4545"/>
      <c r="I4545"/>
      <c r="J4545" s="52"/>
      <c r="K4545" s="52"/>
      <c r="L4545" s="52"/>
      <c r="M4545"/>
      <c r="N4545"/>
    </row>
    <row r="4546" spans="1:14" ht="12.75" customHeight="1">
      <c r="A4546"/>
      <c r="B4546"/>
      <c r="C4546"/>
      <c r="D4546"/>
      <c r="E4546"/>
      <c r="F4546"/>
      <c r="G4546"/>
      <c r="H4546"/>
      <c r="I4546"/>
      <c r="J4546" s="52"/>
      <c r="K4546" s="52"/>
      <c r="L4546" s="52"/>
      <c r="M4546"/>
      <c r="N4546"/>
    </row>
    <row r="4547" spans="1:14" ht="12.75" customHeight="1">
      <c r="A4547"/>
      <c r="B4547"/>
      <c r="C4547"/>
      <c r="D4547"/>
      <c r="E4547"/>
      <c r="F4547"/>
      <c r="G4547"/>
      <c r="H4547"/>
      <c r="I4547"/>
      <c r="J4547" s="52"/>
      <c r="K4547" s="52"/>
      <c r="L4547" s="52"/>
      <c r="M4547"/>
      <c r="N4547"/>
    </row>
    <row r="4548" spans="1:14" ht="12.75" customHeight="1">
      <c r="A4548"/>
      <c r="B4548"/>
      <c r="C4548"/>
      <c r="D4548"/>
      <c r="E4548"/>
      <c r="F4548"/>
      <c r="G4548"/>
      <c r="H4548"/>
      <c r="I4548"/>
      <c r="J4548" s="52"/>
      <c r="K4548" s="52"/>
      <c r="L4548" s="52"/>
      <c r="M4548"/>
      <c r="N4548"/>
    </row>
    <row r="4549" spans="1:14" ht="12.75" customHeight="1">
      <c r="A4549"/>
      <c r="B4549"/>
      <c r="C4549"/>
      <c r="D4549"/>
      <c r="E4549"/>
      <c r="F4549"/>
      <c r="G4549"/>
      <c r="H4549"/>
      <c r="I4549"/>
      <c r="J4549" s="52"/>
      <c r="K4549" s="52"/>
      <c r="L4549" s="52"/>
      <c r="M4549"/>
      <c r="N4549"/>
    </row>
    <row r="4550" spans="1:14" ht="12.75" customHeight="1">
      <c r="A4550"/>
      <c r="B4550"/>
      <c r="C4550"/>
      <c r="D4550"/>
      <c r="E4550"/>
      <c r="F4550"/>
      <c r="G4550"/>
      <c r="H4550"/>
      <c r="I4550"/>
      <c r="J4550" s="52"/>
      <c r="K4550" s="52"/>
      <c r="L4550" s="52"/>
      <c r="M4550"/>
      <c r="N4550"/>
    </row>
    <row r="4551" spans="1:14" ht="12.75" customHeight="1">
      <c r="A4551"/>
      <c r="B4551"/>
      <c r="C4551"/>
      <c r="D4551"/>
      <c r="E4551"/>
      <c r="F4551"/>
      <c r="G4551"/>
      <c r="H4551"/>
      <c r="I4551"/>
      <c r="J4551" s="52"/>
      <c r="K4551" s="52"/>
      <c r="L4551" s="52"/>
      <c r="M4551"/>
      <c r="N4551"/>
    </row>
    <row r="4552" spans="1:14" ht="12.75" customHeight="1">
      <c r="A4552"/>
      <c r="B4552"/>
      <c r="C4552"/>
      <c r="D4552"/>
      <c r="E4552"/>
      <c r="F4552"/>
      <c r="G4552"/>
      <c r="H4552"/>
      <c r="I4552"/>
      <c r="J4552" s="52"/>
      <c r="K4552" s="52"/>
      <c r="L4552" s="52"/>
      <c r="M4552"/>
      <c r="N4552"/>
    </row>
    <row r="4553" spans="1:14" ht="12.75" customHeight="1">
      <c r="A4553"/>
      <c r="B4553"/>
      <c r="C4553"/>
      <c r="D4553"/>
      <c r="E4553"/>
      <c r="F4553"/>
      <c r="G4553"/>
      <c r="H4553"/>
      <c r="I4553"/>
      <c r="J4553" s="52"/>
      <c r="K4553" s="52"/>
      <c r="L4553" s="52"/>
      <c r="M4553"/>
      <c r="N4553"/>
    </row>
    <row r="4554" spans="1:14" ht="12.75" customHeight="1">
      <c r="A4554"/>
      <c r="B4554"/>
      <c r="C4554"/>
      <c r="D4554"/>
      <c r="E4554"/>
      <c r="F4554"/>
      <c r="G4554"/>
      <c r="H4554"/>
      <c r="I4554"/>
      <c r="J4554" s="52"/>
      <c r="K4554" s="52"/>
      <c r="L4554" s="52"/>
      <c r="M4554"/>
      <c r="N4554"/>
    </row>
    <row r="4555" spans="1:14" ht="12.75" customHeight="1">
      <c r="A4555"/>
      <c r="B4555"/>
      <c r="C4555"/>
      <c r="D4555"/>
      <c r="E4555"/>
      <c r="F4555"/>
      <c r="G4555"/>
      <c r="H4555"/>
      <c r="I4555"/>
      <c r="J4555" s="52"/>
      <c r="K4555" s="52"/>
      <c r="L4555" s="52"/>
      <c r="M4555"/>
      <c r="N4555"/>
    </row>
    <row r="4556" spans="1:14" ht="12.75" customHeight="1">
      <c r="A4556"/>
      <c r="B4556"/>
      <c r="C4556"/>
      <c r="D4556"/>
      <c r="E4556"/>
      <c r="F4556"/>
      <c r="G4556"/>
      <c r="H4556"/>
      <c r="I4556"/>
      <c r="J4556" s="52"/>
      <c r="K4556" s="52"/>
      <c r="L4556" s="52"/>
      <c r="M4556"/>
      <c r="N4556"/>
    </row>
    <row r="4557" spans="1:14" ht="12.75" customHeight="1">
      <c r="A4557"/>
      <c r="B4557"/>
      <c r="C4557"/>
      <c r="D4557"/>
      <c r="E4557"/>
      <c r="F4557"/>
      <c r="G4557"/>
      <c r="H4557"/>
      <c r="I4557"/>
      <c r="J4557" s="52"/>
      <c r="K4557" s="52"/>
      <c r="L4557" s="52"/>
      <c r="M4557"/>
      <c r="N4557"/>
    </row>
    <row r="4558" spans="1:14" ht="12.75" customHeight="1">
      <c r="A4558"/>
      <c r="B4558"/>
      <c r="C4558"/>
      <c r="D4558"/>
      <c r="E4558"/>
      <c r="F4558"/>
      <c r="G4558"/>
      <c r="H4558"/>
      <c r="I4558"/>
      <c r="J4558" s="52"/>
      <c r="K4558" s="52"/>
      <c r="L4558" s="52"/>
      <c r="M4558"/>
      <c r="N4558"/>
    </row>
    <row r="4559" spans="1:14" ht="12.75" customHeight="1">
      <c r="A4559"/>
      <c r="B4559"/>
      <c r="C4559"/>
      <c r="D4559"/>
      <c r="E4559"/>
      <c r="F4559"/>
      <c r="G4559"/>
      <c r="H4559"/>
      <c r="I4559"/>
      <c r="J4559" s="52"/>
      <c r="K4559" s="52"/>
      <c r="L4559" s="52"/>
      <c r="M4559"/>
      <c r="N4559"/>
    </row>
    <row r="4560" spans="1:14" ht="12.75" customHeight="1">
      <c r="A4560"/>
      <c r="B4560"/>
      <c r="C4560"/>
      <c r="D4560"/>
      <c r="E4560"/>
      <c r="F4560"/>
      <c r="G4560"/>
      <c r="H4560"/>
      <c r="I4560"/>
      <c r="J4560" s="52"/>
      <c r="K4560" s="52"/>
      <c r="L4560" s="52"/>
      <c r="M4560"/>
      <c r="N4560"/>
    </row>
    <row r="4561" spans="1:14" ht="12.75" customHeight="1">
      <c r="A4561"/>
      <c r="B4561"/>
      <c r="C4561"/>
      <c r="D4561"/>
      <c r="E4561"/>
      <c r="F4561"/>
      <c r="G4561"/>
      <c r="H4561"/>
      <c r="I4561"/>
      <c r="J4561" s="52"/>
      <c r="K4561" s="52"/>
      <c r="L4561" s="52"/>
      <c r="M4561"/>
      <c r="N4561"/>
    </row>
    <row r="4562" spans="1:14" ht="12.75" customHeight="1">
      <c r="A4562"/>
      <c r="B4562"/>
      <c r="C4562"/>
      <c r="D4562"/>
      <c r="E4562"/>
      <c r="F4562"/>
      <c r="G4562"/>
      <c r="H4562"/>
      <c r="I4562"/>
      <c r="J4562" s="52"/>
      <c r="K4562" s="52"/>
      <c r="L4562" s="52"/>
      <c r="M4562"/>
      <c r="N4562"/>
    </row>
    <row r="4563" spans="1:14" ht="12.75" customHeight="1">
      <c r="A4563"/>
      <c r="B4563"/>
      <c r="C4563"/>
      <c r="D4563"/>
      <c r="E4563"/>
      <c r="F4563"/>
      <c r="G4563"/>
      <c r="H4563"/>
      <c r="I4563"/>
      <c r="J4563" s="52"/>
      <c r="K4563" s="52"/>
      <c r="L4563" s="52"/>
      <c r="M4563"/>
      <c r="N4563"/>
    </row>
    <row r="4564" spans="1:14" ht="12.75" customHeight="1">
      <c r="A4564"/>
      <c r="B4564"/>
      <c r="C4564"/>
      <c r="D4564"/>
      <c r="E4564"/>
      <c r="F4564"/>
      <c r="G4564"/>
      <c r="H4564"/>
      <c r="I4564"/>
      <c r="J4564" s="52"/>
      <c r="K4564" s="52"/>
      <c r="L4564" s="52"/>
      <c r="M4564"/>
      <c r="N4564"/>
    </row>
    <row r="4565" spans="1:14" ht="12.75" customHeight="1">
      <c r="A4565"/>
      <c r="B4565"/>
      <c r="C4565"/>
      <c r="D4565"/>
      <c r="E4565"/>
      <c r="F4565"/>
      <c r="G4565"/>
      <c r="H4565"/>
      <c r="I4565"/>
      <c r="J4565" s="52"/>
      <c r="K4565" s="52"/>
      <c r="L4565" s="52"/>
      <c r="M4565"/>
      <c r="N4565"/>
    </row>
    <row r="4566" spans="1:14" ht="12.75" customHeight="1">
      <c r="A4566"/>
      <c r="B4566"/>
      <c r="C4566"/>
      <c r="D4566"/>
      <c r="E4566"/>
      <c r="F4566"/>
      <c r="G4566"/>
      <c r="H4566"/>
      <c r="I4566"/>
      <c r="J4566" s="52"/>
      <c r="K4566" s="52"/>
      <c r="L4566" s="52"/>
      <c r="M4566"/>
      <c r="N4566"/>
    </row>
    <row r="4567" spans="1:14" ht="12.75" customHeight="1">
      <c r="A4567"/>
      <c r="B4567"/>
      <c r="C4567"/>
      <c r="D4567"/>
      <c r="E4567"/>
      <c r="F4567"/>
      <c r="G4567"/>
      <c r="H4567"/>
      <c r="I4567"/>
      <c r="J4567" s="52"/>
      <c r="K4567" s="52"/>
      <c r="L4567" s="52"/>
      <c r="M4567"/>
      <c r="N4567"/>
    </row>
    <row r="4568" spans="1:14" ht="12.75" customHeight="1">
      <c r="A4568"/>
      <c r="B4568"/>
      <c r="C4568"/>
      <c r="D4568"/>
      <c r="E4568"/>
      <c r="F4568"/>
      <c r="G4568"/>
      <c r="H4568"/>
      <c r="I4568"/>
      <c r="J4568" s="52"/>
      <c r="K4568" s="52"/>
      <c r="L4568" s="52"/>
      <c r="M4568"/>
      <c r="N4568"/>
    </row>
    <row r="4569" spans="1:14" ht="12.75" customHeight="1">
      <c r="A4569"/>
      <c r="B4569"/>
      <c r="C4569"/>
      <c r="D4569"/>
      <c r="E4569"/>
      <c r="F4569"/>
      <c r="G4569"/>
      <c r="H4569"/>
      <c r="I4569"/>
      <c r="J4569" s="52"/>
      <c r="K4569" s="52"/>
      <c r="L4569" s="52"/>
      <c r="M4569"/>
      <c r="N4569"/>
    </row>
    <row r="4570" spans="1:14" ht="12.75" customHeight="1">
      <c r="A4570"/>
      <c r="B4570"/>
      <c r="C4570"/>
      <c r="D4570"/>
      <c r="E4570"/>
      <c r="F4570"/>
      <c r="G4570"/>
      <c r="H4570"/>
      <c r="I4570"/>
      <c r="J4570" s="52"/>
      <c r="K4570" s="52"/>
      <c r="L4570" s="52"/>
      <c r="M4570"/>
      <c r="N4570"/>
    </row>
    <row r="4571" spans="1:14" ht="12.75" customHeight="1">
      <c r="A4571"/>
      <c r="B4571"/>
      <c r="C4571"/>
      <c r="D4571"/>
      <c r="E4571"/>
      <c r="F4571"/>
      <c r="G4571"/>
      <c r="H4571"/>
      <c r="I4571"/>
      <c r="J4571" s="52"/>
      <c r="K4571" s="52"/>
      <c r="L4571" s="52"/>
      <c r="M4571"/>
      <c r="N4571"/>
    </row>
    <row r="4572" spans="1:14" ht="12.75" customHeight="1">
      <c r="A4572"/>
      <c r="B4572"/>
      <c r="C4572"/>
      <c r="D4572"/>
      <c r="E4572"/>
      <c r="F4572"/>
      <c r="G4572"/>
      <c r="H4572"/>
      <c r="I4572"/>
      <c r="J4572" s="52"/>
      <c r="K4572" s="52"/>
      <c r="L4572" s="52"/>
      <c r="M4572"/>
      <c r="N4572"/>
    </row>
    <row r="4573" spans="1:14" ht="12.75" customHeight="1">
      <c r="A4573"/>
      <c r="B4573"/>
      <c r="C4573"/>
      <c r="D4573"/>
      <c r="E4573"/>
      <c r="F4573"/>
      <c r="G4573"/>
      <c r="H4573"/>
      <c r="I4573"/>
      <c r="J4573" s="52"/>
      <c r="K4573" s="52"/>
      <c r="L4573" s="52"/>
      <c r="M4573"/>
      <c r="N4573"/>
    </row>
    <row r="4574" spans="1:14" ht="12.75" customHeight="1">
      <c r="A4574"/>
      <c r="B4574"/>
      <c r="C4574"/>
      <c r="D4574"/>
      <c r="E4574"/>
      <c r="F4574"/>
      <c r="G4574"/>
      <c r="H4574"/>
      <c r="I4574"/>
      <c r="J4574" s="52"/>
      <c r="K4574" s="52"/>
      <c r="L4574" s="52"/>
      <c r="M4574"/>
      <c r="N4574"/>
    </row>
    <row r="4575" spans="1:14" ht="12.75" customHeight="1">
      <c r="A4575"/>
      <c r="B4575"/>
      <c r="C4575"/>
      <c r="D4575"/>
      <c r="E4575"/>
      <c r="F4575"/>
      <c r="G4575"/>
      <c r="H4575"/>
      <c r="I4575"/>
      <c r="J4575" s="52"/>
      <c r="K4575" s="52"/>
      <c r="L4575" s="52"/>
      <c r="M4575"/>
      <c r="N4575"/>
    </row>
    <row r="4576" spans="1:14" ht="12.75" customHeight="1">
      <c r="A4576"/>
      <c r="B4576"/>
      <c r="C4576"/>
      <c r="D4576"/>
      <c r="E4576"/>
      <c r="F4576"/>
      <c r="G4576"/>
      <c r="H4576"/>
      <c r="I4576"/>
      <c r="J4576" s="52"/>
      <c r="K4576" s="52"/>
      <c r="L4576" s="52"/>
      <c r="M4576"/>
      <c r="N4576"/>
    </row>
    <row r="4577" spans="1:14" ht="12.75" customHeight="1">
      <c r="A4577"/>
      <c r="B4577"/>
      <c r="C4577"/>
      <c r="D4577"/>
      <c r="E4577"/>
      <c r="F4577"/>
      <c r="G4577"/>
      <c r="H4577"/>
      <c r="I4577"/>
      <c r="J4577" s="52"/>
      <c r="K4577" s="52"/>
      <c r="L4577" s="52"/>
      <c r="M4577"/>
      <c r="N4577"/>
    </row>
    <row r="4578" spans="1:14" ht="12.75" customHeight="1">
      <c r="A4578"/>
      <c r="B4578"/>
      <c r="C4578"/>
      <c r="D4578"/>
      <c r="E4578"/>
      <c r="F4578"/>
      <c r="G4578"/>
      <c r="H4578"/>
      <c r="I4578"/>
      <c r="J4578" s="52"/>
      <c r="K4578" s="52"/>
      <c r="L4578" s="52"/>
      <c r="M4578"/>
      <c r="N4578"/>
    </row>
    <row r="4579" spans="1:14" ht="12.75" customHeight="1">
      <c r="A4579"/>
      <c r="B4579"/>
      <c r="C4579"/>
      <c r="D4579"/>
      <c r="E4579"/>
      <c r="F4579"/>
      <c r="G4579"/>
      <c r="H4579"/>
      <c r="I4579"/>
      <c r="J4579" s="52"/>
      <c r="K4579" s="52"/>
      <c r="L4579" s="52"/>
      <c r="M4579"/>
      <c r="N4579"/>
    </row>
    <row r="4580" spans="1:14" ht="12.75" customHeight="1">
      <c r="A4580"/>
      <c r="B4580"/>
      <c r="C4580"/>
      <c r="D4580"/>
      <c r="E4580"/>
      <c r="F4580"/>
      <c r="G4580"/>
      <c r="H4580"/>
      <c r="I4580"/>
      <c r="J4580" s="52"/>
      <c r="K4580" s="52"/>
      <c r="L4580" s="52"/>
      <c r="M4580"/>
      <c r="N4580"/>
    </row>
    <row r="4581" spans="1:14" ht="12.75" customHeight="1">
      <c r="A4581"/>
      <c r="B4581"/>
      <c r="C4581"/>
      <c r="D4581"/>
      <c r="E4581"/>
      <c r="F4581"/>
      <c r="G4581"/>
      <c r="H4581"/>
      <c r="I4581"/>
      <c r="J4581" s="52"/>
      <c r="K4581" s="52"/>
      <c r="L4581" s="52"/>
      <c r="M4581"/>
      <c r="N4581"/>
    </row>
    <row r="4582" spans="1:14" ht="12.75" customHeight="1">
      <c r="A4582"/>
      <c r="B4582"/>
      <c r="C4582"/>
      <c r="D4582"/>
      <c r="E4582"/>
      <c r="F4582"/>
      <c r="G4582"/>
      <c r="H4582"/>
      <c r="I4582"/>
      <c r="J4582" s="52"/>
      <c r="K4582" s="52"/>
      <c r="L4582" s="52"/>
      <c r="M4582"/>
      <c r="N4582"/>
    </row>
    <row r="4583" spans="1:14" ht="12.75" customHeight="1">
      <c r="A4583"/>
      <c r="B4583"/>
      <c r="C4583"/>
      <c r="D4583"/>
      <c r="E4583"/>
      <c r="F4583"/>
      <c r="G4583"/>
      <c r="H4583"/>
      <c r="I4583"/>
      <c r="J4583" s="52"/>
      <c r="K4583" s="52"/>
      <c r="L4583" s="52"/>
      <c r="M4583"/>
      <c r="N4583"/>
    </row>
    <row r="4584" spans="1:14" ht="12.75" customHeight="1">
      <c r="A4584"/>
      <c r="B4584"/>
      <c r="C4584"/>
      <c r="D4584"/>
      <c r="E4584"/>
      <c r="F4584"/>
      <c r="G4584"/>
      <c r="H4584"/>
      <c r="I4584"/>
      <c r="J4584" s="52"/>
      <c r="K4584" s="52"/>
      <c r="L4584" s="52"/>
      <c r="M4584"/>
      <c r="N4584"/>
    </row>
    <row r="4585" spans="1:14" ht="12.75" customHeight="1">
      <c r="A4585"/>
      <c r="B4585"/>
      <c r="C4585"/>
      <c r="D4585"/>
      <c r="E4585"/>
      <c r="F4585"/>
      <c r="G4585"/>
      <c r="H4585"/>
      <c r="I4585"/>
      <c r="J4585" s="52"/>
      <c r="K4585" s="52"/>
      <c r="L4585" s="52"/>
      <c r="M4585"/>
      <c r="N4585"/>
    </row>
    <row r="4586" spans="1:14" ht="12.75" customHeight="1">
      <c r="A4586"/>
      <c r="B4586"/>
      <c r="C4586"/>
      <c r="D4586"/>
      <c r="E4586"/>
      <c r="F4586"/>
      <c r="G4586"/>
      <c r="H4586"/>
      <c r="I4586"/>
      <c r="J4586" s="52"/>
      <c r="K4586" s="52"/>
      <c r="L4586" s="52"/>
      <c r="M4586"/>
      <c r="N4586"/>
    </row>
    <row r="4587" spans="1:14" ht="12.75" customHeight="1">
      <c r="A4587"/>
      <c r="B4587"/>
      <c r="C4587"/>
      <c r="D4587"/>
      <c r="E4587"/>
      <c r="F4587"/>
      <c r="G4587"/>
      <c r="H4587"/>
      <c r="I4587"/>
      <c r="J4587" s="52"/>
      <c r="K4587" s="52"/>
      <c r="L4587" s="52"/>
      <c r="M4587"/>
      <c r="N4587"/>
    </row>
    <row r="4588" spans="1:14" ht="12.75" customHeight="1">
      <c r="A4588"/>
      <c r="B4588"/>
      <c r="C4588"/>
      <c r="D4588"/>
      <c r="E4588"/>
      <c r="F4588"/>
      <c r="G4588"/>
      <c r="H4588"/>
      <c r="I4588"/>
      <c r="J4588" s="52"/>
      <c r="K4588" s="52"/>
      <c r="L4588" s="52"/>
      <c r="M4588"/>
      <c r="N4588"/>
    </row>
    <row r="4589" spans="1:14" ht="12.75" customHeight="1">
      <c r="A4589"/>
      <c r="B4589"/>
      <c r="C4589"/>
      <c r="D4589"/>
      <c r="E4589"/>
      <c r="F4589"/>
      <c r="G4589"/>
      <c r="H4589"/>
      <c r="I4589"/>
      <c r="J4589" s="52"/>
      <c r="K4589" s="52"/>
      <c r="L4589" s="52"/>
      <c r="M4589"/>
      <c r="N4589"/>
    </row>
    <row r="4590" spans="1:14" ht="12.75" customHeight="1">
      <c r="A4590"/>
      <c r="B4590"/>
      <c r="C4590"/>
      <c r="D4590"/>
      <c r="E4590"/>
      <c r="F4590"/>
      <c r="G4590"/>
      <c r="H4590"/>
      <c r="I4590"/>
      <c r="J4590" s="52"/>
      <c r="K4590" s="52"/>
      <c r="L4590" s="52"/>
      <c r="M4590"/>
      <c r="N4590"/>
    </row>
    <row r="4591" spans="1:14" ht="12.75" customHeight="1">
      <c r="A4591"/>
      <c r="B4591"/>
      <c r="C4591"/>
      <c r="D4591"/>
      <c r="E4591"/>
      <c r="F4591"/>
      <c r="G4591"/>
      <c r="H4591"/>
      <c r="I4591"/>
      <c r="J4591" s="52"/>
      <c r="K4591" s="52"/>
      <c r="L4591" s="52"/>
      <c r="M4591"/>
      <c r="N4591"/>
    </row>
    <row r="4592" spans="1:14" ht="12.75" customHeight="1">
      <c r="A4592"/>
      <c r="B4592"/>
      <c r="C4592"/>
      <c r="D4592"/>
      <c r="E4592"/>
      <c r="F4592"/>
      <c r="G4592"/>
      <c r="H4592"/>
      <c r="I4592"/>
      <c r="J4592" s="52"/>
      <c r="K4592" s="52"/>
      <c r="L4592" s="52"/>
      <c r="M4592"/>
      <c r="N4592"/>
    </row>
    <row r="4593" spans="1:14" ht="12.75" customHeight="1">
      <c r="A4593"/>
      <c r="B4593"/>
      <c r="C4593"/>
      <c r="D4593"/>
      <c r="E4593"/>
      <c r="F4593"/>
      <c r="G4593"/>
      <c r="H4593"/>
      <c r="I4593"/>
      <c r="J4593" s="52"/>
      <c r="K4593" s="52"/>
      <c r="L4593" s="52"/>
      <c r="M4593"/>
      <c r="N4593"/>
    </row>
    <row r="4594" spans="1:14" ht="12.75" customHeight="1">
      <c r="A4594"/>
      <c r="B4594"/>
      <c r="C4594"/>
      <c r="D4594"/>
      <c r="E4594"/>
      <c r="F4594"/>
      <c r="G4594"/>
      <c r="H4594"/>
      <c r="I4594"/>
      <c r="J4594" s="52"/>
      <c r="K4594" s="52"/>
      <c r="L4594" s="52"/>
      <c r="M4594"/>
      <c r="N4594"/>
    </row>
    <row r="4595" spans="1:14" ht="12.75" customHeight="1">
      <c r="A4595"/>
      <c r="B4595"/>
      <c r="C4595"/>
      <c r="D4595"/>
      <c r="E4595"/>
      <c r="F4595"/>
      <c r="G4595"/>
      <c r="H4595"/>
      <c r="I4595"/>
      <c r="J4595" s="52"/>
      <c r="K4595" s="52"/>
      <c r="L4595" s="52"/>
      <c r="M4595"/>
      <c r="N4595"/>
    </row>
    <row r="4596" spans="1:14" ht="12.75" customHeight="1">
      <c r="A4596"/>
      <c r="B4596"/>
      <c r="C4596"/>
      <c r="D4596"/>
      <c r="E4596"/>
      <c r="F4596"/>
      <c r="G4596"/>
      <c r="H4596"/>
      <c r="I4596"/>
      <c r="J4596" s="52"/>
      <c r="K4596" s="52"/>
      <c r="L4596" s="52"/>
      <c r="M4596"/>
      <c r="N4596"/>
    </row>
    <row r="4597" spans="1:14" ht="12.75" customHeight="1">
      <c r="A4597"/>
      <c r="B4597"/>
      <c r="C4597"/>
      <c r="D4597"/>
      <c r="E4597"/>
      <c r="F4597"/>
      <c r="G4597"/>
      <c r="H4597"/>
      <c r="I4597"/>
      <c r="J4597" s="52"/>
      <c r="K4597" s="52"/>
      <c r="L4597" s="52"/>
      <c r="M4597"/>
      <c r="N4597"/>
    </row>
    <row r="4598" spans="1:14" ht="12.75" customHeight="1">
      <c r="A4598"/>
      <c r="B4598"/>
      <c r="C4598"/>
      <c r="D4598"/>
      <c r="E4598"/>
      <c r="F4598"/>
      <c r="G4598"/>
      <c r="H4598"/>
      <c r="I4598"/>
      <c r="J4598" s="52"/>
      <c r="K4598" s="52"/>
      <c r="L4598" s="52"/>
      <c r="M4598"/>
      <c r="N4598"/>
    </row>
    <row r="4599" spans="1:14" ht="12.75" customHeight="1">
      <c r="A4599"/>
      <c r="B4599"/>
      <c r="C4599"/>
      <c r="D4599"/>
      <c r="E4599"/>
      <c r="F4599"/>
      <c r="G4599"/>
      <c r="H4599"/>
      <c r="I4599"/>
      <c r="J4599" s="52"/>
      <c r="K4599" s="52"/>
      <c r="L4599" s="52"/>
      <c r="M4599"/>
      <c r="N4599"/>
    </row>
    <row r="4600" spans="1:14" ht="12.75" customHeight="1">
      <c r="A4600"/>
      <c r="B4600"/>
      <c r="C4600"/>
      <c r="D4600"/>
      <c r="E4600"/>
      <c r="F4600"/>
      <c r="G4600"/>
      <c r="H4600"/>
      <c r="I4600"/>
      <c r="J4600" s="52"/>
      <c r="K4600" s="52"/>
      <c r="L4600" s="52"/>
      <c r="M4600"/>
      <c r="N4600"/>
    </row>
    <row r="4601" spans="1:14" ht="12.75" customHeight="1">
      <c r="A4601"/>
      <c r="B4601"/>
      <c r="C4601"/>
      <c r="D4601"/>
      <c r="E4601"/>
      <c r="F4601"/>
      <c r="G4601"/>
      <c r="H4601"/>
      <c r="I4601"/>
      <c r="J4601" s="52"/>
      <c r="K4601" s="52"/>
      <c r="L4601" s="52"/>
      <c r="M4601"/>
      <c r="N4601"/>
    </row>
    <row r="4602" spans="1:14" ht="12.75" customHeight="1">
      <c r="A4602"/>
      <c r="B4602"/>
      <c r="C4602"/>
      <c r="D4602"/>
      <c r="E4602"/>
      <c r="F4602"/>
      <c r="G4602"/>
      <c r="H4602"/>
      <c r="I4602"/>
      <c r="J4602" s="52"/>
      <c r="K4602" s="52"/>
      <c r="L4602" s="52"/>
      <c r="M4602"/>
      <c r="N4602"/>
    </row>
    <row r="4603" spans="1:14" ht="12.75" customHeight="1">
      <c r="A4603"/>
      <c r="B4603"/>
      <c r="C4603"/>
      <c r="D4603"/>
      <c r="E4603"/>
      <c r="F4603"/>
      <c r="G4603"/>
      <c r="H4603"/>
      <c r="I4603"/>
      <c r="J4603" s="52"/>
      <c r="K4603" s="52"/>
      <c r="L4603" s="52"/>
      <c r="M4603"/>
      <c r="N4603"/>
    </row>
    <row r="4604" spans="1:14" ht="12.75" customHeight="1">
      <c r="A4604"/>
      <c r="B4604"/>
      <c r="C4604"/>
      <c r="D4604"/>
      <c r="E4604"/>
      <c r="F4604"/>
      <c r="G4604"/>
      <c r="H4604"/>
      <c r="I4604"/>
      <c r="J4604" s="52"/>
      <c r="K4604" s="52"/>
      <c r="L4604" s="52"/>
      <c r="M4604"/>
      <c r="N4604"/>
    </row>
    <row r="4605" spans="1:14" ht="12.75" customHeight="1">
      <c r="A4605"/>
      <c r="B4605"/>
      <c r="C4605"/>
      <c r="D4605"/>
      <c r="E4605"/>
      <c r="F4605"/>
      <c r="G4605"/>
      <c r="H4605"/>
      <c r="I4605"/>
      <c r="J4605" s="52"/>
      <c r="K4605" s="52"/>
      <c r="L4605" s="52"/>
      <c r="M4605"/>
      <c r="N4605"/>
    </row>
    <row r="4606" spans="1:14" ht="12.75" customHeight="1">
      <c r="A4606"/>
      <c r="B4606"/>
      <c r="C4606"/>
      <c r="D4606"/>
      <c r="E4606"/>
      <c r="F4606"/>
      <c r="G4606"/>
      <c r="H4606"/>
      <c r="I4606"/>
      <c r="J4606" s="52"/>
      <c r="K4606" s="52"/>
      <c r="L4606" s="52"/>
      <c r="M4606"/>
      <c r="N4606"/>
    </row>
    <row r="4607" spans="1:14" ht="12.75" customHeight="1">
      <c r="A4607"/>
      <c r="B4607"/>
      <c r="C4607"/>
      <c r="D4607"/>
      <c r="E4607"/>
      <c r="F4607"/>
      <c r="G4607"/>
      <c r="H4607"/>
      <c r="I4607"/>
      <c r="J4607" s="52"/>
      <c r="K4607" s="52"/>
      <c r="L4607" s="52"/>
      <c r="M4607"/>
      <c r="N4607"/>
    </row>
    <row r="4608" spans="1:14" ht="12.75" customHeight="1">
      <c r="A4608"/>
      <c r="B4608"/>
      <c r="C4608"/>
      <c r="D4608"/>
      <c r="E4608"/>
      <c r="F4608"/>
      <c r="G4608"/>
      <c r="H4608"/>
      <c r="I4608"/>
      <c r="J4608" s="52"/>
      <c r="K4608" s="52"/>
      <c r="L4608" s="52"/>
      <c r="M4608"/>
      <c r="N4608"/>
    </row>
    <row r="4609" spans="1:14" ht="12.75" customHeight="1">
      <c r="A4609"/>
      <c r="B4609"/>
      <c r="C4609"/>
      <c r="D4609"/>
      <c r="E4609"/>
      <c r="F4609"/>
      <c r="G4609"/>
      <c r="H4609"/>
      <c r="I4609"/>
      <c r="J4609" s="52"/>
      <c r="K4609" s="52"/>
      <c r="L4609" s="52"/>
      <c r="M4609"/>
      <c r="N4609"/>
    </row>
    <row r="4610" spans="1:14" ht="12.75" customHeight="1">
      <c r="A4610"/>
      <c r="B4610"/>
      <c r="C4610"/>
      <c r="D4610"/>
      <c r="E4610"/>
      <c r="F4610"/>
      <c r="G4610"/>
      <c r="H4610"/>
      <c r="I4610"/>
      <c r="J4610" s="52"/>
      <c r="K4610" s="52"/>
      <c r="L4610" s="52"/>
      <c r="M4610"/>
      <c r="N4610"/>
    </row>
    <row r="4611" spans="1:14" ht="12.75" customHeight="1">
      <c r="A4611"/>
      <c r="B4611"/>
      <c r="C4611"/>
      <c r="D4611"/>
      <c r="E4611"/>
      <c r="F4611"/>
      <c r="G4611"/>
      <c r="H4611"/>
      <c r="I4611"/>
      <c r="J4611" s="52"/>
      <c r="K4611" s="52"/>
      <c r="L4611" s="52"/>
      <c r="M4611"/>
      <c r="N4611"/>
    </row>
    <row r="4612" spans="1:14" ht="12.75" customHeight="1">
      <c r="A4612"/>
      <c r="B4612"/>
      <c r="C4612"/>
      <c r="D4612"/>
      <c r="E4612"/>
      <c r="F4612"/>
      <c r="G4612"/>
      <c r="H4612"/>
      <c r="I4612"/>
      <c r="J4612" s="52"/>
      <c r="K4612" s="52"/>
      <c r="L4612" s="52"/>
      <c r="M4612"/>
      <c r="N4612"/>
    </row>
    <row r="4613" spans="1:14" ht="12.75" customHeight="1">
      <c r="A4613"/>
      <c r="B4613"/>
      <c r="C4613"/>
      <c r="D4613"/>
      <c r="E4613"/>
      <c r="F4613"/>
      <c r="G4613"/>
      <c r="H4613"/>
      <c r="I4613"/>
      <c r="J4613" s="52"/>
      <c r="K4613" s="52"/>
      <c r="L4613" s="52"/>
      <c r="M4613"/>
      <c r="N4613"/>
    </row>
    <row r="4614" spans="1:14" ht="12.75" customHeight="1">
      <c r="A4614"/>
      <c r="B4614"/>
      <c r="C4614"/>
      <c r="D4614"/>
      <c r="E4614"/>
      <c r="F4614"/>
      <c r="G4614"/>
      <c r="H4614"/>
      <c r="I4614"/>
      <c r="J4614" s="52"/>
      <c r="K4614" s="52"/>
      <c r="L4614" s="52"/>
      <c r="M4614"/>
      <c r="N4614"/>
    </row>
    <row r="4615" spans="1:14" ht="12.75" customHeight="1">
      <c r="A4615"/>
      <c r="B4615"/>
      <c r="C4615"/>
      <c r="D4615"/>
      <c r="E4615"/>
      <c r="F4615"/>
      <c r="G4615"/>
      <c r="H4615"/>
      <c r="I4615"/>
      <c r="J4615" s="52"/>
      <c r="K4615" s="52"/>
      <c r="L4615" s="52"/>
      <c r="M4615"/>
      <c r="N4615"/>
    </row>
    <row r="4616" spans="1:14" ht="12.75" customHeight="1">
      <c r="A4616"/>
      <c r="B4616"/>
      <c r="C4616"/>
      <c r="D4616"/>
      <c r="E4616"/>
      <c r="F4616"/>
      <c r="G4616"/>
      <c r="H4616"/>
      <c r="I4616"/>
      <c r="J4616" s="52"/>
      <c r="K4616" s="52"/>
      <c r="L4616" s="52"/>
      <c r="M4616"/>
      <c r="N4616"/>
    </row>
    <row r="4617" spans="1:14" ht="12.75" customHeight="1">
      <c r="A4617"/>
      <c r="B4617"/>
      <c r="C4617"/>
      <c r="D4617"/>
      <c r="E4617"/>
      <c r="F4617"/>
      <c r="G4617"/>
      <c r="H4617"/>
      <c r="I4617"/>
      <c r="J4617" s="52"/>
      <c r="K4617" s="52"/>
      <c r="L4617" s="52"/>
      <c r="M4617"/>
      <c r="N4617"/>
    </row>
    <row r="4618" spans="1:14" ht="12.75" customHeight="1">
      <c r="A4618"/>
      <c r="B4618"/>
      <c r="C4618"/>
      <c r="D4618"/>
      <c r="E4618"/>
      <c r="F4618"/>
      <c r="G4618"/>
      <c r="H4618"/>
      <c r="I4618"/>
      <c r="J4618" s="52"/>
      <c r="K4618" s="52"/>
      <c r="L4618" s="52"/>
      <c r="M4618"/>
      <c r="N4618"/>
    </row>
    <row r="4619" spans="1:14" ht="12.75" customHeight="1">
      <c r="A4619"/>
      <c r="B4619"/>
      <c r="C4619"/>
      <c r="D4619"/>
      <c r="E4619"/>
      <c r="F4619"/>
      <c r="G4619"/>
      <c r="H4619"/>
      <c r="I4619"/>
      <c r="J4619" s="52"/>
      <c r="K4619" s="52"/>
      <c r="L4619" s="52"/>
      <c r="M4619"/>
      <c r="N4619"/>
    </row>
    <row r="4620" spans="1:14" ht="12.75" customHeight="1">
      <c r="A4620"/>
      <c r="B4620"/>
      <c r="C4620"/>
      <c r="D4620"/>
      <c r="E4620"/>
      <c r="F4620"/>
      <c r="G4620"/>
      <c r="H4620"/>
      <c r="I4620"/>
      <c r="J4620" s="52"/>
      <c r="K4620" s="52"/>
      <c r="L4620" s="52"/>
      <c r="M4620"/>
      <c r="N4620"/>
    </row>
    <row r="4621" spans="1:14" ht="12.75" customHeight="1">
      <c r="A4621"/>
      <c r="B4621"/>
      <c r="C4621"/>
      <c r="D4621"/>
      <c r="E4621"/>
      <c r="F4621"/>
      <c r="G4621"/>
      <c r="H4621"/>
      <c r="I4621"/>
      <c r="J4621" s="52"/>
      <c r="K4621" s="52"/>
      <c r="L4621" s="52"/>
      <c r="M4621"/>
      <c r="N4621"/>
    </row>
    <row r="4622" spans="1:14" ht="12.75" customHeight="1">
      <c r="A4622"/>
      <c r="B4622"/>
      <c r="C4622"/>
      <c r="D4622"/>
      <c r="E4622"/>
      <c r="F4622"/>
      <c r="G4622"/>
      <c r="H4622"/>
      <c r="I4622"/>
      <c r="J4622" s="52"/>
      <c r="K4622" s="52"/>
      <c r="L4622" s="52"/>
      <c r="M4622"/>
      <c r="N4622"/>
    </row>
    <row r="4623" spans="1:14" ht="12.75" customHeight="1">
      <c r="A4623"/>
      <c r="B4623"/>
      <c r="C4623"/>
      <c r="D4623"/>
      <c r="E4623"/>
      <c r="F4623"/>
      <c r="G4623"/>
      <c r="H4623"/>
      <c r="I4623"/>
      <c r="J4623" s="52"/>
      <c r="K4623" s="52"/>
      <c r="L4623" s="52"/>
      <c r="M4623"/>
      <c r="N4623"/>
    </row>
    <row r="4624" spans="1:14" ht="12.75" customHeight="1">
      <c r="A4624"/>
      <c r="B4624"/>
      <c r="C4624"/>
      <c r="D4624"/>
      <c r="E4624"/>
      <c r="F4624"/>
      <c r="G4624"/>
      <c r="H4624"/>
      <c r="I4624"/>
      <c r="J4624" s="52"/>
      <c r="K4624" s="52"/>
      <c r="L4624" s="52"/>
      <c r="M4624"/>
      <c r="N4624"/>
    </row>
    <row r="4625" spans="1:14" ht="12.75" customHeight="1">
      <c r="A4625"/>
      <c r="B4625"/>
      <c r="C4625"/>
      <c r="D4625"/>
      <c r="E4625"/>
      <c r="F4625"/>
      <c r="G4625"/>
      <c r="H4625"/>
      <c r="I4625"/>
      <c r="J4625" s="52"/>
      <c r="K4625" s="52"/>
      <c r="L4625" s="52"/>
      <c r="M4625"/>
      <c r="N4625"/>
    </row>
    <row r="4626" spans="1:14" ht="12.75" customHeight="1">
      <c r="A4626"/>
      <c r="B4626"/>
      <c r="C4626"/>
      <c r="D4626"/>
      <c r="E4626"/>
      <c r="F4626"/>
      <c r="G4626"/>
      <c r="H4626"/>
      <c r="I4626"/>
      <c r="J4626" s="52"/>
      <c r="K4626" s="52"/>
      <c r="L4626" s="52"/>
      <c r="M4626"/>
      <c r="N4626"/>
    </row>
    <row r="4627" spans="1:14" ht="12.75" customHeight="1">
      <c r="A4627"/>
      <c r="B4627"/>
      <c r="C4627"/>
      <c r="D4627"/>
      <c r="E4627"/>
      <c r="F4627"/>
      <c r="G4627"/>
      <c r="H4627"/>
      <c r="I4627"/>
      <c r="J4627" s="52"/>
      <c r="K4627" s="52"/>
      <c r="L4627" s="52"/>
      <c r="M4627"/>
      <c r="N4627"/>
    </row>
    <row r="4628" spans="1:14" ht="12.75" customHeight="1">
      <c r="A4628"/>
      <c r="B4628"/>
      <c r="C4628"/>
      <c r="D4628"/>
      <c r="E4628"/>
      <c r="F4628"/>
      <c r="G4628"/>
      <c r="H4628"/>
      <c r="I4628"/>
      <c r="J4628" s="52"/>
      <c r="K4628" s="52"/>
      <c r="L4628" s="52"/>
      <c r="M4628"/>
      <c r="N4628"/>
    </row>
    <row r="4629" spans="1:14" ht="12.75" customHeight="1">
      <c r="A4629"/>
      <c r="B4629"/>
      <c r="C4629"/>
      <c r="D4629"/>
      <c r="E4629"/>
      <c r="F4629"/>
      <c r="G4629"/>
      <c r="H4629"/>
      <c r="I4629"/>
      <c r="J4629" s="52"/>
      <c r="K4629" s="52"/>
      <c r="L4629" s="52"/>
      <c r="M4629"/>
      <c r="N4629"/>
    </row>
    <row r="4630" spans="1:14" ht="12.75" customHeight="1">
      <c r="A4630"/>
      <c r="B4630"/>
      <c r="C4630"/>
      <c r="D4630"/>
      <c r="E4630"/>
      <c r="F4630"/>
      <c r="G4630"/>
      <c r="H4630"/>
      <c r="I4630"/>
      <c r="J4630" s="52"/>
      <c r="K4630" s="52"/>
      <c r="L4630" s="52"/>
      <c r="M4630"/>
      <c r="N4630"/>
    </row>
    <row r="4631" spans="1:14" ht="12.75" customHeight="1">
      <c r="A4631"/>
      <c r="B4631"/>
      <c r="C4631"/>
      <c r="D4631"/>
      <c r="E4631"/>
      <c r="F4631"/>
      <c r="G4631"/>
      <c r="H4631"/>
      <c r="I4631"/>
      <c r="J4631" s="52"/>
      <c r="K4631" s="52"/>
      <c r="L4631" s="52"/>
      <c r="M4631"/>
      <c r="N4631"/>
    </row>
    <row r="4632" spans="1:14" ht="12.75" customHeight="1">
      <c r="A4632"/>
      <c r="B4632"/>
      <c r="C4632"/>
      <c r="D4632"/>
      <c r="E4632"/>
      <c r="F4632"/>
      <c r="G4632"/>
      <c r="H4632"/>
      <c r="I4632"/>
      <c r="J4632" s="52"/>
      <c r="K4632" s="52"/>
      <c r="L4632" s="52"/>
      <c r="M4632"/>
      <c r="N4632"/>
    </row>
    <row r="4633" spans="1:14" ht="12.75" customHeight="1">
      <c r="A4633"/>
      <c r="B4633"/>
      <c r="C4633"/>
      <c r="D4633"/>
      <c r="E4633"/>
      <c r="F4633"/>
      <c r="G4633"/>
      <c r="H4633"/>
      <c r="I4633"/>
      <c r="J4633" s="52"/>
      <c r="K4633" s="52"/>
      <c r="L4633" s="52"/>
      <c r="M4633"/>
      <c r="N4633"/>
    </row>
    <row r="4634" spans="1:14" ht="12.75" customHeight="1">
      <c r="A4634"/>
      <c r="B4634"/>
      <c r="C4634"/>
      <c r="D4634"/>
      <c r="E4634"/>
      <c r="F4634"/>
      <c r="G4634"/>
      <c r="H4634"/>
      <c r="I4634"/>
      <c r="J4634" s="52"/>
      <c r="K4634" s="52"/>
      <c r="L4634" s="52"/>
      <c r="M4634"/>
      <c r="N4634"/>
    </row>
    <row r="4635" spans="1:14" ht="12.75" customHeight="1">
      <c r="A4635"/>
      <c r="B4635"/>
      <c r="C4635"/>
      <c r="D4635"/>
      <c r="E4635"/>
      <c r="F4635"/>
      <c r="G4635"/>
      <c r="H4635"/>
      <c r="I4635"/>
      <c r="J4635" s="52"/>
      <c r="K4635" s="52"/>
      <c r="L4635" s="52"/>
      <c r="M4635"/>
      <c r="N4635"/>
    </row>
    <row r="4636" spans="1:14" ht="12.75" customHeight="1">
      <c r="A4636"/>
      <c r="B4636"/>
      <c r="C4636"/>
      <c r="D4636"/>
      <c r="E4636"/>
      <c r="F4636"/>
      <c r="G4636"/>
      <c r="H4636"/>
      <c r="I4636"/>
      <c r="J4636" s="52"/>
      <c r="K4636" s="52"/>
      <c r="L4636" s="52"/>
      <c r="M4636"/>
      <c r="N4636"/>
    </row>
    <row r="4637" spans="1:14" ht="12.75" customHeight="1">
      <c r="A4637"/>
      <c r="B4637"/>
      <c r="C4637"/>
      <c r="D4637"/>
      <c r="E4637"/>
      <c r="F4637"/>
      <c r="G4637"/>
      <c r="H4637"/>
      <c r="I4637"/>
      <c r="J4637" s="52"/>
      <c r="K4637" s="52"/>
      <c r="L4637" s="52"/>
      <c r="M4637"/>
      <c r="N4637"/>
    </row>
    <row r="4638" spans="1:14" ht="12.75" customHeight="1">
      <c r="A4638"/>
      <c r="B4638"/>
      <c r="C4638"/>
      <c r="D4638"/>
      <c r="E4638"/>
      <c r="F4638"/>
      <c r="G4638"/>
      <c r="H4638"/>
      <c r="I4638"/>
      <c r="J4638" s="52"/>
      <c r="K4638" s="52"/>
      <c r="L4638" s="52"/>
      <c r="M4638"/>
      <c r="N4638"/>
    </row>
    <row r="4639" spans="1:14" ht="12.75" customHeight="1">
      <c r="A4639"/>
      <c r="B4639"/>
      <c r="C4639"/>
      <c r="D4639"/>
      <c r="E4639"/>
      <c r="F4639"/>
      <c r="G4639"/>
      <c r="H4639"/>
      <c r="I4639"/>
      <c r="J4639" s="52"/>
      <c r="K4639" s="52"/>
      <c r="L4639" s="52"/>
      <c r="M4639"/>
      <c r="N4639"/>
    </row>
    <row r="4640" spans="1:14" ht="12.75" customHeight="1">
      <c r="A4640"/>
      <c r="B4640"/>
      <c r="C4640"/>
      <c r="D4640"/>
      <c r="E4640"/>
      <c r="F4640"/>
      <c r="G4640"/>
      <c r="H4640"/>
      <c r="I4640"/>
      <c r="J4640" s="52"/>
      <c r="K4640" s="52"/>
      <c r="L4640" s="52"/>
      <c r="M4640"/>
      <c r="N4640"/>
    </row>
    <row r="4641" spans="1:14" ht="12.75" customHeight="1">
      <c r="A4641"/>
      <c r="B4641"/>
      <c r="C4641"/>
      <c r="D4641"/>
      <c r="E4641"/>
      <c r="F4641"/>
      <c r="G4641"/>
      <c r="H4641"/>
      <c r="I4641"/>
      <c r="J4641" s="52"/>
      <c r="K4641" s="52"/>
      <c r="L4641" s="52"/>
      <c r="M4641"/>
      <c r="N4641"/>
    </row>
    <row r="4642" spans="1:14" ht="12.75" customHeight="1">
      <c r="A4642"/>
      <c r="B4642"/>
      <c r="C4642"/>
      <c r="D4642"/>
      <c r="E4642"/>
      <c r="F4642"/>
      <c r="G4642"/>
      <c r="H4642"/>
      <c r="I4642"/>
      <c r="J4642" s="52"/>
      <c r="K4642" s="52"/>
      <c r="L4642" s="52"/>
      <c r="M4642"/>
      <c r="N4642"/>
    </row>
    <row r="4643" spans="1:14" ht="12.75" customHeight="1">
      <c r="A4643"/>
      <c r="B4643"/>
      <c r="C4643"/>
      <c r="D4643"/>
      <c r="E4643"/>
      <c r="F4643"/>
      <c r="G4643"/>
      <c r="H4643"/>
      <c r="I4643"/>
      <c r="J4643" s="52"/>
      <c r="K4643" s="52"/>
      <c r="L4643" s="52"/>
      <c r="M4643"/>
      <c r="N4643"/>
    </row>
    <row r="4644" spans="1:14" ht="12.75" customHeight="1">
      <c r="A4644"/>
      <c r="B4644"/>
      <c r="C4644"/>
      <c r="D4644"/>
      <c r="E4644"/>
      <c r="F4644"/>
      <c r="G4644"/>
      <c r="H4644"/>
      <c r="I4644"/>
      <c r="J4644" s="52"/>
      <c r="K4644" s="52"/>
      <c r="L4644" s="52"/>
      <c r="M4644"/>
      <c r="N4644"/>
    </row>
    <row r="4645" spans="1:14" ht="12.75" customHeight="1">
      <c r="A4645"/>
      <c r="B4645"/>
      <c r="C4645"/>
      <c r="D4645"/>
      <c r="E4645"/>
      <c r="F4645"/>
      <c r="G4645"/>
      <c r="H4645"/>
      <c r="I4645"/>
      <c r="J4645" s="52"/>
      <c r="K4645" s="52"/>
      <c r="L4645" s="52"/>
      <c r="M4645"/>
      <c r="N4645"/>
    </row>
    <row r="4646" spans="1:14" ht="12.75" customHeight="1">
      <c r="A4646"/>
      <c r="B4646"/>
      <c r="C4646"/>
      <c r="D4646"/>
      <c r="E4646"/>
      <c r="F4646"/>
      <c r="G4646"/>
      <c r="H4646"/>
      <c r="I4646"/>
      <c r="J4646" s="52"/>
      <c r="K4646" s="52"/>
      <c r="L4646" s="52"/>
      <c r="M4646"/>
      <c r="N4646"/>
    </row>
    <row r="4647" spans="1:14" ht="12.75" customHeight="1">
      <c r="A4647"/>
      <c r="B4647"/>
      <c r="C4647"/>
      <c r="D4647"/>
      <c r="E4647"/>
      <c r="F4647"/>
      <c r="G4647"/>
      <c r="H4647"/>
      <c r="I4647"/>
      <c r="J4647" s="52"/>
      <c r="K4647" s="52"/>
      <c r="L4647" s="52"/>
      <c r="M4647"/>
      <c r="N4647"/>
    </row>
    <row r="4648" spans="1:14" ht="12.75" customHeight="1">
      <c r="A4648"/>
      <c r="B4648"/>
      <c r="C4648"/>
      <c r="D4648"/>
      <c r="E4648"/>
      <c r="F4648"/>
      <c r="G4648"/>
      <c r="H4648"/>
      <c r="I4648"/>
      <c r="J4648" s="52"/>
      <c r="K4648" s="52"/>
      <c r="L4648" s="52"/>
      <c r="M4648"/>
      <c r="N4648"/>
    </row>
    <row r="4649" spans="1:14" ht="12.75" customHeight="1">
      <c r="A4649"/>
      <c r="B4649"/>
      <c r="C4649"/>
      <c r="D4649"/>
      <c r="E4649"/>
      <c r="F4649"/>
      <c r="G4649"/>
      <c r="H4649"/>
      <c r="I4649"/>
      <c r="J4649" s="52"/>
      <c r="K4649" s="52"/>
      <c r="L4649" s="52"/>
      <c r="M4649"/>
      <c r="N4649"/>
    </row>
    <row r="4650" spans="1:14" ht="12.75" customHeight="1">
      <c r="A4650"/>
      <c r="B4650"/>
      <c r="C4650"/>
      <c r="D4650"/>
      <c r="E4650"/>
      <c r="F4650"/>
      <c r="G4650"/>
      <c r="H4650"/>
      <c r="I4650"/>
      <c r="J4650" s="52"/>
      <c r="K4650" s="52"/>
      <c r="L4650" s="52"/>
      <c r="M4650"/>
      <c r="N4650"/>
    </row>
    <row r="4651" spans="1:14" ht="12.75" customHeight="1">
      <c r="A4651"/>
      <c r="B4651"/>
      <c r="C4651"/>
      <c r="D4651"/>
      <c r="E4651"/>
      <c r="F4651"/>
      <c r="G4651"/>
      <c r="H4651"/>
      <c r="I4651"/>
      <c r="J4651" s="52"/>
      <c r="K4651" s="52"/>
      <c r="L4651" s="52"/>
      <c r="M4651"/>
      <c r="N4651"/>
    </row>
    <row r="4652" spans="1:14" ht="12.75" customHeight="1">
      <c r="A4652"/>
      <c r="B4652"/>
      <c r="C4652"/>
      <c r="D4652"/>
      <c r="E4652"/>
      <c r="F4652"/>
      <c r="G4652"/>
      <c r="H4652"/>
      <c r="I4652"/>
      <c r="J4652" s="52"/>
      <c r="K4652" s="52"/>
      <c r="L4652" s="52"/>
      <c r="M4652"/>
      <c r="N4652"/>
    </row>
    <row r="4653" spans="1:14" ht="12.75" customHeight="1">
      <c r="A4653"/>
      <c r="B4653"/>
      <c r="C4653"/>
      <c r="D4653"/>
      <c r="E4653"/>
      <c r="F4653"/>
      <c r="G4653"/>
      <c r="H4653"/>
      <c r="I4653"/>
      <c r="J4653" s="52"/>
      <c r="K4653" s="52"/>
      <c r="L4653" s="52"/>
      <c r="M4653"/>
      <c r="N4653"/>
    </row>
    <row r="4654" spans="1:14" ht="12.75" customHeight="1">
      <c r="A4654"/>
      <c r="B4654"/>
      <c r="C4654"/>
      <c r="D4654"/>
      <c r="E4654"/>
      <c r="F4654"/>
      <c r="G4654"/>
      <c r="H4654"/>
      <c r="I4654"/>
      <c r="J4654" s="52"/>
      <c r="K4654" s="52"/>
      <c r="L4654" s="52"/>
      <c r="M4654"/>
      <c r="N4654"/>
    </row>
    <row r="4655" spans="1:14" ht="12.75" customHeight="1">
      <c r="A4655"/>
      <c r="B4655"/>
      <c r="C4655"/>
      <c r="D4655"/>
      <c r="E4655"/>
      <c r="F4655"/>
      <c r="G4655"/>
      <c r="H4655"/>
      <c r="I4655"/>
      <c r="J4655" s="52"/>
      <c r="K4655" s="52"/>
      <c r="L4655" s="52"/>
      <c r="M4655"/>
      <c r="N4655"/>
    </row>
    <row r="4656" spans="1:14" ht="12.75" customHeight="1">
      <c r="A4656"/>
      <c r="B4656"/>
      <c r="C4656"/>
      <c r="D4656"/>
      <c r="E4656"/>
      <c r="F4656"/>
      <c r="G4656"/>
      <c r="H4656"/>
      <c r="I4656"/>
      <c r="J4656" s="52"/>
      <c r="K4656" s="52"/>
      <c r="L4656" s="52"/>
      <c r="M4656"/>
      <c r="N4656"/>
    </row>
    <row r="4657" spans="1:14" ht="12.75" customHeight="1">
      <c r="A4657"/>
      <c r="B4657"/>
      <c r="C4657"/>
      <c r="D4657"/>
      <c r="E4657"/>
      <c r="F4657"/>
      <c r="G4657"/>
      <c r="H4657"/>
      <c r="I4657"/>
      <c r="J4657" s="52"/>
      <c r="K4657" s="52"/>
      <c r="L4657" s="52"/>
      <c r="M4657"/>
      <c r="N4657"/>
    </row>
    <row r="4658" spans="1:14" ht="12.75" customHeight="1">
      <c r="A4658"/>
      <c r="B4658"/>
      <c r="C4658"/>
      <c r="D4658"/>
      <c r="E4658"/>
      <c r="F4658"/>
      <c r="G4658"/>
      <c r="H4658"/>
      <c r="I4658"/>
      <c r="J4658" s="52"/>
      <c r="K4658" s="52"/>
      <c r="L4658" s="52"/>
      <c r="M4658"/>
      <c r="N4658"/>
    </row>
    <row r="4659" spans="1:14" ht="12.75" customHeight="1">
      <c r="A4659"/>
      <c r="B4659"/>
      <c r="C4659"/>
      <c r="D4659"/>
      <c r="E4659"/>
      <c r="F4659"/>
      <c r="G4659"/>
      <c r="H4659"/>
      <c r="I4659"/>
      <c r="J4659" s="52"/>
      <c r="K4659" s="52"/>
      <c r="L4659" s="52"/>
      <c r="M4659"/>
      <c r="N4659"/>
    </row>
    <row r="4660" spans="1:14" ht="12.75" customHeight="1">
      <c r="A4660"/>
      <c r="B4660"/>
      <c r="C4660"/>
      <c r="D4660"/>
      <c r="E4660"/>
      <c r="F4660"/>
      <c r="G4660"/>
      <c r="H4660"/>
      <c r="I4660"/>
      <c r="J4660" s="52"/>
      <c r="K4660" s="52"/>
      <c r="L4660" s="52"/>
      <c r="M4660"/>
      <c r="N4660"/>
    </row>
    <row r="4661" spans="1:14" ht="12.75" customHeight="1">
      <c r="A4661"/>
      <c r="B4661"/>
      <c r="C4661"/>
      <c r="D4661"/>
      <c r="E4661"/>
      <c r="F4661"/>
      <c r="G4661"/>
      <c r="H4661"/>
      <c r="I4661"/>
      <c r="J4661" s="52"/>
      <c r="K4661" s="52"/>
      <c r="L4661" s="52"/>
      <c r="M4661"/>
      <c r="N4661"/>
    </row>
    <row r="4662" spans="1:14" ht="12.75" customHeight="1">
      <c r="A4662"/>
      <c r="B4662"/>
      <c r="C4662"/>
      <c r="D4662"/>
      <c r="E4662"/>
      <c r="F4662"/>
      <c r="G4662"/>
      <c r="H4662"/>
      <c r="I4662"/>
      <c r="J4662" s="52"/>
      <c r="K4662" s="52"/>
      <c r="L4662" s="52"/>
      <c r="M4662"/>
      <c r="N4662"/>
    </row>
    <row r="4663" spans="1:14" ht="12.75" customHeight="1">
      <c r="A4663"/>
      <c r="B4663"/>
      <c r="C4663"/>
      <c r="D4663"/>
      <c r="E4663"/>
      <c r="F4663"/>
      <c r="G4663"/>
      <c r="H4663"/>
      <c r="I4663"/>
      <c r="J4663" s="52"/>
      <c r="K4663" s="52"/>
      <c r="L4663" s="52"/>
      <c r="M4663"/>
      <c r="N4663"/>
    </row>
    <row r="4664" spans="1:14" ht="12.75" customHeight="1">
      <c r="A4664"/>
      <c r="B4664"/>
      <c r="C4664"/>
      <c r="D4664"/>
      <c r="E4664"/>
      <c r="F4664"/>
      <c r="G4664"/>
      <c r="H4664"/>
      <c r="I4664"/>
      <c r="J4664" s="52"/>
      <c r="K4664" s="52"/>
      <c r="L4664" s="52"/>
      <c r="M4664"/>
      <c r="N4664"/>
    </row>
    <row r="4665" spans="1:14" ht="12.75" customHeight="1">
      <c r="A4665"/>
      <c r="B4665"/>
      <c r="C4665"/>
      <c r="D4665"/>
      <c r="E4665"/>
      <c r="F4665"/>
      <c r="G4665"/>
      <c r="H4665"/>
      <c r="I4665"/>
      <c r="J4665" s="52"/>
      <c r="K4665" s="52"/>
      <c r="L4665" s="52"/>
      <c r="M4665"/>
      <c r="N4665"/>
    </row>
    <row r="4666" spans="1:14" ht="12.75" customHeight="1">
      <c r="A4666"/>
      <c r="B4666"/>
      <c r="C4666"/>
      <c r="D4666"/>
      <c r="E4666"/>
      <c r="F4666"/>
      <c r="G4666"/>
      <c r="H4666"/>
      <c r="I4666"/>
      <c r="J4666" s="52"/>
      <c r="K4666" s="52"/>
      <c r="L4666" s="52"/>
      <c r="M4666"/>
      <c r="N4666"/>
    </row>
    <row r="4667" spans="1:14" ht="12.75" customHeight="1">
      <c r="A4667"/>
      <c r="B4667"/>
      <c r="C4667"/>
      <c r="D4667"/>
      <c r="E4667"/>
      <c r="F4667"/>
      <c r="G4667"/>
      <c r="H4667"/>
      <c r="I4667"/>
      <c r="J4667" s="52"/>
      <c r="K4667" s="52"/>
      <c r="L4667" s="52"/>
      <c r="M4667"/>
      <c r="N4667"/>
    </row>
    <row r="4668" spans="1:14" ht="12.75" customHeight="1">
      <c r="A4668"/>
      <c r="B4668"/>
      <c r="C4668"/>
      <c r="D4668"/>
      <c r="E4668"/>
      <c r="F4668"/>
      <c r="G4668"/>
      <c r="H4668"/>
      <c r="I4668"/>
      <c r="J4668" s="52"/>
      <c r="K4668" s="52"/>
      <c r="L4668" s="52"/>
      <c r="M4668"/>
      <c r="N4668"/>
    </row>
    <row r="4669" spans="1:14" ht="12.75" customHeight="1">
      <c r="A4669"/>
      <c r="B4669"/>
      <c r="C4669"/>
      <c r="D4669"/>
      <c r="E4669"/>
      <c r="F4669"/>
      <c r="G4669"/>
      <c r="H4669"/>
      <c r="I4669"/>
      <c r="J4669" s="52"/>
      <c r="K4669" s="52"/>
      <c r="L4669" s="52"/>
      <c r="M4669"/>
      <c r="N4669"/>
    </row>
    <row r="4670" spans="1:14" ht="12.75" customHeight="1">
      <c r="A4670"/>
      <c r="B4670"/>
      <c r="C4670"/>
      <c r="D4670"/>
      <c r="E4670"/>
      <c r="F4670"/>
      <c r="G4670"/>
      <c r="H4670"/>
      <c r="I4670"/>
      <c r="J4670" s="52"/>
      <c r="K4670" s="52"/>
      <c r="L4670" s="52"/>
      <c r="M4670"/>
      <c r="N4670"/>
    </row>
    <row r="4671" spans="1:14" ht="12.75" customHeight="1">
      <c r="A4671"/>
      <c r="B4671"/>
      <c r="C4671"/>
      <c r="D4671"/>
      <c r="E4671"/>
      <c r="F4671"/>
      <c r="G4671"/>
      <c r="H4671"/>
      <c r="I4671"/>
      <c r="J4671" s="52"/>
      <c r="K4671" s="52"/>
      <c r="L4671" s="52"/>
      <c r="M4671"/>
      <c r="N4671"/>
    </row>
    <row r="4672" spans="1:14" ht="12.75" customHeight="1">
      <c r="A4672"/>
      <c r="B4672"/>
      <c r="C4672"/>
      <c r="D4672"/>
      <c r="E4672"/>
      <c r="F4672"/>
      <c r="G4672"/>
      <c r="H4672"/>
      <c r="I4672"/>
      <c r="J4672" s="52"/>
      <c r="K4672" s="52"/>
      <c r="L4672" s="52"/>
      <c r="M4672"/>
      <c r="N4672"/>
    </row>
    <row r="4673" spans="1:14" ht="12.75" customHeight="1">
      <c r="A4673"/>
      <c r="B4673"/>
      <c r="C4673"/>
      <c r="D4673"/>
      <c r="E4673"/>
      <c r="F4673"/>
      <c r="G4673"/>
      <c r="H4673"/>
      <c r="I4673"/>
      <c r="J4673" s="52"/>
      <c r="K4673" s="52"/>
      <c r="L4673" s="52"/>
      <c r="M4673"/>
      <c r="N4673"/>
    </row>
    <row r="4674" spans="1:14" ht="12.75" customHeight="1">
      <c r="A4674"/>
      <c r="B4674"/>
      <c r="C4674"/>
      <c r="D4674"/>
      <c r="E4674"/>
      <c r="F4674"/>
      <c r="G4674"/>
      <c r="H4674"/>
      <c r="I4674"/>
      <c r="J4674" s="52"/>
      <c r="K4674" s="52"/>
      <c r="L4674" s="52"/>
      <c r="M4674"/>
      <c r="N4674"/>
    </row>
    <row r="4675" spans="1:14" ht="12.75" customHeight="1">
      <c r="A4675"/>
      <c r="B4675"/>
      <c r="C4675"/>
      <c r="D4675"/>
      <c r="E4675"/>
      <c r="F4675"/>
      <c r="G4675"/>
      <c r="H4675"/>
      <c r="I4675"/>
      <c r="J4675" s="52"/>
      <c r="K4675" s="52"/>
      <c r="L4675" s="52"/>
      <c r="M4675"/>
      <c r="N4675"/>
    </row>
    <row r="4676" spans="1:14" ht="12.75" customHeight="1">
      <c r="A4676"/>
      <c r="B4676"/>
      <c r="C4676"/>
      <c r="D4676"/>
      <c r="E4676"/>
      <c r="F4676"/>
      <c r="G4676"/>
      <c r="H4676"/>
      <c r="I4676"/>
      <c r="J4676" s="52"/>
      <c r="K4676" s="52"/>
      <c r="L4676" s="52"/>
      <c r="M4676"/>
      <c r="N4676"/>
    </row>
    <row r="4677" spans="1:14" ht="12.75" customHeight="1">
      <c r="A4677"/>
      <c r="B4677"/>
      <c r="C4677"/>
      <c r="D4677"/>
      <c r="E4677"/>
      <c r="F4677"/>
      <c r="G4677"/>
      <c r="H4677"/>
      <c r="I4677"/>
      <c r="J4677" s="52"/>
      <c r="K4677" s="52"/>
      <c r="L4677" s="52"/>
      <c r="M4677"/>
      <c r="N4677"/>
    </row>
    <row r="4678" spans="1:14" ht="12.75" customHeight="1">
      <c r="A4678"/>
      <c r="B4678"/>
      <c r="C4678"/>
      <c r="D4678"/>
      <c r="E4678"/>
      <c r="F4678"/>
      <c r="G4678"/>
      <c r="H4678"/>
      <c r="I4678"/>
      <c r="J4678" s="52"/>
      <c r="K4678" s="52"/>
      <c r="L4678" s="52"/>
      <c r="M4678"/>
      <c r="N4678"/>
    </row>
    <row r="4679" spans="1:14" ht="12.75" customHeight="1">
      <c r="A4679"/>
      <c r="B4679"/>
      <c r="C4679"/>
      <c r="D4679"/>
      <c r="E4679"/>
      <c r="F4679"/>
      <c r="G4679"/>
      <c r="H4679"/>
      <c r="I4679"/>
      <c r="J4679" s="52"/>
      <c r="K4679" s="52"/>
      <c r="L4679" s="52"/>
      <c r="M4679"/>
      <c r="N4679"/>
    </row>
    <row r="4680" spans="1:14" ht="12.75" customHeight="1">
      <c r="A4680"/>
      <c r="B4680"/>
      <c r="C4680"/>
      <c r="D4680"/>
      <c r="E4680"/>
      <c r="F4680"/>
      <c r="G4680"/>
      <c r="H4680"/>
      <c r="I4680"/>
      <c r="J4680" s="52"/>
      <c r="K4680" s="52"/>
      <c r="L4680" s="52"/>
      <c r="M4680"/>
      <c r="N4680"/>
    </row>
    <row r="4681" spans="1:14" ht="12.75" customHeight="1">
      <c r="A4681"/>
      <c r="B4681"/>
      <c r="C4681"/>
      <c r="D4681"/>
      <c r="E4681"/>
      <c r="F4681"/>
      <c r="G4681"/>
      <c r="H4681"/>
      <c r="I4681"/>
      <c r="J4681" s="52"/>
      <c r="K4681" s="52"/>
      <c r="L4681" s="52"/>
      <c r="M4681"/>
      <c r="N4681"/>
    </row>
    <row r="4682" spans="1:14" ht="12.75" customHeight="1">
      <c r="A4682"/>
      <c r="B4682"/>
      <c r="C4682"/>
      <c r="D4682"/>
      <c r="E4682"/>
      <c r="F4682"/>
      <c r="G4682"/>
      <c r="H4682"/>
      <c r="I4682"/>
      <c r="J4682" s="52"/>
      <c r="K4682" s="52"/>
      <c r="L4682" s="52"/>
      <c r="M4682"/>
      <c r="N4682"/>
    </row>
    <row r="4683" spans="1:14" ht="12.75" customHeight="1">
      <c r="A4683"/>
      <c r="B4683"/>
      <c r="C4683"/>
      <c r="D4683"/>
      <c r="E4683"/>
      <c r="F4683"/>
      <c r="G4683"/>
      <c r="H4683"/>
      <c r="I4683"/>
      <c r="J4683" s="52"/>
      <c r="K4683" s="52"/>
      <c r="L4683" s="52"/>
      <c r="M4683"/>
      <c r="N4683"/>
    </row>
    <row r="4684" spans="1:14" ht="12.75" customHeight="1">
      <c r="A4684"/>
      <c r="B4684"/>
      <c r="C4684"/>
      <c r="D4684"/>
      <c r="E4684"/>
      <c r="F4684"/>
      <c r="G4684"/>
      <c r="H4684"/>
      <c r="I4684"/>
      <c r="J4684" s="52"/>
      <c r="K4684" s="52"/>
      <c r="L4684" s="52"/>
      <c r="M4684"/>
      <c r="N4684"/>
    </row>
    <row r="4685" spans="1:14" ht="12.75" customHeight="1">
      <c r="A4685"/>
      <c r="B4685"/>
      <c r="C4685"/>
      <c r="D4685"/>
      <c r="E4685"/>
      <c r="F4685"/>
      <c r="G4685"/>
      <c r="H4685"/>
      <c r="I4685"/>
      <c r="J4685" s="52"/>
      <c r="K4685" s="52"/>
      <c r="L4685" s="52"/>
      <c r="M4685"/>
      <c r="N4685"/>
    </row>
    <row r="4686" spans="1:14" ht="12.75" customHeight="1">
      <c r="A4686"/>
      <c r="B4686"/>
      <c r="C4686"/>
      <c r="D4686"/>
      <c r="E4686"/>
      <c r="F4686"/>
      <c r="G4686"/>
      <c r="H4686"/>
      <c r="I4686"/>
      <c r="J4686" s="52"/>
      <c r="K4686" s="52"/>
      <c r="L4686" s="52"/>
      <c r="M4686"/>
      <c r="N4686"/>
    </row>
    <row r="4687" spans="1:14" ht="12.75" customHeight="1">
      <c r="A4687"/>
      <c r="B4687"/>
      <c r="C4687"/>
      <c r="D4687"/>
      <c r="E4687"/>
      <c r="F4687"/>
      <c r="G4687"/>
      <c r="H4687"/>
      <c r="I4687"/>
      <c r="J4687" s="52"/>
      <c r="K4687" s="52"/>
      <c r="L4687" s="52"/>
      <c r="M4687"/>
      <c r="N4687"/>
    </row>
    <row r="4688" spans="1:14" ht="12.75" customHeight="1">
      <c r="A4688"/>
      <c r="B4688"/>
      <c r="C4688"/>
      <c r="D4688"/>
      <c r="E4688"/>
      <c r="F4688"/>
      <c r="G4688"/>
      <c r="H4688"/>
      <c r="I4688"/>
      <c r="J4688" s="52"/>
      <c r="K4688" s="52"/>
      <c r="L4688" s="52"/>
      <c r="M4688"/>
      <c r="N4688"/>
    </row>
    <row r="4689" spans="1:14" ht="12.75" customHeight="1">
      <c r="A4689"/>
      <c r="B4689"/>
      <c r="C4689"/>
      <c r="D4689"/>
      <c r="E4689"/>
      <c r="F4689"/>
      <c r="G4689"/>
      <c r="H4689"/>
      <c r="I4689"/>
      <c r="J4689" s="52"/>
      <c r="K4689" s="52"/>
      <c r="L4689" s="52"/>
      <c r="M4689"/>
      <c r="N4689"/>
    </row>
    <row r="4690" spans="1:14" ht="12.75" customHeight="1">
      <c r="A4690"/>
      <c r="B4690"/>
      <c r="C4690"/>
      <c r="D4690"/>
      <c r="E4690"/>
      <c r="F4690"/>
      <c r="G4690"/>
      <c r="H4690"/>
      <c r="I4690"/>
      <c r="J4690" s="52"/>
      <c r="K4690" s="52"/>
      <c r="L4690" s="52"/>
      <c r="M4690"/>
      <c r="N4690"/>
    </row>
    <row r="4691" spans="1:14" ht="12.75" customHeight="1">
      <c r="A4691"/>
      <c r="B4691"/>
      <c r="C4691"/>
      <c r="D4691"/>
      <c r="E4691"/>
      <c r="F4691"/>
      <c r="G4691"/>
      <c r="H4691"/>
      <c r="I4691"/>
      <c r="J4691" s="52"/>
      <c r="K4691" s="52"/>
      <c r="L4691" s="52"/>
      <c r="M4691"/>
      <c r="N4691"/>
    </row>
    <row r="4692" spans="1:14" ht="12.75" customHeight="1">
      <c r="A4692"/>
      <c r="B4692"/>
      <c r="C4692"/>
      <c r="D4692"/>
      <c r="E4692"/>
      <c r="F4692"/>
      <c r="G4692"/>
      <c r="H4692"/>
      <c r="I4692"/>
      <c r="J4692" s="52"/>
      <c r="K4692" s="52"/>
      <c r="L4692" s="52"/>
      <c r="M4692"/>
      <c r="N4692"/>
    </row>
    <row r="4693" spans="1:14" ht="12.75" customHeight="1">
      <c r="A4693"/>
      <c r="B4693"/>
      <c r="C4693"/>
      <c r="D4693"/>
      <c r="E4693"/>
      <c r="F4693"/>
      <c r="G4693"/>
      <c r="H4693"/>
      <c r="I4693"/>
      <c r="J4693" s="52"/>
      <c r="K4693" s="52"/>
      <c r="L4693" s="52"/>
      <c r="M4693"/>
      <c r="N4693"/>
    </row>
    <row r="4694" spans="1:14" ht="12.75" customHeight="1">
      <c r="A4694"/>
      <c r="B4694"/>
      <c r="C4694"/>
      <c r="D4694"/>
      <c r="E4694"/>
      <c r="F4694"/>
      <c r="G4694"/>
      <c r="H4694"/>
      <c r="I4694"/>
      <c r="J4694" s="52"/>
      <c r="K4694" s="52"/>
      <c r="L4694" s="52"/>
      <c r="M4694"/>
      <c r="N4694"/>
    </row>
    <row r="4695" spans="1:14" ht="12.75" customHeight="1">
      <c r="A4695"/>
      <c r="B4695"/>
      <c r="C4695"/>
      <c r="D4695"/>
      <c r="E4695"/>
      <c r="F4695"/>
      <c r="G4695"/>
      <c r="H4695"/>
      <c r="I4695"/>
      <c r="J4695" s="52"/>
      <c r="K4695" s="52"/>
      <c r="L4695" s="52"/>
      <c r="M4695"/>
      <c r="N4695"/>
    </row>
    <row r="4696" spans="1:14" ht="12.75" customHeight="1">
      <c r="A4696"/>
      <c r="B4696"/>
      <c r="C4696"/>
      <c r="D4696"/>
      <c r="E4696"/>
      <c r="F4696"/>
      <c r="G4696"/>
      <c r="H4696"/>
      <c r="I4696"/>
      <c r="J4696" s="52"/>
      <c r="K4696" s="52"/>
      <c r="L4696" s="52"/>
      <c r="M4696"/>
      <c r="N4696"/>
    </row>
    <row r="4697" spans="1:14" ht="12.75" customHeight="1">
      <c r="A4697"/>
      <c r="B4697"/>
      <c r="C4697"/>
      <c r="D4697"/>
      <c r="E4697"/>
      <c r="F4697"/>
      <c r="G4697"/>
      <c r="H4697"/>
      <c r="I4697"/>
      <c r="J4697" s="52"/>
      <c r="K4697" s="52"/>
      <c r="L4697" s="52"/>
      <c r="M4697"/>
      <c r="N4697"/>
    </row>
    <row r="4698" spans="1:14" ht="12.75" customHeight="1">
      <c r="A4698"/>
      <c r="B4698"/>
      <c r="C4698"/>
      <c r="D4698"/>
      <c r="E4698"/>
      <c r="F4698"/>
      <c r="G4698"/>
      <c r="H4698"/>
      <c r="I4698"/>
      <c r="J4698" s="52"/>
      <c r="K4698" s="52"/>
      <c r="L4698" s="52"/>
      <c r="M4698"/>
      <c r="N4698"/>
    </row>
    <row r="4699" spans="1:14" ht="12.75" customHeight="1">
      <c r="A4699"/>
      <c r="B4699"/>
      <c r="C4699"/>
      <c r="D4699"/>
      <c r="E4699"/>
      <c r="F4699"/>
      <c r="G4699"/>
      <c r="H4699"/>
      <c r="I4699"/>
      <c r="J4699" s="52"/>
      <c r="K4699" s="52"/>
      <c r="L4699" s="52"/>
      <c r="M4699"/>
      <c r="N4699"/>
    </row>
    <row r="4700" spans="1:14" ht="12.75" customHeight="1">
      <c r="A4700"/>
      <c r="B4700"/>
      <c r="C4700"/>
      <c r="D4700"/>
      <c r="E4700"/>
      <c r="F4700"/>
      <c r="G4700"/>
      <c r="H4700"/>
      <c r="I4700"/>
      <c r="J4700" s="52"/>
      <c r="K4700" s="52"/>
      <c r="L4700" s="52"/>
      <c r="M4700"/>
      <c r="N4700"/>
    </row>
    <row r="4701" spans="1:14" ht="12.75" customHeight="1">
      <c r="A4701"/>
      <c r="B4701"/>
      <c r="C4701"/>
      <c r="D4701"/>
      <c r="E4701"/>
      <c r="F4701"/>
      <c r="G4701"/>
      <c r="H4701"/>
      <c r="I4701"/>
      <c r="J4701" s="52"/>
      <c r="K4701" s="52"/>
      <c r="L4701" s="52"/>
      <c r="M4701"/>
      <c r="N4701"/>
    </row>
    <row r="4702" spans="1:14" ht="12.75" customHeight="1">
      <c r="A4702"/>
      <c r="B4702"/>
      <c r="C4702"/>
      <c r="D4702"/>
      <c r="E4702"/>
      <c r="F4702"/>
      <c r="G4702"/>
      <c r="H4702"/>
      <c r="I4702"/>
      <c r="J4702" s="52"/>
      <c r="K4702" s="52"/>
      <c r="L4702" s="52"/>
      <c r="M4702"/>
      <c r="N4702"/>
    </row>
    <row r="4703" spans="1:14" ht="12.75" customHeight="1">
      <c r="A4703"/>
      <c r="B4703"/>
      <c r="C4703"/>
      <c r="D4703"/>
      <c r="E4703"/>
      <c r="F4703"/>
      <c r="G4703"/>
      <c r="H4703"/>
      <c r="I4703"/>
      <c r="J4703" s="52"/>
      <c r="K4703" s="52"/>
      <c r="L4703" s="52"/>
      <c r="M4703"/>
      <c r="N4703"/>
    </row>
    <row r="4704" spans="1:14" ht="12.75" customHeight="1">
      <c r="A4704"/>
      <c r="B4704"/>
      <c r="C4704"/>
      <c r="D4704"/>
      <c r="E4704"/>
      <c r="F4704"/>
      <c r="G4704"/>
      <c r="H4704"/>
      <c r="I4704"/>
      <c r="J4704" s="52"/>
      <c r="K4704" s="52"/>
      <c r="L4704" s="52"/>
      <c r="M4704"/>
      <c r="N4704"/>
    </row>
    <row r="4705" spans="1:14" ht="12.75" customHeight="1">
      <c r="A4705"/>
      <c r="B4705"/>
      <c r="C4705"/>
      <c r="D4705"/>
      <c r="E4705"/>
      <c r="F4705"/>
      <c r="G4705"/>
      <c r="H4705"/>
      <c r="I4705"/>
      <c r="J4705" s="52"/>
      <c r="K4705" s="52"/>
      <c r="L4705" s="52"/>
      <c r="M4705"/>
      <c r="N4705"/>
    </row>
    <row r="4706" spans="1:14" ht="12.75" customHeight="1">
      <c r="A4706"/>
      <c r="B4706"/>
      <c r="C4706"/>
      <c r="D4706"/>
      <c r="E4706"/>
      <c r="F4706"/>
      <c r="G4706"/>
      <c r="H4706"/>
      <c r="I4706"/>
      <c r="J4706" s="52"/>
      <c r="K4706" s="52"/>
      <c r="L4706" s="52"/>
      <c r="M4706"/>
      <c r="N4706"/>
    </row>
    <row r="4707" spans="1:14" ht="12.75" customHeight="1">
      <c r="A4707"/>
      <c r="B4707"/>
      <c r="C4707"/>
      <c r="D4707"/>
      <c r="E4707"/>
      <c r="F4707"/>
      <c r="G4707"/>
      <c r="H4707"/>
      <c r="I4707"/>
      <c r="J4707" s="52"/>
      <c r="K4707" s="52"/>
      <c r="L4707" s="52"/>
      <c r="M4707"/>
      <c r="N4707"/>
    </row>
    <row r="4708" spans="1:14" ht="12.75" customHeight="1">
      <c r="A4708"/>
      <c r="B4708"/>
      <c r="C4708"/>
      <c r="D4708"/>
      <c r="E4708"/>
      <c r="F4708"/>
      <c r="G4708"/>
      <c r="H4708"/>
      <c r="I4708"/>
      <c r="J4708" s="52"/>
      <c r="K4708" s="52"/>
      <c r="L4708" s="52"/>
      <c r="M4708"/>
      <c r="N4708"/>
    </row>
    <row r="4709" spans="1:14" ht="12.75" customHeight="1">
      <c r="A4709"/>
      <c r="B4709"/>
      <c r="C4709"/>
      <c r="D4709"/>
      <c r="E4709"/>
      <c r="F4709"/>
      <c r="G4709"/>
      <c r="H4709"/>
      <c r="I4709"/>
      <c r="J4709" s="52"/>
      <c r="K4709" s="52"/>
      <c r="L4709" s="52"/>
      <c r="M4709"/>
      <c r="N4709"/>
    </row>
    <row r="4710" spans="1:14" ht="12.75" customHeight="1">
      <c r="A4710"/>
      <c r="B4710"/>
      <c r="C4710"/>
      <c r="D4710"/>
      <c r="E4710"/>
      <c r="F4710"/>
      <c r="G4710"/>
      <c r="H4710"/>
      <c r="I4710"/>
      <c r="J4710" s="52"/>
      <c r="K4710" s="52"/>
      <c r="L4710" s="52"/>
      <c r="M4710"/>
      <c r="N4710"/>
    </row>
    <row r="4711" spans="1:14" ht="12.75" customHeight="1">
      <c r="A4711"/>
      <c r="B4711"/>
      <c r="C4711"/>
      <c r="D4711"/>
      <c r="E4711"/>
      <c r="F4711"/>
      <c r="G4711"/>
      <c r="H4711"/>
      <c r="I4711"/>
      <c r="J4711" s="52"/>
      <c r="K4711" s="52"/>
      <c r="L4711" s="52"/>
      <c r="M4711"/>
      <c r="N4711"/>
    </row>
    <row r="4712" spans="1:14" ht="12.75" customHeight="1">
      <c r="A4712"/>
      <c r="B4712"/>
      <c r="C4712"/>
      <c r="D4712"/>
      <c r="E4712"/>
      <c r="F4712"/>
      <c r="G4712"/>
      <c r="H4712"/>
      <c r="I4712"/>
      <c r="J4712" s="52"/>
      <c r="K4712" s="52"/>
      <c r="L4712" s="52"/>
      <c r="M4712"/>
      <c r="N4712"/>
    </row>
    <row r="4713" spans="1:14" ht="12.75" customHeight="1">
      <c r="A4713"/>
      <c r="B4713"/>
      <c r="C4713"/>
      <c r="D4713"/>
      <c r="E4713"/>
      <c r="F4713"/>
      <c r="G4713"/>
      <c r="H4713"/>
      <c r="I4713"/>
      <c r="J4713" s="52"/>
      <c r="K4713" s="52"/>
      <c r="L4713" s="52"/>
      <c r="M4713"/>
      <c r="N4713"/>
    </row>
    <row r="4714" spans="1:14" ht="12.75" customHeight="1">
      <c r="A4714"/>
      <c r="B4714"/>
      <c r="C4714"/>
      <c r="D4714"/>
      <c r="E4714"/>
      <c r="F4714"/>
      <c r="G4714"/>
      <c r="H4714"/>
      <c r="I4714"/>
      <c r="J4714" s="52"/>
      <c r="K4714" s="52"/>
      <c r="L4714" s="52"/>
      <c r="M4714"/>
      <c r="N4714"/>
    </row>
    <row r="4715" spans="1:14" ht="12.75" customHeight="1">
      <c r="A4715"/>
      <c r="B4715"/>
      <c r="C4715"/>
      <c r="D4715"/>
      <c r="E4715"/>
      <c r="F4715"/>
      <c r="G4715"/>
      <c r="H4715"/>
      <c r="I4715"/>
      <c r="J4715" s="52"/>
      <c r="K4715" s="52"/>
      <c r="L4715" s="52"/>
      <c r="M4715"/>
      <c r="N4715"/>
    </row>
    <row r="4716" spans="1:14" ht="12.75" customHeight="1">
      <c r="A4716"/>
      <c r="B4716"/>
      <c r="C4716"/>
      <c r="D4716"/>
      <c r="E4716"/>
      <c r="F4716"/>
      <c r="G4716"/>
      <c r="H4716"/>
      <c r="I4716"/>
      <c r="J4716" s="52"/>
      <c r="K4716" s="52"/>
      <c r="L4716" s="52"/>
      <c r="M4716"/>
      <c r="N4716"/>
    </row>
    <row r="4717" spans="1:14" ht="12.75" customHeight="1">
      <c r="A4717"/>
      <c r="B4717"/>
      <c r="C4717"/>
      <c r="D4717"/>
      <c r="E4717"/>
      <c r="F4717"/>
      <c r="G4717"/>
      <c r="H4717"/>
      <c r="I4717"/>
      <c r="J4717" s="52"/>
      <c r="K4717" s="52"/>
      <c r="L4717" s="52"/>
      <c r="M4717"/>
      <c r="N4717"/>
    </row>
    <row r="4718" spans="1:14" ht="12.75" customHeight="1">
      <c r="A4718"/>
      <c r="B4718"/>
      <c r="C4718"/>
      <c r="D4718"/>
      <c r="E4718"/>
      <c r="F4718"/>
      <c r="G4718"/>
      <c r="H4718"/>
      <c r="I4718"/>
      <c r="J4718" s="52"/>
      <c r="K4718" s="52"/>
      <c r="L4718" s="52"/>
      <c r="M4718"/>
      <c r="N4718"/>
    </row>
    <row r="4719" spans="1:14" ht="12.75" customHeight="1">
      <c r="A4719"/>
      <c r="B4719"/>
      <c r="C4719"/>
      <c r="D4719"/>
      <c r="E4719"/>
      <c r="F4719"/>
      <c r="G4719"/>
      <c r="H4719"/>
      <c r="I4719"/>
      <c r="J4719" s="52"/>
      <c r="K4719" s="52"/>
      <c r="L4719" s="52"/>
      <c r="M4719"/>
      <c r="N4719"/>
    </row>
    <row r="4720" spans="1:14" ht="12.75" customHeight="1">
      <c r="A4720"/>
      <c r="B4720"/>
      <c r="C4720"/>
      <c r="D4720"/>
      <c r="E4720"/>
      <c r="F4720"/>
      <c r="G4720"/>
      <c r="H4720"/>
      <c r="I4720"/>
      <c r="J4720" s="52"/>
      <c r="K4720" s="52"/>
      <c r="L4720" s="52"/>
      <c r="M4720"/>
      <c r="N4720"/>
    </row>
    <row r="4721" spans="1:14" ht="12.75" customHeight="1">
      <c r="A4721"/>
      <c r="B4721"/>
      <c r="C4721"/>
      <c r="D4721"/>
      <c r="E4721"/>
      <c r="F4721"/>
      <c r="G4721"/>
      <c r="H4721"/>
      <c r="I4721"/>
      <c r="J4721" s="52"/>
      <c r="K4721" s="52"/>
      <c r="L4721" s="52"/>
      <c r="M4721"/>
      <c r="N4721"/>
    </row>
    <row r="4722" spans="1:14" ht="12.75" customHeight="1">
      <c r="A4722"/>
      <c r="B4722"/>
      <c r="C4722"/>
      <c r="D4722"/>
      <c r="E4722"/>
      <c r="F4722"/>
      <c r="G4722"/>
      <c r="H4722"/>
      <c r="I4722"/>
      <c r="J4722" s="52"/>
      <c r="K4722" s="52"/>
      <c r="L4722" s="52"/>
      <c r="M4722"/>
      <c r="N4722"/>
    </row>
    <row r="4723" spans="1:14" ht="12.75" customHeight="1">
      <c r="A4723"/>
      <c r="B4723"/>
      <c r="C4723"/>
      <c r="D4723"/>
      <c r="E4723"/>
      <c r="F4723"/>
      <c r="G4723"/>
      <c r="H4723"/>
      <c r="I4723"/>
      <c r="J4723" s="52"/>
      <c r="K4723" s="52"/>
      <c r="L4723" s="52"/>
      <c r="M4723"/>
      <c r="N4723"/>
    </row>
    <row r="4724" spans="1:14" ht="12.75" customHeight="1">
      <c r="A4724"/>
      <c r="B4724"/>
      <c r="C4724"/>
      <c r="D4724"/>
      <c r="E4724"/>
      <c r="F4724"/>
      <c r="G4724"/>
      <c r="H4724"/>
      <c r="I4724"/>
      <c r="J4724" s="52"/>
      <c r="K4724" s="52"/>
      <c r="L4724" s="52"/>
      <c r="M4724"/>
      <c r="N4724"/>
    </row>
    <row r="4725" spans="1:14" ht="12.75" customHeight="1">
      <c r="A4725"/>
      <c r="B4725"/>
      <c r="C4725"/>
      <c r="D4725"/>
      <c r="E4725"/>
      <c r="F4725"/>
      <c r="G4725"/>
      <c r="H4725"/>
      <c r="I4725"/>
      <c r="J4725" s="52"/>
      <c r="K4725" s="52"/>
      <c r="L4725" s="52"/>
      <c r="M4725"/>
      <c r="N4725"/>
    </row>
    <row r="4726" spans="1:14" ht="12.75" customHeight="1">
      <c r="A4726"/>
      <c r="B4726"/>
      <c r="C4726"/>
      <c r="D4726"/>
      <c r="E4726"/>
      <c r="F4726"/>
      <c r="G4726"/>
      <c r="H4726"/>
      <c r="I4726"/>
      <c r="J4726" s="52"/>
      <c r="K4726" s="52"/>
      <c r="L4726" s="52"/>
      <c r="M4726"/>
      <c r="N4726"/>
    </row>
    <row r="4727" spans="1:14" ht="12.75" customHeight="1">
      <c r="A4727"/>
      <c r="B4727"/>
      <c r="C4727"/>
      <c r="D4727"/>
      <c r="E4727"/>
      <c r="F4727"/>
      <c r="G4727"/>
      <c r="H4727"/>
      <c r="I4727"/>
      <c r="J4727" s="52"/>
      <c r="K4727" s="52"/>
      <c r="L4727" s="52"/>
      <c r="M4727"/>
      <c r="N4727"/>
    </row>
    <row r="4728" spans="1:14" ht="12.75" customHeight="1">
      <c r="A4728"/>
      <c r="B4728"/>
      <c r="C4728"/>
      <c r="D4728"/>
      <c r="E4728"/>
      <c r="F4728"/>
      <c r="G4728"/>
      <c r="H4728"/>
      <c r="I4728"/>
      <c r="J4728" s="52"/>
      <c r="K4728" s="52"/>
      <c r="L4728" s="52"/>
      <c r="M4728"/>
      <c r="N4728"/>
    </row>
    <row r="4729" spans="1:14" ht="12.75" customHeight="1">
      <c r="A4729"/>
      <c r="B4729"/>
      <c r="C4729"/>
      <c r="D4729"/>
      <c r="E4729"/>
      <c r="F4729"/>
      <c r="G4729"/>
      <c r="H4729"/>
      <c r="I4729"/>
      <c r="J4729" s="52"/>
      <c r="K4729" s="52"/>
      <c r="L4729" s="52"/>
      <c r="M4729"/>
      <c r="N4729"/>
    </row>
    <row r="4730" spans="1:14" ht="12.75" customHeight="1">
      <c r="A4730"/>
      <c r="B4730"/>
      <c r="C4730"/>
      <c r="D4730"/>
      <c r="E4730"/>
      <c r="F4730"/>
      <c r="G4730"/>
      <c r="H4730"/>
      <c r="I4730"/>
      <c r="J4730" s="52"/>
      <c r="K4730" s="52"/>
      <c r="L4730" s="52"/>
      <c r="M4730"/>
      <c r="N4730"/>
    </row>
    <row r="4731" spans="1:14" ht="12.75" customHeight="1">
      <c r="A4731"/>
      <c r="B4731"/>
      <c r="C4731"/>
      <c r="D4731"/>
      <c r="E4731"/>
      <c r="F4731"/>
      <c r="G4731"/>
      <c r="H4731"/>
      <c r="I4731"/>
      <c r="J4731" s="52"/>
      <c r="K4731" s="52"/>
      <c r="L4731" s="52"/>
      <c r="M4731"/>
      <c r="N4731"/>
    </row>
    <row r="4732" spans="1:14" ht="12.75" customHeight="1">
      <c r="A4732"/>
      <c r="B4732"/>
      <c r="C4732"/>
      <c r="D4732"/>
      <c r="E4732"/>
      <c r="F4732"/>
      <c r="G4732"/>
      <c r="H4732"/>
      <c r="I4732"/>
      <c r="J4732" s="52"/>
      <c r="K4732" s="52"/>
      <c r="L4732" s="52"/>
      <c r="M4732"/>
      <c r="N4732"/>
    </row>
    <row r="4733" spans="1:14" ht="12.75" customHeight="1">
      <c r="A4733"/>
      <c r="B4733"/>
      <c r="C4733"/>
      <c r="D4733"/>
      <c r="E4733"/>
      <c r="F4733"/>
      <c r="G4733"/>
      <c r="H4733"/>
      <c r="I4733"/>
      <c r="J4733" s="52"/>
      <c r="K4733" s="52"/>
      <c r="L4733" s="52"/>
      <c r="M4733"/>
      <c r="N4733"/>
    </row>
    <row r="4734" spans="1:14" ht="12.75" customHeight="1">
      <c r="A4734"/>
      <c r="B4734"/>
      <c r="C4734"/>
      <c r="D4734"/>
      <c r="E4734"/>
      <c r="F4734"/>
      <c r="G4734"/>
      <c r="H4734"/>
      <c r="I4734"/>
      <c r="J4734" s="52"/>
      <c r="K4734" s="52"/>
      <c r="L4734" s="52"/>
      <c r="M4734"/>
      <c r="N4734"/>
    </row>
    <row r="4735" spans="1:14" ht="12.75" customHeight="1">
      <c r="A4735"/>
      <c r="B4735"/>
      <c r="C4735"/>
      <c r="D4735"/>
      <c r="E4735"/>
      <c r="F4735"/>
      <c r="G4735"/>
      <c r="H4735"/>
      <c r="I4735"/>
      <c r="J4735" s="52"/>
      <c r="K4735" s="52"/>
      <c r="L4735" s="52"/>
      <c r="M4735"/>
      <c r="N4735"/>
    </row>
    <row r="4736" spans="1:14" ht="12.75" customHeight="1">
      <c r="A4736"/>
      <c r="B4736"/>
      <c r="C4736"/>
      <c r="D4736"/>
      <c r="E4736"/>
      <c r="F4736"/>
      <c r="G4736"/>
      <c r="H4736"/>
      <c r="I4736"/>
      <c r="J4736" s="52"/>
      <c r="K4736" s="52"/>
      <c r="L4736" s="52"/>
      <c r="M4736"/>
      <c r="N4736"/>
    </row>
    <row r="4737" spans="1:14" ht="12.75" customHeight="1">
      <c r="A4737"/>
      <c r="B4737"/>
      <c r="C4737"/>
      <c r="D4737"/>
      <c r="E4737"/>
      <c r="F4737"/>
      <c r="G4737"/>
      <c r="H4737"/>
      <c r="I4737"/>
      <c r="J4737" s="52"/>
      <c r="K4737" s="52"/>
      <c r="L4737" s="52"/>
      <c r="M4737"/>
      <c r="N4737"/>
    </row>
    <row r="4738" spans="1:14" ht="12.75" customHeight="1">
      <c r="A4738"/>
      <c r="B4738"/>
      <c r="C4738"/>
      <c r="D4738"/>
      <c r="E4738"/>
      <c r="F4738"/>
      <c r="G4738"/>
      <c r="H4738"/>
      <c r="I4738"/>
      <c r="J4738" s="52"/>
      <c r="K4738" s="52"/>
      <c r="L4738" s="52"/>
      <c r="M4738"/>
      <c r="N4738"/>
    </row>
    <row r="4739" spans="1:14" ht="12.75" customHeight="1">
      <c r="A4739"/>
      <c r="B4739"/>
      <c r="C4739"/>
      <c r="D4739"/>
      <c r="E4739"/>
      <c r="F4739"/>
      <c r="G4739"/>
      <c r="H4739"/>
      <c r="I4739"/>
      <c r="J4739" s="52"/>
      <c r="K4739" s="52"/>
      <c r="L4739" s="52"/>
      <c r="M4739"/>
      <c r="N4739"/>
    </row>
    <row r="4740" spans="1:14" ht="12.75" customHeight="1">
      <c r="A4740"/>
      <c r="B4740"/>
      <c r="C4740"/>
      <c r="D4740"/>
      <c r="E4740"/>
      <c r="F4740"/>
      <c r="G4740"/>
      <c r="H4740"/>
      <c r="I4740"/>
      <c r="J4740" s="52"/>
      <c r="K4740" s="52"/>
      <c r="L4740" s="52"/>
      <c r="M4740"/>
      <c r="N4740"/>
    </row>
    <row r="4741" spans="1:14" ht="12.75" customHeight="1">
      <c r="A4741"/>
      <c r="B4741"/>
      <c r="C4741"/>
      <c r="D4741"/>
      <c r="E4741"/>
      <c r="F4741"/>
      <c r="G4741"/>
      <c r="H4741"/>
      <c r="I4741"/>
      <c r="J4741" s="52"/>
      <c r="K4741" s="52"/>
      <c r="L4741" s="52"/>
      <c r="M4741"/>
      <c r="N4741"/>
    </row>
    <row r="4742" spans="1:14" ht="12.75" customHeight="1">
      <c r="A4742"/>
      <c r="B4742"/>
      <c r="C4742"/>
      <c r="D4742"/>
      <c r="E4742"/>
      <c r="F4742"/>
      <c r="G4742"/>
      <c r="H4742"/>
      <c r="I4742"/>
      <c r="J4742" s="52"/>
      <c r="K4742" s="52"/>
      <c r="L4742" s="52"/>
      <c r="M4742"/>
      <c r="N4742"/>
    </row>
    <row r="4743" spans="1:14" ht="12.75" customHeight="1">
      <c r="A4743"/>
      <c r="B4743"/>
      <c r="C4743"/>
      <c r="D4743"/>
      <c r="E4743"/>
      <c r="F4743"/>
      <c r="G4743"/>
      <c r="H4743"/>
      <c r="I4743"/>
      <c r="J4743" s="52"/>
      <c r="K4743" s="52"/>
      <c r="L4743" s="52"/>
      <c r="M4743"/>
      <c r="N4743"/>
    </row>
    <row r="4744" spans="1:14" ht="12.75" customHeight="1">
      <c r="A4744"/>
      <c r="B4744"/>
      <c r="C4744"/>
      <c r="D4744"/>
      <c r="E4744"/>
      <c r="F4744"/>
      <c r="G4744"/>
      <c r="H4744"/>
      <c r="I4744"/>
      <c r="J4744" s="52"/>
      <c r="K4744" s="52"/>
      <c r="L4744" s="52"/>
      <c r="M4744"/>
      <c r="N4744"/>
    </row>
    <row r="4745" spans="1:14" ht="12.75" customHeight="1">
      <c r="A4745"/>
      <c r="B4745"/>
      <c r="C4745"/>
      <c r="D4745"/>
      <c r="E4745"/>
      <c r="F4745"/>
      <c r="G4745"/>
      <c r="H4745"/>
      <c r="I4745"/>
      <c r="J4745" s="52"/>
      <c r="K4745" s="52"/>
      <c r="L4745" s="52"/>
      <c r="M4745"/>
      <c r="N4745"/>
    </row>
    <row r="4746" spans="1:14" ht="12.75" customHeight="1">
      <c r="A4746"/>
      <c r="B4746"/>
      <c r="C4746"/>
      <c r="D4746"/>
      <c r="E4746"/>
      <c r="F4746"/>
      <c r="G4746"/>
      <c r="H4746"/>
      <c r="I4746"/>
      <c r="J4746" s="52"/>
      <c r="K4746" s="52"/>
      <c r="L4746" s="52"/>
      <c r="M4746"/>
      <c r="N4746"/>
    </row>
    <row r="4747" spans="1:14" ht="12.75" customHeight="1">
      <c r="A4747"/>
      <c r="B4747"/>
      <c r="C4747"/>
      <c r="D4747"/>
      <c r="E4747"/>
      <c r="F4747"/>
      <c r="G4747"/>
      <c r="H4747"/>
      <c r="I4747"/>
      <c r="J4747" s="52"/>
      <c r="K4747" s="52"/>
      <c r="L4747" s="52"/>
      <c r="M4747"/>
      <c r="N4747"/>
    </row>
    <row r="4748" spans="1:14" ht="12.75" customHeight="1">
      <c r="A4748"/>
      <c r="B4748"/>
      <c r="C4748"/>
      <c r="D4748"/>
      <c r="E4748"/>
      <c r="F4748"/>
      <c r="G4748"/>
      <c r="H4748"/>
      <c r="I4748"/>
      <c r="J4748" s="52"/>
      <c r="K4748" s="52"/>
      <c r="L4748" s="52"/>
      <c r="M4748"/>
      <c r="N4748"/>
    </row>
    <row r="4749" spans="1:14" ht="12.75" customHeight="1">
      <c r="A4749"/>
      <c r="B4749"/>
      <c r="C4749"/>
      <c r="D4749"/>
      <c r="E4749"/>
      <c r="F4749"/>
      <c r="G4749"/>
      <c r="H4749"/>
      <c r="I4749"/>
      <c r="J4749" s="52"/>
      <c r="K4749" s="52"/>
      <c r="L4749" s="52"/>
      <c r="M4749"/>
      <c r="N4749"/>
    </row>
    <row r="4750" spans="1:14" ht="12.75" customHeight="1">
      <c r="A4750"/>
      <c r="B4750"/>
      <c r="C4750"/>
      <c r="D4750"/>
      <c r="E4750"/>
      <c r="F4750"/>
      <c r="G4750"/>
      <c r="H4750"/>
      <c r="I4750"/>
      <c r="J4750" s="52"/>
      <c r="K4750" s="52"/>
      <c r="L4750" s="52"/>
      <c r="M4750"/>
      <c r="N4750"/>
    </row>
    <row r="4751" spans="1:14" ht="12.75" customHeight="1">
      <c r="A4751"/>
      <c r="B4751"/>
      <c r="C4751"/>
      <c r="D4751"/>
      <c r="E4751"/>
      <c r="F4751"/>
      <c r="G4751"/>
      <c r="H4751"/>
      <c r="I4751"/>
      <c r="J4751" s="52"/>
      <c r="K4751" s="52"/>
      <c r="L4751" s="52"/>
      <c r="M4751"/>
      <c r="N4751"/>
    </row>
    <row r="4752" spans="1:14" ht="12.75" customHeight="1">
      <c r="A4752"/>
      <c r="B4752"/>
      <c r="C4752"/>
      <c r="D4752"/>
      <c r="E4752"/>
      <c r="F4752"/>
      <c r="G4752"/>
      <c r="H4752"/>
      <c r="I4752"/>
      <c r="J4752" s="52"/>
      <c r="K4752" s="52"/>
      <c r="L4752" s="52"/>
      <c r="M4752"/>
      <c r="N4752"/>
    </row>
    <row r="4753" spans="1:14" ht="12.75" customHeight="1">
      <c r="A4753"/>
      <c r="B4753"/>
      <c r="C4753"/>
      <c r="D4753"/>
      <c r="E4753"/>
      <c r="F4753"/>
      <c r="G4753"/>
      <c r="H4753"/>
      <c r="I4753"/>
      <c r="J4753" s="52"/>
      <c r="K4753" s="52"/>
      <c r="L4753" s="52"/>
      <c r="M4753"/>
      <c r="N4753"/>
    </row>
    <row r="4754" spans="1:14" ht="12.75" customHeight="1">
      <c r="A4754"/>
      <c r="B4754"/>
      <c r="C4754"/>
      <c r="D4754"/>
      <c r="E4754"/>
      <c r="F4754"/>
      <c r="G4754"/>
      <c r="H4754"/>
      <c r="I4754"/>
      <c r="J4754" s="52"/>
      <c r="K4754" s="52"/>
      <c r="L4754" s="52"/>
      <c r="M4754"/>
      <c r="N4754"/>
    </row>
    <row r="4755" spans="1:14" ht="12.75" customHeight="1">
      <c r="A4755"/>
      <c r="B4755"/>
      <c r="C4755"/>
      <c r="D4755"/>
      <c r="E4755"/>
      <c r="F4755"/>
      <c r="G4755"/>
      <c r="H4755"/>
      <c r="I4755"/>
      <c r="J4755" s="52"/>
      <c r="K4755" s="52"/>
      <c r="L4755" s="52"/>
      <c r="M4755"/>
      <c r="N4755"/>
    </row>
    <row r="4756" spans="1:14" ht="12.75" customHeight="1">
      <c r="A4756"/>
      <c r="B4756"/>
      <c r="C4756"/>
      <c r="D4756"/>
      <c r="E4756"/>
      <c r="F4756"/>
      <c r="G4756"/>
      <c r="H4756"/>
      <c r="I4756"/>
      <c r="J4756" s="52"/>
      <c r="K4756" s="52"/>
      <c r="L4756" s="52"/>
      <c r="M4756"/>
      <c r="N4756"/>
    </row>
    <row r="4757" spans="1:14" ht="12.75" customHeight="1">
      <c r="A4757"/>
      <c r="B4757"/>
      <c r="C4757"/>
      <c r="D4757"/>
      <c r="E4757"/>
      <c r="F4757"/>
      <c r="G4757"/>
      <c r="H4757"/>
      <c r="I4757"/>
      <c r="J4757" s="52"/>
      <c r="K4757" s="52"/>
      <c r="L4757" s="52"/>
      <c r="M4757"/>
      <c r="N4757"/>
    </row>
    <row r="4758" spans="1:14" ht="12.75" customHeight="1">
      <c r="A4758"/>
      <c r="B4758"/>
      <c r="C4758"/>
      <c r="D4758"/>
      <c r="E4758"/>
      <c r="F4758"/>
      <c r="G4758"/>
      <c r="H4758"/>
      <c r="I4758"/>
      <c r="J4758" s="52"/>
      <c r="K4758" s="52"/>
      <c r="L4758" s="52"/>
      <c r="M4758"/>
      <c r="N4758"/>
    </row>
    <row r="4759" spans="1:14" ht="12.75" customHeight="1">
      <c r="A4759"/>
      <c r="B4759"/>
      <c r="C4759"/>
      <c r="D4759"/>
      <c r="E4759"/>
      <c r="F4759"/>
      <c r="G4759"/>
      <c r="H4759"/>
      <c r="I4759"/>
      <c r="J4759" s="52"/>
      <c r="K4759" s="52"/>
      <c r="L4759" s="52"/>
      <c r="M4759"/>
      <c r="N4759"/>
    </row>
    <row r="4760" spans="1:14" ht="12.75" customHeight="1">
      <c r="A4760"/>
      <c r="B4760"/>
      <c r="C4760"/>
      <c r="D4760"/>
      <c r="E4760"/>
      <c r="F4760"/>
      <c r="G4760"/>
      <c r="H4760"/>
      <c r="I4760"/>
      <c r="J4760" s="52"/>
      <c r="K4760" s="52"/>
      <c r="L4760" s="52"/>
      <c r="M4760"/>
      <c r="N4760"/>
    </row>
    <row r="4761" spans="1:14" ht="12.75" customHeight="1">
      <c r="A4761"/>
      <c r="B4761"/>
      <c r="C4761"/>
      <c r="D4761"/>
      <c r="E4761"/>
      <c r="F4761"/>
      <c r="G4761"/>
      <c r="H4761"/>
      <c r="I4761"/>
      <c r="J4761" s="52"/>
      <c r="K4761" s="52"/>
      <c r="L4761" s="52"/>
      <c r="M4761"/>
      <c r="N4761"/>
    </row>
    <row r="4762" spans="1:14" ht="12.75" customHeight="1">
      <c r="A4762"/>
      <c r="B4762"/>
      <c r="C4762"/>
      <c r="D4762"/>
      <c r="E4762"/>
      <c r="F4762"/>
      <c r="G4762"/>
      <c r="H4762"/>
      <c r="I4762"/>
      <c r="J4762" s="52"/>
      <c r="K4762" s="52"/>
      <c r="L4762" s="52"/>
      <c r="M4762"/>
      <c r="N4762"/>
    </row>
    <row r="4763" spans="1:14" ht="12.75" customHeight="1">
      <c r="A4763"/>
      <c r="B4763"/>
      <c r="C4763"/>
      <c r="D4763"/>
      <c r="E4763"/>
      <c r="F4763"/>
      <c r="G4763"/>
      <c r="H4763"/>
      <c r="I4763"/>
      <c r="J4763" s="52"/>
      <c r="K4763" s="52"/>
      <c r="L4763" s="52"/>
      <c r="M4763"/>
      <c r="N4763"/>
    </row>
    <row r="4764" spans="1:14" ht="12.75" customHeight="1">
      <c r="A4764"/>
      <c r="B4764"/>
      <c r="C4764"/>
      <c r="D4764"/>
      <c r="E4764"/>
      <c r="F4764"/>
      <c r="G4764"/>
      <c r="H4764"/>
      <c r="I4764"/>
      <c r="J4764" s="52"/>
      <c r="K4764" s="52"/>
      <c r="L4764" s="52"/>
      <c r="M4764"/>
      <c r="N4764"/>
    </row>
    <row r="4765" spans="1:14" ht="12.75" customHeight="1">
      <c r="A4765"/>
      <c r="B4765"/>
      <c r="C4765"/>
      <c r="D4765"/>
      <c r="E4765"/>
      <c r="F4765"/>
      <c r="G4765"/>
      <c r="H4765"/>
      <c r="I4765"/>
      <c r="J4765" s="52"/>
      <c r="K4765" s="52"/>
      <c r="L4765" s="52"/>
      <c r="M4765"/>
      <c r="N4765"/>
    </row>
    <row r="4766" spans="1:14" ht="12.75" customHeight="1">
      <c r="A4766"/>
      <c r="B4766"/>
      <c r="C4766"/>
      <c r="D4766"/>
      <c r="E4766"/>
      <c r="F4766"/>
      <c r="G4766"/>
      <c r="H4766"/>
      <c r="I4766"/>
      <c r="J4766" s="52"/>
      <c r="K4766" s="52"/>
      <c r="L4766" s="52"/>
      <c r="M4766"/>
      <c r="N4766"/>
    </row>
    <row r="4767" spans="1:14" ht="12.75" customHeight="1">
      <c r="A4767"/>
      <c r="B4767"/>
      <c r="C4767"/>
      <c r="D4767"/>
      <c r="E4767"/>
      <c r="F4767"/>
      <c r="G4767"/>
      <c r="H4767"/>
      <c r="I4767"/>
      <c r="J4767" s="52"/>
      <c r="K4767" s="52"/>
      <c r="L4767" s="52"/>
      <c r="M4767"/>
      <c r="N4767"/>
    </row>
    <row r="4768" spans="1:14" ht="12.75" customHeight="1">
      <c r="A4768"/>
      <c r="B4768"/>
      <c r="C4768"/>
      <c r="D4768"/>
      <c r="E4768"/>
      <c r="F4768"/>
      <c r="G4768"/>
      <c r="H4768"/>
      <c r="I4768"/>
      <c r="J4768" s="52"/>
      <c r="K4768" s="52"/>
      <c r="L4768" s="52"/>
      <c r="M4768"/>
      <c r="N4768"/>
    </row>
    <row r="4769" spans="1:14" ht="12.75" customHeight="1">
      <c r="A4769"/>
      <c r="B4769"/>
      <c r="C4769"/>
      <c r="D4769"/>
      <c r="E4769"/>
      <c r="F4769"/>
      <c r="G4769"/>
      <c r="H4769"/>
      <c r="I4769"/>
      <c r="J4769" s="52"/>
      <c r="K4769" s="52"/>
      <c r="L4769" s="52"/>
      <c r="M4769"/>
      <c r="N4769"/>
    </row>
    <row r="4770" spans="1:14" ht="12.75" customHeight="1">
      <c r="A4770"/>
      <c r="B4770"/>
      <c r="C4770"/>
      <c r="D4770"/>
      <c r="E4770"/>
      <c r="F4770"/>
      <c r="G4770"/>
      <c r="H4770"/>
      <c r="I4770"/>
      <c r="J4770" s="52"/>
      <c r="K4770" s="52"/>
      <c r="L4770" s="52"/>
      <c r="M4770"/>
      <c r="N4770"/>
    </row>
    <row r="4771" spans="1:14" ht="12.75" customHeight="1">
      <c r="A4771"/>
      <c r="B4771"/>
      <c r="C4771"/>
      <c r="D4771"/>
      <c r="E4771"/>
      <c r="F4771"/>
      <c r="G4771"/>
      <c r="H4771"/>
      <c r="I4771"/>
      <c r="J4771" s="52"/>
      <c r="K4771" s="52"/>
      <c r="L4771" s="52"/>
      <c r="M4771"/>
      <c r="N4771"/>
    </row>
    <row r="4772" spans="1:14" ht="12.75" customHeight="1">
      <c r="A4772"/>
      <c r="B4772"/>
      <c r="C4772"/>
      <c r="D4772"/>
      <c r="E4772"/>
      <c r="F4772"/>
      <c r="G4772"/>
      <c r="H4772"/>
      <c r="I4772"/>
      <c r="J4772" s="52"/>
      <c r="K4772" s="52"/>
      <c r="L4772" s="52"/>
      <c r="M4772"/>
      <c r="N4772"/>
    </row>
    <row r="4773" spans="1:14" ht="12.75" customHeight="1">
      <c r="A4773"/>
      <c r="B4773"/>
      <c r="C4773"/>
      <c r="D4773"/>
      <c r="E4773"/>
      <c r="F4773"/>
      <c r="G4773"/>
      <c r="H4773"/>
      <c r="I4773"/>
      <c r="J4773" s="52"/>
      <c r="K4773" s="52"/>
      <c r="L4773" s="52"/>
      <c r="M4773"/>
      <c r="N4773"/>
    </row>
    <row r="4774" spans="1:14" ht="12.75" customHeight="1">
      <c r="A4774"/>
      <c r="B4774"/>
      <c r="C4774"/>
      <c r="D4774"/>
      <c r="E4774"/>
      <c r="F4774"/>
      <c r="G4774"/>
      <c r="H4774"/>
      <c r="I4774"/>
      <c r="J4774" s="52"/>
      <c r="K4774" s="52"/>
      <c r="L4774" s="52"/>
      <c r="M4774"/>
      <c r="N4774"/>
    </row>
    <row r="4775" spans="1:14" ht="12.75" customHeight="1">
      <c r="A4775"/>
      <c r="B4775"/>
      <c r="C4775"/>
      <c r="D4775"/>
      <c r="E4775"/>
      <c r="F4775"/>
      <c r="G4775"/>
      <c r="H4775"/>
      <c r="I4775"/>
      <c r="J4775" s="52"/>
      <c r="K4775" s="52"/>
      <c r="L4775" s="52"/>
      <c r="M4775"/>
      <c r="N4775"/>
    </row>
    <row r="4776" spans="1:14" ht="12.75" customHeight="1">
      <c r="A4776"/>
      <c r="B4776"/>
      <c r="C4776"/>
      <c r="D4776"/>
      <c r="E4776"/>
      <c r="F4776"/>
      <c r="G4776"/>
      <c r="H4776"/>
      <c r="I4776"/>
      <c r="J4776" s="52"/>
      <c r="K4776" s="52"/>
      <c r="L4776" s="52"/>
      <c r="M4776"/>
      <c r="N4776"/>
    </row>
    <row r="4777" spans="1:14" ht="12.75" customHeight="1">
      <c r="A4777"/>
      <c r="B4777"/>
      <c r="C4777"/>
      <c r="D4777"/>
      <c r="E4777"/>
      <c r="F4777"/>
      <c r="G4777"/>
      <c r="H4777"/>
      <c r="I4777"/>
      <c r="J4777" s="52"/>
      <c r="K4777" s="52"/>
      <c r="L4777" s="52"/>
      <c r="M4777"/>
      <c r="N4777"/>
    </row>
    <row r="4778" spans="1:14" ht="12.75" customHeight="1">
      <c r="A4778"/>
      <c r="B4778"/>
      <c r="C4778"/>
      <c r="D4778"/>
      <c r="E4778"/>
      <c r="F4778"/>
      <c r="G4778"/>
      <c r="H4778"/>
      <c r="I4778"/>
      <c r="J4778" s="52"/>
      <c r="K4778" s="52"/>
      <c r="L4778" s="52"/>
      <c r="M4778"/>
      <c r="N4778"/>
    </row>
    <row r="4779" spans="1:14" ht="12.75" customHeight="1">
      <c r="A4779"/>
      <c r="B4779"/>
      <c r="C4779"/>
      <c r="D4779"/>
      <c r="E4779"/>
      <c r="F4779"/>
      <c r="G4779"/>
      <c r="H4779"/>
      <c r="I4779"/>
      <c r="J4779" s="52"/>
      <c r="K4779" s="52"/>
      <c r="L4779" s="52"/>
      <c r="M4779"/>
      <c r="N4779"/>
    </row>
    <row r="4780" spans="1:14" ht="12.75" customHeight="1">
      <c r="A4780"/>
      <c r="B4780"/>
      <c r="C4780"/>
      <c r="D4780"/>
      <c r="E4780"/>
      <c r="F4780"/>
      <c r="G4780"/>
      <c r="H4780"/>
      <c r="I4780"/>
      <c r="J4780" s="52"/>
      <c r="K4780" s="52"/>
      <c r="L4780" s="52"/>
      <c r="M4780"/>
      <c r="N4780"/>
    </row>
    <row r="4781" spans="1:14" ht="12.75" customHeight="1">
      <c r="A4781"/>
      <c r="B4781"/>
      <c r="C4781"/>
      <c r="D4781"/>
      <c r="E4781"/>
      <c r="F4781"/>
      <c r="G4781"/>
      <c r="H4781"/>
      <c r="I4781"/>
      <c r="J4781" s="52"/>
      <c r="K4781" s="52"/>
      <c r="L4781" s="52"/>
      <c r="M4781"/>
      <c r="N4781"/>
    </row>
    <row r="4782" spans="1:14" ht="12.75" customHeight="1">
      <c r="A4782"/>
      <c r="B4782"/>
      <c r="C4782"/>
      <c r="D4782"/>
      <c r="E4782"/>
      <c r="F4782"/>
      <c r="G4782"/>
      <c r="H4782"/>
      <c r="I4782"/>
      <c r="J4782" s="52"/>
      <c r="K4782" s="52"/>
      <c r="L4782" s="52"/>
      <c r="M4782"/>
      <c r="N4782"/>
    </row>
    <row r="4783" spans="1:14" ht="12.75" customHeight="1">
      <c r="A4783"/>
      <c r="B4783"/>
      <c r="C4783"/>
      <c r="D4783"/>
      <c r="E4783"/>
      <c r="F4783"/>
      <c r="G4783"/>
      <c r="H4783"/>
      <c r="I4783"/>
      <c r="J4783" s="52"/>
      <c r="K4783" s="52"/>
      <c r="L4783" s="52"/>
      <c r="M4783"/>
      <c r="N4783"/>
    </row>
    <row r="4784" spans="1:14" ht="12.75" customHeight="1">
      <c r="A4784"/>
      <c r="B4784"/>
      <c r="C4784"/>
      <c r="D4784"/>
      <c r="E4784"/>
      <c r="F4784"/>
      <c r="G4784"/>
      <c r="H4784"/>
      <c r="I4784"/>
      <c r="J4784" s="52"/>
      <c r="K4784" s="52"/>
      <c r="L4784" s="52"/>
      <c r="M4784"/>
      <c r="N4784"/>
    </row>
    <row r="4785" spans="1:14" ht="12.75" customHeight="1">
      <c r="A4785"/>
      <c r="B4785"/>
      <c r="C4785"/>
      <c r="D4785"/>
      <c r="E4785"/>
      <c r="F4785"/>
      <c r="G4785"/>
      <c r="H4785"/>
      <c r="I4785"/>
      <c r="J4785" s="52"/>
      <c r="K4785" s="52"/>
      <c r="L4785" s="52"/>
      <c r="M4785"/>
      <c r="N4785"/>
    </row>
    <row r="4786" spans="1:14" ht="12.75" customHeight="1">
      <c r="A4786"/>
      <c r="B4786"/>
      <c r="C4786"/>
      <c r="D4786"/>
      <c r="E4786"/>
      <c r="F4786"/>
      <c r="G4786"/>
      <c r="H4786"/>
      <c r="I4786"/>
      <c r="J4786" s="52"/>
      <c r="K4786" s="52"/>
      <c r="L4786" s="52"/>
      <c r="M4786"/>
      <c r="N4786"/>
    </row>
    <row r="4787" spans="1:14" ht="12.75" customHeight="1">
      <c r="A4787"/>
      <c r="B4787"/>
      <c r="C4787"/>
      <c r="D4787"/>
      <c r="E4787"/>
      <c r="F4787"/>
      <c r="G4787"/>
      <c r="H4787"/>
      <c r="I4787"/>
      <c r="J4787" s="52"/>
      <c r="K4787" s="52"/>
      <c r="L4787" s="52"/>
      <c r="M4787"/>
      <c r="N4787"/>
    </row>
    <row r="4788" spans="1:14" ht="12.75" customHeight="1">
      <c r="A4788"/>
      <c r="B4788"/>
      <c r="C4788"/>
      <c r="D4788"/>
      <c r="E4788"/>
      <c r="F4788"/>
      <c r="G4788"/>
      <c r="H4788"/>
      <c r="I4788"/>
      <c r="J4788" s="52"/>
      <c r="K4788" s="52"/>
      <c r="L4788" s="52"/>
      <c r="M4788"/>
      <c r="N4788"/>
    </row>
    <row r="4789" spans="1:14" ht="12.75" customHeight="1">
      <c r="A4789"/>
      <c r="B4789"/>
      <c r="C4789"/>
      <c r="D4789"/>
      <c r="E4789"/>
      <c r="F4789"/>
      <c r="G4789"/>
      <c r="H4789"/>
      <c r="I4789"/>
      <c r="J4789" s="52"/>
      <c r="K4789" s="52"/>
      <c r="L4789" s="52"/>
      <c r="M4789"/>
      <c r="N4789"/>
    </row>
    <row r="4790" spans="1:14" ht="12.75" customHeight="1">
      <c r="A4790"/>
      <c r="B4790"/>
      <c r="C4790"/>
      <c r="D4790"/>
      <c r="E4790"/>
      <c r="F4790"/>
      <c r="G4790"/>
      <c r="H4790"/>
      <c r="I4790"/>
      <c r="J4790" s="52"/>
      <c r="K4790" s="52"/>
      <c r="L4790" s="52"/>
      <c r="M4790"/>
      <c r="N4790"/>
    </row>
    <row r="4791" spans="1:14" ht="12.75" customHeight="1">
      <c r="A4791"/>
      <c r="B4791"/>
      <c r="C4791"/>
      <c r="D4791"/>
      <c r="E4791"/>
      <c r="F4791"/>
      <c r="G4791"/>
      <c r="H4791"/>
      <c r="I4791"/>
      <c r="J4791" s="52"/>
      <c r="K4791" s="52"/>
      <c r="L4791" s="52"/>
      <c r="M4791"/>
      <c r="N4791"/>
    </row>
    <row r="4792" spans="1:14" ht="12.75" customHeight="1">
      <c r="A4792"/>
      <c r="B4792"/>
      <c r="C4792"/>
      <c r="D4792"/>
      <c r="E4792"/>
      <c r="F4792"/>
      <c r="G4792"/>
      <c r="H4792"/>
      <c r="I4792"/>
      <c r="J4792" s="52"/>
      <c r="K4792" s="52"/>
      <c r="L4792" s="52"/>
      <c r="M4792"/>
      <c r="N4792"/>
    </row>
    <row r="4793" spans="1:14" ht="12.75" customHeight="1">
      <c r="A4793"/>
      <c r="B4793"/>
      <c r="C4793"/>
      <c r="D4793"/>
      <c r="E4793"/>
      <c r="F4793"/>
      <c r="G4793"/>
      <c r="H4793"/>
      <c r="I4793"/>
      <c r="J4793" s="52"/>
      <c r="K4793" s="52"/>
      <c r="L4793" s="52"/>
      <c r="M4793"/>
      <c r="N4793"/>
    </row>
    <row r="4794" spans="1:14" ht="12.75" customHeight="1">
      <c r="A4794"/>
      <c r="B4794"/>
      <c r="C4794"/>
      <c r="D4794"/>
      <c r="E4794"/>
      <c r="F4794"/>
      <c r="G4794"/>
      <c r="H4794"/>
      <c r="I4794"/>
      <c r="J4794" s="52"/>
      <c r="K4794" s="52"/>
      <c r="L4794" s="52"/>
      <c r="M4794"/>
      <c r="N4794"/>
    </row>
    <row r="4795" spans="1:14" ht="12.75" customHeight="1">
      <c r="A4795"/>
      <c r="B4795"/>
      <c r="C4795"/>
      <c r="D4795"/>
      <c r="E4795"/>
      <c r="F4795"/>
      <c r="G4795"/>
      <c r="H4795"/>
      <c r="I4795"/>
      <c r="J4795" s="52"/>
      <c r="K4795" s="52"/>
      <c r="L4795" s="52"/>
      <c r="M4795"/>
      <c r="N4795"/>
    </row>
    <row r="4796" spans="1:14" ht="12.75" customHeight="1">
      <c r="A4796"/>
      <c r="B4796"/>
      <c r="C4796"/>
      <c r="D4796"/>
      <c r="E4796"/>
      <c r="F4796"/>
      <c r="G4796"/>
      <c r="H4796"/>
      <c r="I4796"/>
      <c r="J4796" s="52"/>
      <c r="K4796" s="52"/>
      <c r="L4796" s="52"/>
      <c r="M4796"/>
      <c r="N4796"/>
    </row>
    <row r="4797" spans="1:14" ht="12.75" customHeight="1">
      <c r="A4797"/>
      <c r="B4797"/>
      <c r="C4797"/>
      <c r="D4797"/>
      <c r="E4797"/>
      <c r="F4797"/>
      <c r="G4797"/>
      <c r="H4797"/>
      <c r="I4797"/>
      <c r="J4797" s="52"/>
      <c r="K4797" s="52"/>
      <c r="L4797" s="52"/>
      <c r="M4797"/>
      <c r="N4797"/>
    </row>
    <row r="4798" spans="1:14" ht="12.75" customHeight="1">
      <c r="A4798"/>
      <c r="B4798"/>
      <c r="C4798"/>
      <c r="D4798"/>
      <c r="E4798"/>
      <c r="F4798"/>
      <c r="G4798"/>
      <c r="H4798"/>
      <c r="I4798"/>
      <c r="J4798" s="52"/>
      <c r="K4798" s="52"/>
      <c r="L4798" s="52"/>
      <c r="M4798"/>
      <c r="N4798"/>
    </row>
    <row r="4799" spans="1:14" ht="12.75" customHeight="1">
      <c r="A4799"/>
      <c r="B4799"/>
      <c r="C4799"/>
      <c r="D4799"/>
      <c r="E4799"/>
      <c r="F4799"/>
      <c r="G4799"/>
      <c r="H4799"/>
      <c r="I4799"/>
      <c r="J4799" s="52"/>
      <c r="K4799" s="52"/>
      <c r="L4799" s="52"/>
      <c r="M4799"/>
      <c r="N4799"/>
    </row>
    <row r="4800" spans="1:14" ht="12.75" customHeight="1">
      <c r="A4800"/>
      <c r="B4800"/>
      <c r="C4800"/>
      <c r="D4800"/>
      <c r="E4800"/>
      <c r="F4800"/>
      <c r="G4800"/>
      <c r="H4800"/>
      <c r="I4800"/>
      <c r="J4800" s="52"/>
      <c r="K4800" s="52"/>
      <c r="L4800" s="52"/>
      <c r="M4800"/>
      <c r="N4800"/>
    </row>
    <row r="4801" spans="1:14" ht="12.75" customHeight="1">
      <c r="A4801"/>
      <c r="B4801"/>
      <c r="C4801"/>
      <c r="D4801"/>
      <c r="E4801"/>
      <c r="F4801"/>
      <c r="G4801"/>
      <c r="H4801"/>
      <c r="I4801"/>
      <c r="J4801" s="52"/>
      <c r="K4801" s="52"/>
      <c r="L4801" s="52"/>
      <c r="M4801"/>
      <c r="N4801"/>
    </row>
    <row r="4802" spans="1:14" ht="12.75" customHeight="1">
      <c r="A4802"/>
      <c r="B4802"/>
      <c r="C4802"/>
      <c r="D4802"/>
      <c r="E4802"/>
      <c r="F4802"/>
      <c r="G4802"/>
      <c r="H4802"/>
      <c r="I4802"/>
      <c r="J4802" s="52"/>
      <c r="K4802" s="52"/>
      <c r="L4802" s="52"/>
      <c r="M4802"/>
      <c r="N4802"/>
    </row>
    <row r="4803" spans="1:14" ht="12.75" customHeight="1">
      <c r="A4803"/>
      <c r="B4803"/>
      <c r="C4803"/>
      <c r="D4803"/>
      <c r="E4803"/>
      <c r="F4803"/>
      <c r="G4803"/>
      <c r="H4803"/>
      <c r="I4803"/>
      <c r="J4803" s="52"/>
      <c r="K4803" s="52"/>
      <c r="L4803" s="52"/>
      <c r="M4803"/>
      <c r="N4803"/>
    </row>
    <row r="4804" spans="1:14" ht="12.75" customHeight="1">
      <c r="A4804"/>
      <c r="B4804"/>
      <c r="C4804"/>
      <c r="D4804"/>
      <c r="E4804"/>
      <c r="F4804"/>
      <c r="G4804"/>
      <c r="H4804"/>
      <c r="I4804"/>
      <c r="J4804" s="52"/>
      <c r="K4804" s="52"/>
      <c r="L4804" s="52"/>
      <c r="M4804"/>
      <c r="N4804"/>
    </row>
    <row r="4805" spans="1:14" ht="12.75" customHeight="1">
      <c r="A4805"/>
      <c r="B4805"/>
      <c r="C4805"/>
      <c r="D4805"/>
      <c r="E4805"/>
      <c r="F4805"/>
      <c r="G4805"/>
      <c r="H4805"/>
      <c r="I4805"/>
      <c r="J4805" s="52"/>
      <c r="K4805" s="52"/>
      <c r="L4805" s="52"/>
      <c r="M4805"/>
      <c r="N4805"/>
    </row>
    <row r="4806" spans="1:14" ht="12.75" customHeight="1">
      <c r="A4806"/>
      <c r="B4806"/>
      <c r="C4806"/>
      <c r="D4806"/>
      <c r="E4806"/>
      <c r="F4806"/>
      <c r="G4806"/>
      <c r="H4806"/>
      <c r="I4806"/>
      <c r="J4806" s="52"/>
      <c r="K4806" s="52"/>
      <c r="L4806" s="52"/>
      <c r="M4806"/>
      <c r="N4806"/>
    </row>
    <row r="4807" spans="1:14" ht="12.75" customHeight="1">
      <c r="A4807"/>
      <c r="B4807"/>
      <c r="C4807"/>
      <c r="D4807"/>
      <c r="E4807"/>
      <c r="F4807"/>
      <c r="G4807"/>
      <c r="H4807"/>
      <c r="I4807"/>
      <c r="J4807" s="52"/>
      <c r="K4807" s="52"/>
      <c r="L4807" s="52"/>
      <c r="M4807"/>
      <c r="N4807"/>
    </row>
    <row r="4808" spans="1:14" ht="12.75" customHeight="1">
      <c r="A4808"/>
      <c r="B4808"/>
      <c r="C4808"/>
      <c r="D4808"/>
      <c r="E4808"/>
      <c r="F4808"/>
      <c r="G4808"/>
      <c r="H4808"/>
      <c r="I4808"/>
      <c r="J4808" s="52"/>
      <c r="K4808" s="52"/>
      <c r="L4808" s="52"/>
      <c r="M4808"/>
      <c r="N4808"/>
    </row>
    <row r="4809" spans="1:14" ht="12.75" customHeight="1">
      <c r="A4809"/>
      <c r="B4809"/>
      <c r="C4809"/>
      <c r="D4809"/>
      <c r="E4809"/>
      <c r="F4809"/>
      <c r="G4809"/>
      <c r="H4809"/>
      <c r="I4809"/>
      <c r="J4809" s="52"/>
      <c r="K4809" s="52"/>
      <c r="L4809" s="52"/>
      <c r="M4809"/>
      <c r="N4809"/>
    </row>
    <row r="4810" spans="1:14" ht="12.75" customHeight="1">
      <c r="A4810"/>
      <c r="B4810"/>
      <c r="C4810"/>
      <c r="D4810"/>
      <c r="E4810"/>
      <c r="F4810"/>
      <c r="G4810"/>
      <c r="H4810"/>
      <c r="I4810"/>
      <c r="J4810" s="52"/>
      <c r="K4810" s="52"/>
      <c r="L4810" s="52"/>
      <c r="M4810"/>
      <c r="N4810"/>
    </row>
    <row r="4811" spans="1:14" ht="12.75" customHeight="1">
      <c r="A4811"/>
      <c r="B4811"/>
      <c r="C4811"/>
      <c r="D4811"/>
      <c r="E4811"/>
      <c r="F4811"/>
      <c r="G4811"/>
      <c r="H4811"/>
      <c r="I4811"/>
      <c r="J4811" s="52"/>
      <c r="K4811" s="52"/>
      <c r="L4811" s="52"/>
      <c r="M4811"/>
      <c r="N4811"/>
    </row>
    <row r="4812" spans="1:14" ht="12.75" customHeight="1">
      <c r="A4812"/>
      <c r="B4812"/>
      <c r="C4812"/>
      <c r="D4812"/>
      <c r="E4812"/>
      <c r="F4812"/>
      <c r="G4812"/>
      <c r="H4812"/>
      <c r="I4812"/>
      <c r="J4812" s="52"/>
      <c r="K4812" s="52"/>
      <c r="L4812" s="52"/>
      <c r="M4812"/>
      <c r="N4812"/>
    </row>
    <row r="4813" spans="1:14" ht="12.75" customHeight="1">
      <c r="A4813"/>
      <c r="B4813"/>
      <c r="C4813"/>
      <c r="D4813"/>
      <c r="E4813"/>
      <c r="F4813"/>
      <c r="G4813"/>
      <c r="H4813"/>
      <c r="I4813"/>
      <c r="J4813" s="52"/>
      <c r="K4813" s="52"/>
      <c r="L4813" s="52"/>
      <c r="M4813"/>
      <c r="N4813"/>
    </row>
    <row r="4814" spans="1:14" ht="12.75" customHeight="1">
      <c r="A4814"/>
      <c r="B4814"/>
      <c r="C4814"/>
      <c r="D4814"/>
      <c r="E4814"/>
      <c r="F4814"/>
      <c r="G4814"/>
      <c r="H4814"/>
      <c r="I4814"/>
      <c r="J4814" s="52"/>
      <c r="K4814" s="52"/>
      <c r="L4814" s="52"/>
      <c r="M4814"/>
      <c r="N4814"/>
    </row>
    <row r="4815" spans="1:14" ht="12.75" customHeight="1">
      <c r="A4815"/>
      <c r="B4815"/>
      <c r="C4815"/>
      <c r="D4815"/>
      <c r="E4815"/>
      <c r="F4815"/>
      <c r="G4815"/>
      <c r="H4815"/>
      <c r="I4815"/>
      <c r="J4815" s="52"/>
      <c r="K4815" s="52"/>
      <c r="L4815" s="52"/>
      <c r="M4815"/>
      <c r="N4815"/>
    </row>
    <row r="4816" spans="1:14" ht="12.75" customHeight="1">
      <c r="A4816"/>
      <c r="B4816"/>
      <c r="C4816"/>
      <c r="D4816"/>
      <c r="E4816"/>
      <c r="F4816"/>
      <c r="G4816"/>
      <c r="H4816"/>
      <c r="I4816"/>
      <c r="J4816" s="52"/>
      <c r="K4816" s="52"/>
      <c r="L4816" s="52"/>
      <c r="M4816"/>
      <c r="N4816"/>
    </row>
    <row r="4817" spans="1:14" ht="12.75" customHeight="1">
      <c r="A4817"/>
      <c r="B4817"/>
      <c r="C4817"/>
      <c r="D4817"/>
      <c r="E4817"/>
      <c r="F4817"/>
      <c r="G4817"/>
      <c r="H4817"/>
      <c r="I4817"/>
      <c r="J4817" s="52"/>
      <c r="K4817" s="52"/>
      <c r="L4817" s="52"/>
      <c r="M4817"/>
      <c r="N4817"/>
    </row>
    <row r="4818" spans="1:14" ht="12.75" customHeight="1">
      <c r="A4818"/>
      <c r="B4818"/>
      <c r="C4818"/>
      <c r="D4818"/>
      <c r="E4818"/>
      <c r="F4818"/>
      <c r="G4818"/>
      <c r="H4818"/>
      <c r="I4818"/>
      <c r="J4818" s="52"/>
      <c r="K4818" s="52"/>
      <c r="L4818" s="52"/>
      <c r="M4818"/>
      <c r="N4818"/>
    </row>
    <row r="4819" spans="1:14" ht="12.75" customHeight="1">
      <c r="A4819"/>
      <c r="B4819"/>
      <c r="C4819"/>
      <c r="D4819"/>
      <c r="E4819"/>
      <c r="F4819"/>
      <c r="G4819"/>
      <c r="H4819"/>
      <c r="I4819"/>
      <c r="J4819" s="52"/>
      <c r="K4819" s="52"/>
      <c r="L4819" s="52"/>
      <c r="M4819"/>
      <c r="N4819"/>
    </row>
    <row r="4820" spans="1:14" ht="12.75" customHeight="1">
      <c r="A4820"/>
      <c r="B4820"/>
      <c r="C4820"/>
      <c r="D4820"/>
      <c r="E4820"/>
      <c r="F4820"/>
      <c r="G4820"/>
      <c r="H4820"/>
      <c r="I4820"/>
      <c r="J4820" s="52"/>
      <c r="K4820" s="52"/>
      <c r="L4820" s="52"/>
      <c r="M4820"/>
      <c r="N4820"/>
    </row>
    <row r="4821" spans="1:14" ht="12.75" customHeight="1">
      <c r="A4821"/>
      <c r="B4821"/>
      <c r="C4821"/>
      <c r="D4821"/>
      <c r="E4821"/>
      <c r="F4821"/>
      <c r="G4821"/>
      <c r="H4821"/>
      <c r="I4821"/>
      <c r="J4821" s="52"/>
      <c r="K4821" s="52"/>
      <c r="L4821" s="52"/>
      <c r="M4821"/>
      <c r="N4821"/>
    </row>
    <row r="4822" spans="1:14" ht="12.75" customHeight="1">
      <c r="A4822"/>
      <c r="B4822"/>
      <c r="C4822"/>
      <c r="D4822"/>
      <c r="E4822"/>
      <c r="F4822"/>
      <c r="G4822"/>
      <c r="H4822"/>
      <c r="I4822"/>
      <c r="J4822" s="52"/>
      <c r="K4822" s="52"/>
      <c r="L4822" s="52"/>
      <c r="M4822"/>
      <c r="N4822"/>
    </row>
    <row r="4823" spans="1:14" ht="12.75" customHeight="1">
      <c r="A4823"/>
      <c r="B4823"/>
      <c r="C4823"/>
      <c r="D4823"/>
      <c r="E4823"/>
      <c r="F4823"/>
      <c r="G4823"/>
      <c r="H4823"/>
      <c r="I4823"/>
      <c r="J4823" s="52"/>
      <c r="K4823" s="52"/>
      <c r="L4823" s="52"/>
      <c r="M4823"/>
      <c r="N4823"/>
    </row>
    <row r="4824" spans="1:14" ht="12.75" customHeight="1">
      <c r="A4824"/>
      <c r="B4824"/>
      <c r="C4824"/>
      <c r="D4824"/>
      <c r="E4824"/>
      <c r="F4824"/>
      <c r="G4824"/>
      <c r="H4824"/>
      <c r="I4824"/>
      <c r="J4824" s="52"/>
      <c r="K4824" s="52"/>
      <c r="L4824" s="52"/>
      <c r="M4824"/>
      <c r="N4824"/>
    </row>
    <row r="4825" spans="1:14" ht="12.75" customHeight="1">
      <c r="A4825"/>
      <c r="B4825"/>
      <c r="C4825"/>
      <c r="D4825"/>
      <c r="E4825"/>
      <c r="F4825"/>
      <c r="G4825"/>
      <c r="H4825"/>
      <c r="I4825"/>
      <c r="J4825" s="52"/>
      <c r="K4825" s="52"/>
      <c r="L4825" s="52"/>
      <c r="M4825"/>
      <c r="N4825"/>
    </row>
    <row r="4826" spans="1:14" ht="12.75" customHeight="1">
      <c r="A4826"/>
      <c r="B4826"/>
      <c r="C4826"/>
      <c r="D4826"/>
      <c r="E4826"/>
      <c r="F4826"/>
      <c r="G4826"/>
      <c r="H4826"/>
      <c r="I4826"/>
      <c r="J4826" s="52"/>
      <c r="K4826" s="52"/>
      <c r="L4826" s="52"/>
      <c r="M4826"/>
      <c r="N4826"/>
    </row>
    <row r="4827" spans="1:14" ht="12.75" customHeight="1">
      <c r="A4827"/>
      <c r="B4827"/>
      <c r="C4827"/>
      <c r="D4827"/>
      <c r="E4827"/>
      <c r="F4827"/>
      <c r="G4827"/>
      <c r="H4827"/>
      <c r="I4827"/>
      <c r="J4827" s="52"/>
      <c r="K4827" s="52"/>
      <c r="L4827" s="52"/>
      <c r="M4827"/>
      <c r="N4827"/>
    </row>
    <row r="4828" spans="1:14" ht="12.75" customHeight="1">
      <c r="A4828"/>
      <c r="B4828"/>
      <c r="C4828"/>
      <c r="D4828"/>
      <c r="E4828"/>
      <c r="F4828"/>
      <c r="G4828"/>
      <c r="H4828"/>
      <c r="I4828"/>
      <c r="J4828" s="52"/>
      <c r="K4828" s="52"/>
      <c r="L4828" s="52"/>
      <c r="M4828"/>
      <c r="N4828"/>
    </row>
    <row r="4829" spans="1:14" ht="12.75" customHeight="1">
      <c r="A4829"/>
      <c r="B4829"/>
      <c r="C4829"/>
      <c r="D4829"/>
      <c r="E4829"/>
      <c r="F4829"/>
      <c r="G4829"/>
      <c r="H4829"/>
      <c r="I4829"/>
      <c r="J4829" s="52"/>
      <c r="K4829" s="52"/>
      <c r="L4829" s="52"/>
      <c r="M4829"/>
      <c r="N4829"/>
    </row>
    <row r="4830" spans="1:14" ht="12.75" customHeight="1">
      <c r="A4830"/>
      <c r="B4830"/>
      <c r="C4830"/>
      <c r="D4830"/>
      <c r="E4830"/>
      <c r="F4830"/>
      <c r="G4830"/>
      <c r="H4830"/>
      <c r="I4830"/>
      <c r="J4830" s="52"/>
      <c r="K4830" s="52"/>
      <c r="L4830" s="52"/>
      <c r="M4830"/>
      <c r="N4830"/>
    </row>
    <row r="4831" spans="1:14" ht="12.75" customHeight="1">
      <c r="A4831"/>
      <c r="B4831"/>
      <c r="C4831"/>
      <c r="D4831"/>
      <c r="E4831"/>
      <c r="F4831"/>
      <c r="G4831"/>
      <c r="H4831"/>
      <c r="I4831"/>
      <c r="J4831" s="52"/>
      <c r="K4831" s="52"/>
      <c r="L4831" s="52"/>
      <c r="M4831"/>
      <c r="N4831"/>
    </row>
    <row r="4832" spans="1:14" ht="12.75" customHeight="1">
      <c r="A4832"/>
      <c r="B4832"/>
      <c r="C4832"/>
      <c r="D4832"/>
      <c r="E4832"/>
      <c r="F4832"/>
      <c r="G4832"/>
      <c r="H4832"/>
      <c r="I4832"/>
      <c r="J4832" s="52"/>
      <c r="K4832" s="52"/>
      <c r="L4832" s="52"/>
      <c r="M4832"/>
      <c r="N4832"/>
    </row>
    <row r="4833" spans="1:14" ht="12.75" customHeight="1">
      <c r="A4833"/>
      <c r="B4833"/>
      <c r="C4833"/>
      <c r="D4833"/>
      <c r="E4833"/>
      <c r="F4833"/>
      <c r="G4833"/>
      <c r="H4833"/>
      <c r="I4833"/>
      <c r="J4833" s="52"/>
      <c r="K4833" s="52"/>
      <c r="L4833" s="52"/>
      <c r="M4833"/>
      <c r="N4833"/>
    </row>
    <row r="4834" spans="1:14" ht="12.75" customHeight="1">
      <c r="A4834"/>
      <c r="B4834"/>
      <c r="C4834"/>
      <c r="D4834"/>
      <c r="E4834"/>
      <c r="F4834"/>
      <c r="G4834"/>
      <c r="H4834"/>
      <c r="I4834"/>
      <c r="J4834" s="52"/>
      <c r="K4834" s="52"/>
      <c r="L4834" s="52"/>
      <c r="M4834"/>
      <c r="N4834"/>
    </row>
    <row r="4835" spans="1:14" ht="12.75" customHeight="1">
      <c r="A4835"/>
      <c r="B4835"/>
      <c r="C4835"/>
      <c r="D4835"/>
      <c r="E4835"/>
      <c r="F4835"/>
      <c r="G4835"/>
      <c r="H4835"/>
      <c r="I4835"/>
      <c r="J4835" s="52"/>
      <c r="K4835" s="52"/>
      <c r="L4835" s="52"/>
      <c r="M4835"/>
      <c r="N4835"/>
    </row>
    <row r="4836" spans="1:14" ht="12.75" customHeight="1">
      <c r="A4836"/>
      <c r="B4836"/>
      <c r="C4836"/>
      <c r="D4836"/>
      <c r="E4836"/>
      <c r="F4836"/>
      <c r="G4836"/>
      <c r="H4836"/>
      <c r="I4836"/>
      <c r="J4836" s="52"/>
      <c r="K4836" s="52"/>
      <c r="L4836" s="52"/>
      <c r="M4836"/>
      <c r="N4836"/>
    </row>
    <row r="4837" spans="1:14" ht="12.75" customHeight="1">
      <c r="A4837"/>
      <c r="B4837"/>
      <c r="C4837"/>
      <c r="D4837"/>
      <c r="E4837"/>
      <c r="F4837"/>
      <c r="G4837"/>
      <c r="H4837"/>
      <c r="I4837"/>
      <c r="J4837" s="52"/>
      <c r="K4837" s="52"/>
      <c r="L4837" s="52"/>
      <c r="M4837"/>
      <c r="N4837"/>
    </row>
    <row r="4838" spans="1:14" ht="12.75" customHeight="1">
      <c r="A4838"/>
      <c r="B4838"/>
      <c r="C4838"/>
      <c r="D4838"/>
      <c r="E4838"/>
      <c r="F4838"/>
      <c r="G4838"/>
      <c r="H4838"/>
      <c r="I4838"/>
      <c r="J4838" s="52"/>
      <c r="K4838" s="52"/>
      <c r="L4838" s="52"/>
      <c r="M4838"/>
      <c r="N4838"/>
    </row>
    <row r="4839" spans="1:14" ht="12.75" customHeight="1">
      <c r="A4839"/>
      <c r="B4839"/>
      <c r="C4839"/>
      <c r="D4839"/>
      <c r="E4839"/>
      <c r="F4839"/>
      <c r="G4839"/>
      <c r="H4839"/>
      <c r="I4839"/>
      <c r="J4839" s="52"/>
      <c r="K4839" s="52"/>
      <c r="L4839" s="52"/>
      <c r="M4839"/>
      <c r="N4839"/>
    </row>
    <row r="4840" spans="1:14" ht="12.75" customHeight="1">
      <c r="A4840"/>
      <c r="B4840"/>
      <c r="C4840"/>
      <c r="D4840"/>
      <c r="E4840"/>
      <c r="F4840"/>
      <c r="G4840"/>
      <c r="H4840"/>
      <c r="I4840"/>
      <c r="J4840" s="52"/>
      <c r="K4840" s="52"/>
      <c r="L4840" s="52"/>
      <c r="M4840"/>
      <c r="N4840"/>
    </row>
    <row r="4841" spans="1:14" ht="12.75" customHeight="1">
      <c r="A4841"/>
      <c r="B4841"/>
      <c r="C4841"/>
      <c r="D4841"/>
      <c r="E4841"/>
      <c r="F4841"/>
      <c r="G4841"/>
      <c r="H4841"/>
      <c r="I4841"/>
      <c r="J4841" s="52"/>
      <c r="K4841" s="52"/>
      <c r="L4841" s="52"/>
      <c r="M4841"/>
      <c r="N4841"/>
    </row>
    <row r="4842" spans="1:14" ht="12.75" customHeight="1">
      <c r="A4842"/>
      <c r="B4842"/>
      <c r="C4842"/>
      <c r="D4842"/>
      <c r="E4842"/>
      <c r="F4842"/>
      <c r="G4842"/>
      <c r="H4842"/>
      <c r="I4842"/>
      <c r="J4842" s="52"/>
      <c r="K4842" s="52"/>
      <c r="L4842" s="52"/>
      <c r="M4842"/>
      <c r="N4842"/>
    </row>
    <row r="4843" spans="1:14" ht="12.75" customHeight="1">
      <c r="A4843"/>
      <c r="B4843"/>
      <c r="C4843"/>
      <c r="D4843"/>
      <c r="E4843"/>
      <c r="F4843"/>
      <c r="G4843"/>
      <c r="H4843"/>
      <c r="I4843"/>
      <c r="J4843" s="52"/>
      <c r="K4843" s="52"/>
      <c r="L4843" s="52"/>
      <c r="M4843"/>
      <c r="N4843"/>
    </row>
    <row r="4844" spans="1:14" ht="12.75" customHeight="1">
      <c r="A4844"/>
      <c r="B4844"/>
      <c r="C4844"/>
      <c r="D4844"/>
      <c r="E4844"/>
      <c r="F4844"/>
      <c r="G4844"/>
      <c r="H4844"/>
      <c r="I4844"/>
      <c r="J4844" s="52"/>
      <c r="K4844" s="52"/>
      <c r="L4844" s="52"/>
      <c r="M4844"/>
      <c r="N4844"/>
    </row>
    <row r="4845" spans="1:14" ht="12.75" customHeight="1">
      <c r="A4845"/>
      <c r="B4845"/>
      <c r="C4845"/>
      <c r="D4845"/>
      <c r="E4845"/>
      <c r="F4845"/>
      <c r="G4845"/>
      <c r="H4845"/>
      <c r="I4845"/>
      <c r="J4845" s="52"/>
      <c r="K4845" s="52"/>
      <c r="L4845" s="52"/>
      <c r="M4845"/>
      <c r="N4845"/>
    </row>
    <row r="4846" spans="1:14" ht="12.75" customHeight="1">
      <c r="A4846"/>
      <c r="B4846"/>
      <c r="C4846"/>
      <c r="D4846"/>
      <c r="E4846"/>
      <c r="F4846"/>
      <c r="G4846"/>
      <c r="H4846"/>
      <c r="I4846"/>
      <c r="J4846" s="52"/>
      <c r="K4846" s="52"/>
      <c r="L4846" s="52"/>
      <c r="M4846"/>
      <c r="N4846"/>
    </row>
    <row r="4847" spans="1:14" ht="12.75" customHeight="1">
      <c r="A4847"/>
      <c r="B4847"/>
      <c r="C4847"/>
      <c r="D4847"/>
      <c r="E4847"/>
      <c r="F4847"/>
      <c r="G4847"/>
      <c r="H4847"/>
      <c r="I4847"/>
      <c r="J4847" s="52"/>
      <c r="K4847" s="52"/>
      <c r="L4847" s="52"/>
      <c r="M4847"/>
      <c r="N4847"/>
    </row>
    <row r="4848" spans="1:14" ht="12.75" customHeight="1">
      <c r="A4848"/>
      <c r="B4848"/>
      <c r="C4848"/>
      <c r="D4848"/>
      <c r="E4848"/>
      <c r="F4848"/>
      <c r="G4848"/>
      <c r="H4848"/>
      <c r="I4848"/>
      <c r="J4848" s="52"/>
      <c r="K4848" s="52"/>
      <c r="L4848" s="52"/>
      <c r="M4848"/>
      <c r="N4848"/>
    </row>
    <row r="4849" spans="1:14" ht="12.75" customHeight="1">
      <c r="A4849"/>
      <c r="B4849"/>
      <c r="C4849"/>
      <c r="D4849"/>
      <c r="E4849"/>
      <c r="F4849"/>
      <c r="G4849"/>
      <c r="H4849"/>
      <c r="I4849"/>
      <c r="J4849" s="52"/>
      <c r="K4849" s="52"/>
      <c r="L4849" s="52"/>
      <c r="M4849"/>
      <c r="N4849"/>
    </row>
    <row r="4850" spans="1:14" ht="12.75" customHeight="1">
      <c r="A4850"/>
      <c r="B4850"/>
      <c r="C4850"/>
      <c r="D4850"/>
      <c r="E4850"/>
      <c r="F4850"/>
      <c r="G4850"/>
      <c r="H4850"/>
      <c r="I4850"/>
      <c r="J4850" s="52"/>
      <c r="K4850" s="52"/>
      <c r="L4850" s="52"/>
      <c r="M4850"/>
      <c r="N4850"/>
    </row>
    <row r="4851" spans="1:14" ht="12.75" customHeight="1">
      <c r="A4851"/>
      <c r="B4851"/>
      <c r="C4851"/>
      <c r="D4851"/>
      <c r="E4851"/>
      <c r="F4851"/>
      <c r="G4851"/>
      <c r="H4851"/>
      <c r="I4851"/>
      <c r="J4851" s="52"/>
      <c r="K4851" s="52"/>
      <c r="L4851" s="52"/>
      <c r="M4851"/>
      <c r="N4851"/>
    </row>
    <row r="4852" spans="1:14" ht="12.75" customHeight="1">
      <c r="A4852"/>
      <c r="B4852"/>
      <c r="C4852"/>
      <c r="D4852"/>
      <c r="E4852"/>
      <c r="F4852"/>
      <c r="G4852"/>
      <c r="H4852"/>
      <c r="I4852"/>
      <c r="J4852" s="52"/>
      <c r="K4852" s="52"/>
      <c r="L4852" s="52"/>
      <c r="M4852"/>
      <c r="N4852"/>
    </row>
    <row r="4853" spans="1:14" ht="12.75" customHeight="1">
      <c r="A4853"/>
      <c r="B4853"/>
      <c r="C4853"/>
      <c r="D4853"/>
      <c r="E4853"/>
      <c r="F4853"/>
      <c r="G4853"/>
      <c r="H4853"/>
      <c r="I4853"/>
      <c r="J4853" s="52"/>
      <c r="K4853" s="52"/>
      <c r="L4853" s="52"/>
      <c r="M4853"/>
      <c r="N4853"/>
    </row>
    <row r="4854" spans="1:14" ht="12.75" customHeight="1">
      <c r="A4854"/>
      <c r="B4854"/>
      <c r="C4854"/>
      <c r="D4854"/>
      <c r="E4854"/>
      <c r="F4854"/>
      <c r="G4854"/>
      <c r="H4854"/>
      <c r="I4854"/>
      <c r="J4854" s="52"/>
      <c r="K4854" s="52"/>
      <c r="L4854" s="52"/>
      <c r="M4854"/>
      <c r="N4854"/>
    </row>
    <row r="4855" spans="1:14" ht="12.75" customHeight="1">
      <c r="A4855"/>
      <c r="B4855"/>
      <c r="C4855"/>
      <c r="D4855"/>
      <c r="E4855"/>
      <c r="F4855"/>
      <c r="G4855"/>
      <c r="H4855"/>
      <c r="I4855"/>
      <c r="J4855" s="52"/>
      <c r="K4855" s="52"/>
      <c r="L4855" s="52"/>
      <c r="M4855"/>
      <c r="N4855"/>
    </row>
    <row r="4856" spans="1:14" ht="12.75" customHeight="1">
      <c r="A4856"/>
      <c r="B4856"/>
      <c r="C4856"/>
      <c r="D4856"/>
      <c r="E4856"/>
      <c r="F4856"/>
      <c r="G4856"/>
      <c r="H4856"/>
      <c r="I4856"/>
      <c r="J4856" s="52"/>
      <c r="K4856" s="52"/>
      <c r="L4856" s="52"/>
      <c r="M4856"/>
      <c r="N4856"/>
    </row>
    <row r="4857" spans="1:14" ht="12.75" customHeight="1">
      <c r="A4857"/>
      <c r="B4857"/>
      <c r="C4857"/>
      <c r="D4857"/>
      <c r="E4857"/>
      <c r="F4857"/>
      <c r="G4857"/>
      <c r="H4857"/>
      <c r="I4857"/>
      <c r="J4857" s="52"/>
      <c r="K4857" s="52"/>
      <c r="L4857" s="52"/>
      <c r="M4857"/>
      <c r="N4857"/>
    </row>
    <row r="4858" spans="1:14" ht="12.75" customHeight="1">
      <c r="A4858"/>
      <c r="B4858"/>
      <c r="C4858"/>
      <c r="D4858"/>
      <c r="E4858"/>
      <c r="F4858"/>
      <c r="G4858"/>
      <c r="H4858"/>
      <c r="I4858"/>
      <c r="J4858" s="52"/>
      <c r="K4858" s="52"/>
      <c r="L4858" s="52"/>
      <c r="M4858"/>
      <c r="N4858"/>
    </row>
    <row r="4859" spans="1:14" ht="12.75" customHeight="1">
      <c r="A4859"/>
      <c r="B4859"/>
      <c r="C4859"/>
      <c r="D4859"/>
      <c r="E4859"/>
      <c r="F4859"/>
      <c r="G4859"/>
      <c r="H4859"/>
      <c r="I4859"/>
      <c r="J4859" s="52"/>
      <c r="K4859" s="52"/>
      <c r="L4859" s="52"/>
      <c r="M4859"/>
      <c r="N4859"/>
    </row>
    <row r="4860" spans="1:14" ht="12.75" customHeight="1">
      <c r="A4860"/>
      <c r="B4860"/>
      <c r="C4860"/>
      <c r="D4860"/>
      <c r="E4860"/>
      <c r="F4860"/>
      <c r="G4860"/>
      <c r="H4860"/>
      <c r="I4860"/>
      <c r="J4860" s="52"/>
      <c r="K4860" s="52"/>
      <c r="L4860" s="52"/>
      <c r="M4860"/>
      <c r="N4860"/>
    </row>
    <row r="4861" spans="1:14" ht="12.75" customHeight="1">
      <c r="A4861"/>
      <c r="B4861"/>
      <c r="C4861"/>
      <c r="D4861"/>
      <c r="E4861"/>
      <c r="F4861"/>
      <c r="G4861"/>
      <c r="H4861"/>
      <c r="I4861"/>
      <c r="J4861" s="52"/>
      <c r="K4861" s="52"/>
      <c r="L4861" s="52"/>
      <c r="M4861"/>
      <c r="N4861"/>
    </row>
    <row r="4862" spans="1:14" ht="12.75" customHeight="1">
      <c r="A4862"/>
      <c r="B4862"/>
      <c r="C4862"/>
      <c r="D4862"/>
      <c r="E4862"/>
      <c r="F4862"/>
      <c r="G4862"/>
      <c r="H4862"/>
      <c r="I4862"/>
      <c r="J4862" s="52"/>
      <c r="K4862" s="52"/>
      <c r="L4862" s="52"/>
      <c r="M4862"/>
      <c r="N4862"/>
    </row>
    <row r="4863" spans="1:14" ht="12.75" customHeight="1">
      <c r="A4863"/>
      <c r="B4863"/>
      <c r="C4863"/>
      <c r="D4863"/>
      <c r="E4863"/>
      <c r="F4863"/>
      <c r="G4863"/>
      <c r="H4863"/>
      <c r="I4863"/>
      <c r="J4863" s="52"/>
      <c r="K4863" s="52"/>
      <c r="L4863" s="52"/>
      <c r="M4863"/>
      <c r="N4863"/>
    </row>
    <row r="4864" spans="1:14" ht="12.75" customHeight="1">
      <c r="A4864"/>
      <c r="B4864"/>
      <c r="C4864"/>
      <c r="D4864"/>
      <c r="E4864"/>
      <c r="F4864"/>
      <c r="G4864"/>
      <c r="H4864"/>
      <c r="I4864"/>
      <c r="J4864" s="52"/>
      <c r="K4864" s="52"/>
      <c r="L4864" s="52"/>
      <c r="M4864"/>
      <c r="N4864"/>
    </row>
    <row r="4865" spans="1:14" ht="12.75" customHeight="1">
      <c r="A4865"/>
      <c r="B4865"/>
      <c r="C4865"/>
      <c r="D4865"/>
      <c r="E4865"/>
      <c r="F4865"/>
      <c r="G4865"/>
      <c r="H4865"/>
      <c r="I4865"/>
      <c r="J4865" s="52"/>
      <c r="K4865" s="52"/>
      <c r="L4865" s="52"/>
      <c r="M4865"/>
      <c r="N4865"/>
    </row>
    <row r="4866" spans="1:14" ht="12.75" customHeight="1">
      <c r="A4866"/>
      <c r="B4866"/>
      <c r="C4866"/>
      <c r="D4866"/>
      <c r="E4866"/>
      <c r="F4866"/>
      <c r="G4866"/>
      <c r="H4866"/>
      <c r="I4866"/>
      <c r="J4866" s="52"/>
      <c r="K4866" s="52"/>
      <c r="L4866" s="52"/>
      <c r="M4866"/>
      <c r="N4866"/>
    </row>
    <row r="4867" spans="1:14" ht="12.75" customHeight="1">
      <c r="A4867"/>
      <c r="B4867"/>
      <c r="C4867"/>
      <c r="D4867"/>
      <c r="E4867"/>
      <c r="F4867"/>
      <c r="G4867"/>
      <c r="H4867"/>
      <c r="I4867"/>
      <c r="J4867" s="52"/>
      <c r="K4867" s="52"/>
      <c r="L4867" s="52"/>
      <c r="M4867"/>
      <c r="N4867"/>
    </row>
    <row r="4868" spans="1:14" ht="12.75" customHeight="1">
      <c r="A4868"/>
      <c r="B4868"/>
      <c r="C4868"/>
      <c r="D4868"/>
      <c r="E4868"/>
      <c r="F4868"/>
      <c r="G4868"/>
      <c r="H4868"/>
      <c r="I4868"/>
      <c r="J4868" s="52"/>
      <c r="K4868" s="52"/>
      <c r="L4868" s="52"/>
      <c r="M4868"/>
      <c r="N4868"/>
    </row>
    <row r="4869" spans="1:14" ht="12.75" customHeight="1">
      <c r="A4869"/>
      <c r="B4869"/>
      <c r="C4869"/>
      <c r="D4869"/>
      <c r="E4869"/>
      <c r="F4869"/>
      <c r="G4869"/>
      <c r="H4869"/>
      <c r="I4869"/>
      <c r="J4869" s="52"/>
      <c r="K4869" s="52"/>
      <c r="L4869" s="52"/>
      <c r="M4869"/>
      <c r="N4869"/>
    </row>
    <row r="4870" spans="1:14" ht="12.75" customHeight="1">
      <c r="A4870"/>
      <c r="B4870"/>
      <c r="C4870"/>
      <c r="D4870"/>
      <c r="E4870"/>
      <c r="F4870"/>
      <c r="G4870"/>
      <c r="H4870"/>
      <c r="I4870"/>
      <c r="J4870" s="52"/>
      <c r="K4870" s="52"/>
      <c r="L4870" s="52"/>
      <c r="M4870"/>
      <c r="N4870"/>
    </row>
    <row r="4871" spans="1:14" ht="12.75" customHeight="1">
      <c r="A4871"/>
      <c r="B4871"/>
      <c r="C4871"/>
      <c r="D4871"/>
      <c r="E4871"/>
      <c r="F4871"/>
      <c r="G4871"/>
      <c r="H4871"/>
      <c r="I4871"/>
      <c r="J4871" s="52"/>
      <c r="K4871" s="52"/>
      <c r="L4871" s="52"/>
      <c r="M4871"/>
      <c r="N4871"/>
    </row>
    <row r="4872" spans="1:14" ht="12.75" customHeight="1">
      <c r="A4872"/>
      <c r="B4872"/>
      <c r="C4872"/>
      <c r="D4872"/>
      <c r="E4872"/>
      <c r="F4872"/>
      <c r="G4872"/>
      <c r="H4872"/>
      <c r="I4872"/>
      <c r="J4872" s="52"/>
      <c r="K4872" s="52"/>
      <c r="L4872" s="52"/>
      <c r="M4872"/>
      <c r="N4872"/>
    </row>
    <row r="4873" spans="1:14" ht="12.75" customHeight="1">
      <c r="A4873"/>
      <c r="B4873"/>
      <c r="C4873"/>
      <c r="D4873"/>
      <c r="E4873"/>
      <c r="F4873"/>
      <c r="G4873"/>
      <c r="H4873"/>
      <c r="I4873"/>
      <c r="J4873" s="52"/>
      <c r="K4873" s="52"/>
      <c r="L4873" s="52"/>
      <c r="M4873"/>
      <c r="N4873"/>
    </row>
    <row r="4874" spans="1:14" ht="12.75" customHeight="1">
      <c r="A4874"/>
      <c r="B4874"/>
      <c r="C4874"/>
      <c r="D4874"/>
      <c r="E4874"/>
      <c r="F4874"/>
      <c r="G4874"/>
      <c r="H4874"/>
      <c r="I4874"/>
      <c r="J4874" s="52"/>
      <c r="K4874" s="52"/>
      <c r="L4874" s="52"/>
      <c r="M4874"/>
      <c r="N4874"/>
    </row>
    <row r="4875" spans="1:14" ht="12.75" customHeight="1">
      <c r="A4875"/>
      <c r="B4875"/>
      <c r="C4875"/>
      <c r="D4875"/>
      <c r="E4875"/>
      <c r="F4875"/>
      <c r="G4875"/>
      <c r="H4875"/>
      <c r="I4875"/>
      <c r="J4875" s="52"/>
      <c r="K4875" s="52"/>
      <c r="L4875" s="52"/>
      <c r="M4875"/>
      <c r="N4875"/>
    </row>
    <row r="4876" spans="1:14" ht="12.75" customHeight="1">
      <c r="A4876"/>
      <c r="B4876"/>
      <c r="C4876"/>
      <c r="D4876"/>
      <c r="E4876"/>
      <c r="F4876"/>
      <c r="G4876"/>
      <c r="H4876"/>
      <c r="I4876"/>
      <c r="J4876" s="52"/>
      <c r="K4876" s="52"/>
      <c r="L4876" s="52"/>
      <c r="M4876"/>
      <c r="N4876"/>
    </row>
    <row r="4877" spans="1:14" ht="12.75" customHeight="1">
      <c r="A4877"/>
      <c r="B4877"/>
      <c r="C4877"/>
      <c r="D4877"/>
      <c r="E4877"/>
      <c r="F4877"/>
      <c r="G4877"/>
      <c r="H4877"/>
      <c r="I4877"/>
      <c r="J4877" s="52"/>
      <c r="K4877" s="52"/>
      <c r="L4877" s="52"/>
      <c r="M4877"/>
      <c r="N4877"/>
    </row>
    <row r="4878" spans="1:14" ht="12.75" customHeight="1">
      <c r="A4878"/>
      <c r="B4878"/>
      <c r="C4878"/>
      <c r="D4878"/>
      <c r="E4878"/>
      <c r="F4878"/>
      <c r="G4878"/>
      <c r="H4878"/>
      <c r="I4878"/>
      <c r="J4878" s="52"/>
      <c r="K4878" s="52"/>
      <c r="L4878" s="52"/>
      <c r="M4878"/>
      <c r="N4878"/>
    </row>
    <row r="4879" spans="1:14" ht="12.75" customHeight="1">
      <c r="A4879"/>
      <c r="B4879"/>
      <c r="C4879"/>
      <c r="D4879"/>
      <c r="E4879"/>
      <c r="F4879"/>
      <c r="G4879"/>
      <c r="H4879"/>
      <c r="I4879"/>
      <c r="J4879" s="52"/>
      <c r="K4879" s="52"/>
      <c r="L4879" s="52"/>
      <c r="M4879"/>
      <c r="N4879"/>
    </row>
    <row r="4880" spans="1:14" ht="12.75" customHeight="1">
      <c r="A4880"/>
      <c r="B4880"/>
      <c r="C4880"/>
      <c r="D4880"/>
      <c r="E4880"/>
      <c r="F4880"/>
      <c r="G4880"/>
      <c r="H4880"/>
      <c r="I4880"/>
      <c r="J4880" s="52"/>
      <c r="K4880" s="52"/>
      <c r="L4880" s="52"/>
      <c r="M4880"/>
      <c r="N4880"/>
    </row>
    <row r="4881" spans="1:14" ht="12.75" customHeight="1">
      <c r="A4881"/>
      <c r="B4881"/>
      <c r="C4881"/>
      <c r="D4881"/>
      <c r="E4881"/>
      <c r="F4881"/>
      <c r="G4881"/>
      <c r="H4881"/>
      <c r="I4881"/>
      <c r="J4881" s="52"/>
      <c r="K4881" s="52"/>
      <c r="L4881" s="52"/>
      <c r="M4881"/>
      <c r="N4881"/>
    </row>
    <row r="4882" spans="1:14" ht="12.75" customHeight="1">
      <c r="A4882"/>
      <c r="B4882"/>
      <c r="C4882"/>
      <c r="D4882"/>
      <c r="E4882"/>
      <c r="F4882"/>
      <c r="G4882"/>
      <c r="H4882"/>
      <c r="I4882"/>
      <c r="J4882" s="52"/>
      <c r="K4882" s="52"/>
      <c r="L4882" s="52"/>
      <c r="M4882"/>
      <c r="N4882"/>
    </row>
    <row r="4883" spans="1:14" ht="12.75" customHeight="1">
      <c r="A4883"/>
      <c r="B4883"/>
      <c r="C4883"/>
      <c r="D4883"/>
      <c r="E4883"/>
      <c r="F4883"/>
      <c r="G4883"/>
      <c r="H4883"/>
      <c r="I4883"/>
      <c r="J4883" s="52"/>
      <c r="K4883" s="52"/>
      <c r="L4883" s="52"/>
      <c r="M4883"/>
      <c r="N4883"/>
    </row>
    <row r="4884" spans="1:14" ht="12.75" customHeight="1">
      <c r="A4884"/>
      <c r="B4884"/>
      <c r="C4884"/>
      <c r="D4884"/>
      <c r="E4884"/>
      <c r="F4884"/>
      <c r="G4884"/>
      <c r="H4884"/>
      <c r="I4884"/>
      <c r="J4884" s="52"/>
      <c r="K4884" s="52"/>
      <c r="L4884" s="52"/>
      <c r="M4884"/>
      <c r="N4884"/>
    </row>
    <row r="4885" spans="1:14" ht="12.75" customHeight="1">
      <c r="A4885"/>
      <c r="B4885"/>
      <c r="C4885"/>
      <c r="D4885"/>
      <c r="E4885"/>
      <c r="F4885"/>
      <c r="G4885"/>
      <c r="H4885"/>
      <c r="I4885"/>
      <c r="J4885" s="52"/>
      <c r="K4885" s="52"/>
      <c r="L4885" s="52"/>
      <c r="M4885"/>
      <c r="N4885"/>
    </row>
    <row r="4886" spans="1:14" ht="12.75" customHeight="1">
      <c r="A4886"/>
      <c r="B4886"/>
      <c r="C4886"/>
      <c r="D4886"/>
      <c r="E4886"/>
      <c r="F4886"/>
      <c r="G4886"/>
      <c r="H4886"/>
      <c r="I4886"/>
      <c r="J4886" s="52"/>
      <c r="K4886" s="52"/>
      <c r="L4886" s="52"/>
      <c r="M4886"/>
      <c r="N4886"/>
    </row>
    <row r="4887" spans="1:14" ht="12.75" customHeight="1">
      <c r="A4887"/>
      <c r="B4887"/>
      <c r="C4887"/>
      <c r="D4887"/>
      <c r="E4887"/>
      <c r="F4887"/>
      <c r="G4887"/>
      <c r="H4887"/>
      <c r="I4887"/>
      <c r="J4887" s="52"/>
      <c r="K4887" s="52"/>
      <c r="L4887" s="52"/>
      <c r="M4887"/>
      <c r="N4887"/>
    </row>
    <row r="4888" spans="1:14" ht="12.75" customHeight="1">
      <c r="A4888"/>
      <c r="B4888"/>
      <c r="C4888"/>
      <c r="D4888"/>
      <c r="E4888"/>
      <c r="F4888"/>
      <c r="G4888"/>
      <c r="H4888"/>
      <c r="I4888"/>
      <c r="J4888" s="52"/>
      <c r="K4888" s="52"/>
      <c r="L4888" s="52"/>
      <c r="M4888"/>
      <c r="N4888"/>
    </row>
    <row r="4889" spans="1:14" ht="12.75" customHeight="1">
      <c r="A4889"/>
      <c r="B4889"/>
      <c r="C4889"/>
      <c r="D4889"/>
      <c r="E4889"/>
      <c r="F4889"/>
      <c r="G4889"/>
      <c r="H4889"/>
      <c r="I4889"/>
      <c r="J4889" s="52"/>
      <c r="K4889" s="52"/>
      <c r="L4889" s="52"/>
      <c r="M4889"/>
      <c r="N4889"/>
    </row>
    <row r="4890" spans="1:14" ht="12.75" customHeight="1">
      <c r="A4890"/>
      <c r="B4890"/>
      <c r="C4890"/>
      <c r="D4890"/>
      <c r="E4890"/>
      <c r="F4890"/>
      <c r="G4890"/>
      <c r="H4890"/>
      <c r="I4890"/>
      <c r="J4890" s="52"/>
      <c r="K4890" s="52"/>
      <c r="L4890" s="52"/>
      <c r="M4890"/>
      <c r="N4890"/>
    </row>
    <row r="4891" spans="1:14" ht="12.75" customHeight="1">
      <c r="A4891"/>
      <c r="B4891"/>
      <c r="C4891"/>
      <c r="D4891"/>
      <c r="E4891"/>
      <c r="F4891"/>
      <c r="G4891"/>
      <c r="H4891"/>
      <c r="I4891"/>
      <c r="J4891" s="52"/>
      <c r="K4891" s="52"/>
      <c r="L4891" s="52"/>
      <c r="M4891"/>
      <c r="N4891"/>
    </row>
    <row r="4892" spans="1:14" ht="12.75" customHeight="1">
      <c r="A4892"/>
      <c r="B4892"/>
      <c r="C4892"/>
      <c r="D4892"/>
      <c r="E4892"/>
      <c r="F4892"/>
      <c r="G4892"/>
      <c r="H4892"/>
      <c r="I4892"/>
      <c r="J4892" s="52"/>
      <c r="K4892" s="52"/>
      <c r="L4892" s="52"/>
      <c r="M4892"/>
      <c r="N4892"/>
    </row>
    <row r="4893" spans="1:14" ht="12.75" customHeight="1">
      <c r="A4893"/>
      <c r="B4893"/>
      <c r="C4893"/>
      <c r="D4893"/>
      <c r="E4893"/>
      <c r="F4893"/>
      <c r="G4893"/>
      <c r="H4893"/>
      <c r="I4893"/>
      <c r="J4893" s="52"/>
      <c r="K4893" s="52"/>
      <c r="L4893" s="52"/>
      <c r="M4893"/>
      <c r="N4893"/>
    </row>
    <row r="4894" spans="1:14" ht="12.75" customHeight="1">
      <c r="A4894"/>
      <c r="B4894"/>
      <c r="C4894"/>
      <c r="D4894"/>
      <c r="E4894"/>
      <c r="F4894"/>
      <c r="G4894"/>
      <c r="H4894"/>
      <c r="I4894"/>
      <c r="J4894" s="52"/>
      <c r="K4894" s="52"/>
      <c r="L4894" s="52"/>
      <c r="M4894"/>
      <c r="N4894"/>
    </row>
    <row r="4895" spans="1:14" ht="12.75" customHeight="1">
      <c r="A4895"/>
      <c r="B4895"/>
      <c r="C4895"/>
      <c r="D4895"/>
      <c r="E4895"/>
      <c r="F4895"/>
      <c r="G4895"/>
      <c r="H4895"/>
      <c r="I4895"/>
      <c r="J4895" s="52"/>
      <c r="K4895" s="52"/>
      <c r="L4895" s="52"/>
      <c r="M4895"/>
      <c r="N4895"/>
    </row>
    <row r="4896" spans="1:14" ht="12.75" customHeight="1">
      <c r="A4896"/>
      <c r="B4896"/>
      <c r="C4896"/>
      <c r="D4896"/>
      <c r="E4896"/>
      <c r="F4896"/>
      <c r="G4896"/>
      <c r="H4896"/>
      <c r="I4896"/>
      <c r="J4896" s="52"/>
      <c r="K4896" s="52"/>
      <c r="L4896" s="52"/>
      <c r="M4896"/>
      <c r="N4896"/>
    </row>
    <row r="4897" spans="1:14" ht="12.75" customHeight="1">
      <c r="A4897"/>
      <c r="B4897"/>
      <c r="C4897"/>
      <c r="D4897"/>
      <c r="E4897"/>
      <c r="F4897"/>
      <c r="G4897"/>
      <c r="H4897"/>
      <c r="I4897"/>
      <c r="J4897" s="52"/>
      <c r="K4897" s="52"/>
      <c r="L4897" s="52"/>
      <c r="M4897"/>
      <c r="N4897"/>
    </row>
    <row r="4898" spans="1:14" ht="12.75" customHeight="1">
      <c r="A4898"/>
      <c r="B4898"/>
      <c r="C4898"/>
      <c r="D4898"/>
      <c r="E4898"/>
      <c r="F4898"/>
      <c r="G4898"/>
      <c r="H4898"/>
      <c r="I4898"/>
      <c r="J4898" s="52"/>
      <c r="K4898" s="52"/>
      <c r="L4898" s="52"/>
      <c r="M4898"/>
      <c r="N4898"/>
    </row>
    <row r="4899" spans="1:14" ht="12.75" customHeight="1">
      <c r="A4899"/>
      <c r="B4899"/>
      <c r="C4899"/>
      <c r="D4899"/>
      <c r="E4899"/>
      <c r="F4899"/>
      <c r="G4899"/>
      <c r="H4899"/>
      <c r="I4899"/>
      <c r="J4899" s="52"/>
      <c r="K4899" s="52"/>
      <c r="L4899" s="52"/>
      <c r="M4899"/>
      <c r="N4899"/>
    </row>
    <row r="4900" spans="1:14" ht="12.75" customHeight="1">
      <c r="A4900"/>
      <c r="B4900"/>
      <c r="C4900"/>
      <c r="D4900"/>
      <c r="E4900"/>
      <c r="F4900"/>
      <c r="G4900"/>
      <c r="H4900"/>
      <c r="I4900"/>
      <c r="J4900" s="52"/>
      <c r="K4900" s="52"/>
      <c r="L4900" s="52"/>
      <c r="M4900"/>
      <c r="N4900"/>
    </row>
    <row r="4901" spans="1:14" ht="12.75" customHeight="1">
      <c r="A4901"/>
      <c r="B4901"/>
      <c r="C4901"/>
      <c r="D4901"/>
      <c r="E4901"/>
      <c r="F4901"/>
      <c r="G4901"/>
      <c r="H4901"/>
      <c r="I4901"/>
      <c r="J4901" s="52"/>
      <c r="K4901" s="52"/>
      <c r="L4901" s="52"/>
      <c r="M4901"/>
      <c r="N4901"/>
    </row>
    <row r="4902" spans="1:14" ht="12.75" customHeight="1">
      <c r="A4902"/>
      <c r="B4902"/>
      <c r="C4902"/>
      <c r="D4902"/>
      <c r="E4902"/>
      <c r="F4902"/>
      <c r="G4902"/>
      <c r="H4902"/>
      <c r="I4902"/>
      <c r="J4902" s="52"/>
      <c r="K4902" s="52"/>
      <c r="L4902" s="52"/>
      <c r="M4902"/>
      <c r="N4902"/>
    </row>
    <row r="4903" spans="1:14" ht="12.75" customHeight="1">
      <c r="A4903"/>
      <c r="B4903"/>
      <c r="C4903"/>
      <c r="D4903"/>
      <c r="E4903"/>
      <c r="F4903"/>
      <c r="G4903"/>
      <c r="H4903"/>
      <c r="I4903"/>
      <c r="J4903" s="52"/>
      <c r="K4903" s="52"/>
      <c r="L4903" s="52"/>
      <c r="M4903"/>
      <c r="N4903"/>
    </row>
    <row r="4904" spans="1:14" ht="12.75" customHeight="1">
      <c r="A4904"/>
      <c r="B4904"/>
      <c r="C4904"/>
      <c r="D4904"/>
      <c r="E4904"/>
      <c r="F4904"/>
      <c r="G4904"/>
      <c r="H4904"/>
      <c r="I4904"/>
      <c r="J4904" s="52"/>
      <c r="K4904" s="52"/>
      <c r="L4904" s="52"/>
      <c r="M4904"/>
      <c r="N4904"/>
    </row>
    <row r="4905" spans="1:14" ht="12.75" customHeight="1">
      <c r="A4905"/>
      <c r="B4905"/>
      <c r="C4905"/>
      <c r="D4905"/>
      <c r="E4905"/>
      <c r="F4905"/>
      <c r="G4905"/>
      <c r="H4905"/>
      <c r="I4905"/>
      <c r="J4905" s="52"/>
      <c r="K4905" s="52"/>
      <c r="L4905" s="52"/>
      <c r="M4905"/>
      <c r="N4905"/>
    </row>
    <row r="4906" spans="1:14" ht="12.75" customHeight="1">
      <c r="A4906"/>
      <c r="B4906"/>
      <c r="C4906"/>
      <c r="D4906"/>
      <c r="E4906"/>
      <c r="F4906"/>
      <c r="G4906"/>
      <c r="H4906"/>
      <c r="I4906"/>
      <c r="J4906" s="52"/>
      <c r="K4906" s="52"/>
      <c r="L4906" s="52"/>
      <c r="M4906"/>
      <c r="N4906"/>
    </row>
    <row r="4907" spans="1:14" ht="12.75" customHeight="1">
      <c r="A4907"/>
      <c r="B4907"/>
      <c r="C4907"/>
      <c r="D4907"/>
      <c r="E4907"/>
      <c r="F4907"/>
      <c r="G4907"/>
      <c r="H4907"/>
      <c r="I4907"/>
      <c r="J4907" s="52"/>
      <c r="K4907" s="52"/>
      <c r="L4907" s="52"/>
      <c r="M4907"/>
      <c r="N4907"/>
    </row>
    <row r="4908" spans="1:14" ht="12.75" customHeight="1">
      <c r="A4908"/>
      <c r="B4908"/>
      <c r="C4908"/>
      <c r="D4908"/>
      <c r="E4908"/>
      <c r="F4908"/>
      <c r="G4908"/>
      <c r="H4908"/>
      <c r="I4908"/>
      <c r="J4908" s="52"/>
      <c r="K4908" s="52"/>
      <c r="L4908" s="52"/>
      <c r="M4908"/>
      <c r="N4908"/>
    </row>
    <row r="4909" spans="1:14" ht="12.75" customHeight="1">
      <c r="A4909"/>
      <c r="B4909"/>
      <c r="C4909"/>
      <c r="D4909"/>
      <c r="E4909"/>
      <c r="F4909"/>
      <c r="G4909"/>
      <c r="H4909"/>
      <c r="I4909"/>
      <c r="J4909" s="52"/>
      <c r="K4909" s="52"/>
      <c r="L4909" s="52"/>
      <c r="M4909"/>
      <c r="N4909"/>
    </row>
    <row r="4910" spans="1:14" ht="12.75" customHeight="1">
      <c r="A4910"/>
      <c r="B4910"/>
      <c r="C4910"/>
      <c r="D4910"/>
      <c r="E4910"/>
      <c r="F4910"/>
      <c r="G4910"/>
      <c r="H4910"/>
      <c r="I4910"/>
      <c r="J4910" s="52"/>
      <c r="K4910" s="52"/>
      <c r="L4910" s="52"/>
      <c r="M4910"/>
      <c r="N4910"/>
    </row>
    <row r="4911" spans="1:14" ht="12.75" customHeight="1">
      <c r="A4911"/>
      <c r="B4911"/>
      <c r="C4911"/>
      <c r="D4911"/>
      <c r="E4911"/>
      <c r="F4911"/>
      <c r="G4911"/>
      <c r="H4911"/>
      <c r="I4911"/>
      <c r="J4911" s="52"/>
      <c r="K4911" s="52"/>
      <c r="L4911" s="52"/>
      <c r="M4911"/>
      <c r="N4911"/>
    </row>
    <row r="4912" spans="1:14" ht="12.75" customHeight="1">
      <c r="A4912"/>
      <c r="B4912"/>
      <c r="C4912"/>
      <c r="D4912"/>
      <c r="E4912"/>
      <c r="F4912"/>
      <c r="G4912"/>
      <c r="H4912"/>
      <c r="I4912"/>
      <c r="J4912" s="52"/>
      <c r="K4912" s="52"/>
      <c r="L4912" s="52"/>
      <c r="M4912"/>
      <c r="N4912"/>
    </row>
    <row r="4913" spans="1:14" ht="12.75" customHeight="1">
      <c r="A4913"/>
      <c r="B4913"/>
      <c r="C4913"/>
      <c r="D4913"/>
      <c r="E4913"/>
      <c r="F4913"/>
      <c r="G4913"/>
      <c r="H4913"/>
      <c r="I4913"/>
      <c r="J4913" s="52"/>
      <c r="K4913" s="52"/>
      <c r="L4913" s="52"/>
      <c r="M4913"/>
      <c r="N4913"/>
    </row>
    <row r="4914" spans="1:14" ht="12.75" customHeight="1">
      <c r="A4914"/>
      <c r="B4914"/>
      <c r="C4914"/>
      <c r="D4914"/>
      <c r="E4914"/>
      <c r="F4914"/>
      <c r="G4914"/>
      <c r="H4914"/>
      <c r="I4914"/>
      <c r="J4914" s="52"/>
      <c r="K4914" s="52"/>
      <c r="L4914" s="52"/>
      <c r="M4914"/>
      <c r="N4914"/>
    </row>
    <row r="4915" spans="1:14" ht="12.75" customHeight="1">
      <c r="A4915"/>
      <c r="B4915"/>
      <c r="C4915"/>
      <c r="D4915"/>
      <c r="E4915"/>
      <c r="F4915"/>
      <c r="G4915"/>
      <c r="H4915"/>
      <c r="I4915"/>
      <c r="J4915" s="52"/>
      <c r="K4915" s="52"/>
      <c r="L4915" s="52"/>
      <c r="M4915"/>
      <c r="N4915"/>
    </row>
    <row r="4916" spans="1:14" ht="12.75" customHeight="1">
      <c r="A4916"/>
      <c r="B4916"/>
      <c r="C4916"/>
      <c r="D4916"/>
      <c r="E4916"/>
      <c r="F4916"/>
      <c r="G4916"/>
      <c r="H4916"/>
      <c r="I4916"/>
      <c r="J4916" s="52"/>
      <c r="K4916" s="52"/>
      <c r="L4916" s="52"/>
      <c r="M4916"/>
      <c r="N4916"/>
    </row>
    <row r="4917" spans="1:14" ht="12.75" customHeight="1">
      <c r="A4917"/>
      <c r="B4917"/>
      <c r="C4917"/>
      <c r="D4917"/>
      <c r="E4917"/>
      <c r="F4917"/>
      <c r="G4917"/>
      <c r="H4917"/>
      <c r="I4917"/>
      <c r="J4917" s="52"/>
      <c r="K4917" s="52"/>
      <c r="L4917" s="52"/>
      <c r="M4917"/>
      <c r="N4917"/>
    </row>
    <row r="4918" spans="1:14" ht="12.75" customHeight="1">
      <c r="A4918"/>
      <c r="B4918"/>
      <c r="C4918"/>
      <c r="D4918"/>
      <c r="E4918"/>
      <c r="F4918"/>
      <c r="G4918"/>
      <c r="H4918"/>
      <c r="I4918"/>
      <c r="J4918" s="52"/>
      <c r="K4918" s="52"/>
      <c r="L4918" s="52"/>
      <c r="M4918"/>
      <c r="N4918"/>
    </row>
    <row r="4919" spans="1:14" ht="12.75" customHeight="1">
      <c r="A4919"/>
      <c r="B4919"/>
      <c r="C4919"/>
      <c r="D4919"/>
      <c r="E4919"/>
      <c r="F4919"/>
      <c r="G4919"/>
      <c r="H4919"/>
      <c r="I4919"/>
      <c r="J4919" s="52"/>
      <c r="K4919" s="52"/>
      <c r="L4919" s="52"/>
      <c r="M4919"/>
      <c r="N4919"/>
    </row>
    <row r="4920" spans="1:14" ht="12.75" customHeight="1">
      <c r="A4920"/>
      <c r="B4920"/>
      <c r="C4920"/>
      <c r="D4920"/>
      <c r="E4920"/>
      <c r="F4920"/>
      <c r="G4920"/>
      <c r="H4920"/>
      <c r="I4920"/>
      <c r="J4920" s="52"/>
      <c r="K4920" s="52"/>
      <c r="L4920" s="52"/>
      <c r="M4920"/>
      <c r="N4920"/>
    </row>
    <row r="4921" spans="1:14" ht="12.75" customHeight="1">
      <c r="A4921"/>
      <c r="B4921"/>
      <c r="C4921"/>
      <c r="D4921"/>
      <c r="E4921"/>
      <c r="F4921"/>
      <c r="G4921"/>
      <c r="H4921"/>
      <c r="I4921"/>
      <c r="J4921" s="52"/>
      <c r="K4921" s="52"/>
      <c r="L4921" s="52"/>
      <c r="M4921"/>
      <c r="N4921"/>
    </row>
    <row r="4922" spans="1:14" ht="12.75" customHeight="1">
      <c r="A4922"/>
      <c r="B4922"/>
      <c r="C4922"/>
      <c r="D4922"/>
      <c r="E4922"/>
      <c r="F4922"/>
      <c r="G4922"/>
      <c r="H4922"/>
      <c r="I4922"/>
      <c r="J4922" s="52"/>
      <c r="K4922" s="52"/>
      <c r="L4922" s="52"/>
      <c r="M4922"/>
      <c r="N4922"/>
    </row>
    <row r="4923" spans="1:14" ht="12.75" customHeight="1">
      <c r="A4923"/>
      <c r="B4923"/>
      <c r="C4923"/>
      <c r="D4923"/>
      <c r="E4923"/>
      <c r="F4923"/>
      <c r="G4923"/>
      <c r="H4923"/>
      <c r="I4923"/>
      <c r="J4923" s="52"/>
      <c r="K4923" s="52"/>
      <c r="L4923" s="52"/>
      <c r="M4923"/>
      <c r="N4923"/>
    </row>
    <row r="4924" spans="1:14" ht="12.75" customHeight="1">
      <c r="A4924"/>
      <c r="B4924"/>
      <c r="C4924"/>
      <c r="D4924"/>
      <c r="E4924"/>
      <c r="F4924"/>
      <c r="G4924"/>
      <c r="H4924"/>
      <c r="I4924"/>
      <c r="J4924" s="52"/>
      <c r="K4924" s="52"/>
      <c r="L4924" s="52"/>
      <c r="M4924"/>
      <c r="N4924"/>
    </row>
    <row r="4925" spans="1:14" ht="12.75" customHeight="1">
      <c r="A4925"/>
      <c r="B4925"/>
      <c r="C4925"/>
      <c r="D4925"/>
      <c r="E4925"/>
      <c r="F4925"/>
      <c r="G4925"/>
      <c r="H4925"/>
      <c r="I4925"/>
      <c r="J4925" s="52"/>
      <c r="K4925" s="52"/>
      <c r="L4925" s="52"/>
      <c r="M4925"/>
      <c r="N4925"/>
    </row>
    <row r="4926" spans="1:14" ht="12.75" customHeight="1">
      <c r="A4926"/>
      <c r="B4926"/>
      <c r="C4926"/>
      <c r="D4926"/>
      <c r="E4926"/>
      <c r="F4926"/>
      <c r="G4926"/>
      <c r="H4926"/>
      <c r="I4926"/>
      <c r="J4926" s="52"/>
      <c r="K4926" s="52"/>
      <c r="L4926" s="52"/>
      <c r="M4926"/>
      <c r="N4926"/>
    </row>
    <row r="4927" spans="1:14" ht="12.75" customHeight="1">
      <c r="A4927"/>
      <c r="B4927"/>
      <c r="C4927"/>
      <c r="D4927"/>
      <c r="E4927"/>
      <c r="F4927"/>
      <c r="G4927"/>
      <c r="H4927"/>
      <c r="I4927"/>
      <c r="J4927" s="52"/>
      <c r="K4927" s="52"/>
      <c r="L4927" s="52"/>
      <c r="M4927"/>
      <c r="N4927"/>
    </row>
    <row r="4928" spans="1:14" ht="12.75" customHeight="1">
      <c r="A4928"/>
      <c r="B4928"/>
      <c r="C4928"/>
      <c r="D4928"/>
      <c r="E4928"/>
      <c r="F4928"/>
      <c r="G4928"/>
      <c r="H4928"/>
      <c r="I4928"/>
      <c r="J4928" s="52"/>
      <c r="K4928" s="52"/>
      <c r="L4928" s="52"/>
      <c r="M4928"/>
      <c r="N4928"/>
    </row>
    <row r="4929" spans="1:14" ht="12.75" customHeight="1">
      <c r="A4929"/>
      <c r="B4929"/>
      <c r="C4929"/>
      <c r="D4929"/>
      <c r="E4929"/>
      <c r="F4929"/>
      <c r="G4929"/>
      <c r="H4929"/>
      <c r="I4929"/>
      <c r="J4929" s="52"/>
      <c r="K4929" s="52"/>
      <c r="L4929" s="52"/>
      <c r="M4929"/>
      <c r="N4929"/>
    </row>
    <row r="4930" spans="1:14" ht="12.75" customHeight="1">
      <c r="A4930"/>
      <c r="B4930"/>
      <c r="C4930"/>
      <c r="D4930"/>
      <c r="E4930"/>
      <c r="F4930"/>
      <c r="G4930"/>
      <c r="H4930"/>
      <c r="I4930"/>
      <c r="J4930" s="52"/>
      <c r="K4930" s="52"/>
      <c r="L4930" s="52"/>
      <c r="M4930"/>
      <c r="N4930"/>
    </row>
    <row r="4931" spans="1:14" ht="12.75" customHeight="1">
      <c r="A4931"/>
      <c r="B4931"/>
      <c r="C4931"/>
      <c r="D4931"/>
      <c r="E4931"/>
      <c r="F4931"/>
      <c r="G4931"/>
      <c r="H4931"/>
      <c r="I4931"/>
      <c r="J4931" s="52"/>
      <c r="K4931" s="52"/>
      <c r="L4931" s="52"/>
      <c r="M4931"/>
      <c r="N4931"/>
    </row>
    <row r="4932" spans="1:14" ht="12.75" customHeight="1">
      <c r="A4932"/>
      <c r="B4932"/>
      <c r="C4932"/>
      <c r="D4932"/>
      <c r="E4932"/>
      <c r="F4932"/>
      <c r="G4932"/>
      <c r="H4932"/>
      <c r="I4932"/>
      <c r="J4932" s="52"/>
      <c r="K4932" s="52"/>
      <c r="L4932" s="52"/>
      <c r="M4932"/>
      <c r="N4932"/>
    </row>
    <row r="4933" spans="1:14" ht="12.75" customHeight="1">
      <c r="A4933"/>
      <c r="B4933"/>
      <c r="C4933"/>
      <c r="D4933"/>
      <c r="E4933"/>
      <c r="F4933"/>
      <c r="G4933"/>
      <c r="H4933"/>
      <c r="I4933"/>
      <c r="J4933" s="52"/>
      <c r="K4933" s="52"/>
      <c r="L4933" s="52"/>
      <c r="M4933"/>
      <c r="N4933"/>
    </row>
    <row r="4934" spans="1:14" ht="12.75" customHeight="1">
      <c r="A4934"/>
      <c r="B4934"/>
      <c r="C4934"/>
      <c r="D4934"/>
      <c r="E4934"/>
      <c r="F4934"/>
      <c r="G4934"/>
      <c r="H4934"/>
      <c r="I4934"/>
      <c r="J4934" s="52"/>
      <c r="K4934" s="52"/>
      <c r="L4934" s="52"/>
      <c r="M4934"/>
      <c r="N4934"/>
    </row>
    <row r="4935" spans="1:14" ht="12.75" customHeight="1">
      <c r="A4935"/>
      <c r="B4935"/>
      <c r="C4935"/>
      <c r="D4935"/>
      <c r="E4935"/>
      <c r="F4935"/>
      <c r="G4935"/>
      <c r="H4935"/>
      <c r="I4935"/>
      <c r="J4935" s="52"/>
      <c r="K4935" s="52"/>
      <c r="L4935" s="52"/>
      <c r="M4935"/>
      <c r="N4935"/>
    </row>
    <row r="4936" spans="1:14" ht="12.75" customHeight="1">
      <c r="A4936"/>
      <c r="B4936"/>
      <c r="C4936"/>
      <c r="D4936"/>
      <c r="E4936"/>
      <c r="F4936"/>
      <c r="G4936"/>
      <c r="H4936"/>
      <c r="I4936"/>
      <c r="J4936" s="52"/>
      <c r="K4936" s="52"/>
      <c r="L4936" s="52"/>
      <c r="M4936"/>
      <c r="N4936"/>
    </row>
    <row r="4937" spans="1:14" ht="12.75" customHeight="1">
      <c r="A4937"/>
      <c r="B4937"/>
      <c r="C4937"/>
      <c r="D4937"/>
      <c r="E4937"/>
      <c r="F4937"/>
      <c r="G4937"/>
      <c r="H4937"/>
      <c r="I4937"/>
      <c r="J4937" s="52"/>
      <c r="K4937" s="52"/>
      <c r="L4937" s="52"/>
      <c r="M4937"/>
      <c r="N4937"/>
    </row>
    <row r="4938" spans="1:14" ht="12.75" customHeight="1">
      <c r="A4938"/>
      <c r="B4938"/>
      <c r="C4938"/>
      <c r="D4938"/>
      <c r="E4938"/>
      <c r="F4938"/>
      <c r="G4938"/>
      <c r="H4938"/>
      <c r="I4938"/>
      <c r="J4938" s="52"/>
      <c r="K4938" s="52"/>
      <c r="L4938" s="52"/>
      <c r="M4938"/>
      <c r="N4938"/>
    </row>
    <row r="4939" spans="1:14" ht="12.75" customHeight="1">
      <c r="A4939"/>
      <c r="B4939"/>
      <c r="C4939"/>
      <c r="D4939"/>
      <c r="E4939"/>
      <c r="F4939"/>
      <c r="G4939"/>
      <c r="H4939"/>
      <c r="I4939"/>
      <c r="J4939" s="52"/>
      <c r="K4939" s="52"/>
      <c r="L4939" s="52"/>
      <c r="M4939"/>
      <c r="N4939"/>
    </row>
    <row r="4940" spans="1:14" ht="12.75" customHeight="1">
      <c r="A4940"/>
      <c r="B4940"/>
      <c r="C4940"/>
      <c r="D4940"/>
      <c r="E4940"/>
      <c r="F4940"/>
      <c r="G4940"/>
      <c r="H4940"/>
      <c r="I4940"/>
      <c r="J4940" s="52"/>
      <c r="K4940" s="52"/>
      <c r="L4940" s="52"/>
      <c r="M4940"/>
      <c r="N4940"/>
    </row>
    <row r="4941" spans="1:14" ht="12.75" customHeight="1">
      <c r="A4941"/>
      <c r="B4941"/>
      <c r="C4941"/>
      <c r="D4941"/>
      <c r="E4941"/>
      <c r="F4941"/>
      <c r="G4941"/>
      <c r="H4941"/>
      <c r="I4941"/>
      <c r="J4941" s="52"/>
      <c r="K4941" s="52"/>
      <c r="L4941" s="52"/>
      <c r="M4941"/>
      <c r="N4941"/>
    </row>
    <row r="4942" spans="1:14" ht="12.75" customHeight="1">
      <c r="A4942"/>
      <c r="B4942"/>
      <c r="C4942"/>
      <c r="D4942"/>
      <c r="E4942"/>
      <c r="F4942"/>
      <c r="G4942"/>
      <c r="H4942"/>
      <c r="I4942"/>
      <c r="J4942" s="52"/>
      <c r="K4942" s="52"/>
      <c r="L4942" s="52"/>
      <c r="M4942"/>
      <c r="N4942"/>
    </row>
    <row r="4943" spans="1:14" ht="12.75" customHeight="1">
      <c r="A4943"/>
      <c r="B4943"/>
      <c r="C4943"/>
      <c r="D4943"/>
      <c r="E4943"/>
      <c r="F4943"/>
      <c r="G4943"/>
      <c r="H4943"/>
      <c r="I4943"/>
      <c r="J4943" s="52"/>
      <c r="K4943" s="52"/>
      <c r="L4943" s="52"/>
      <c r="M4943"/>
      <c r="N4943"/>
    </row>
    <row r="4944" spans="1:14" ht="12.75" customHeight="1">
      <c r="A4944"/>
      <c r="B4944"/>
      <c r="C4944"/>
      <c r="D4944"/>
      <c r="E4944"/>
      <c r="F4944"/>
      <c r="G4944"/>
      <c r="H4944"/>
      <c r="I4944"/>
      <c r="J4944" s="52"/>
      <c r="K4944" s="52"/>
      <c r="L4944" s="52"/>
      <c r="M4944"/>
      <c r="N4944"/>
    </row>
    <row r="4945" spans="1:14" ht="12.75" customHeight="1">
      <c r="A4945"/>
      <c r="B4945"/>
      <c r="C4945"/>
      <c r="D4945"/>
      <c r="E4945"/>
      <c r="F4945"/>
      <c r="G4945"/>
      <c r="H4945"/>
      <c r="I4945"/>
      <c r="J4945" s="52"/>
      <c r="K4945" s="52"/>
      <c r="L4945" s="52"/>
      <c r="M4945"/>
      <c r="N4945"/>
    </row>
    <row r="4946" spans="1:14" ht="12.75" customHeight="1">
      <c r="A4946"/>
      <c r="B4946"/>
      <c r="C4946"/>
      <c r="D4946"/>
      <c r="E4946"/>
      <c r="F4946"/>
      <c r="G4946"/>
      <c r="H4946"/>
      <c r="I4946"/>
      <c r="J4946" s="52"/>
      <c r="K4946" s="52"/>
      <c r="L4946" s="52"/>
      <c r="M4946"/>
      <c r="N4946"/>
    </row>
    <row r="4947" spans="1:14" ht="12.75" customHeight="1">
      <c r="A4947"/>
      <c r="B4947"/>
      <c r="C4947"/>
      <c r="D4947"/>
      <c r="E4947"/>
      <c r="F4947"/>
      <c r="G4947"/>
      <c r="H4947"/>
      <c r="I4947"/>
      <c r="J4947" s="52"/>
      <c r="K4947" s="52"/>
      <c r="L4947" s="52"/>
      <c r="M4947"/>
      <c r="N4947"/>
    </row>
    <row r="4948" spans="1:14" ht="12.75" customHeight="1">
      <c r="A4948"/>
      <c r="B4948"/>
      <c r="C4948"/>
      <c r="D4948"/>
      <c r="E4948"/>
      <c r="F4948"/>
      <c r="G4948"/>
      <c r="H4948"/>
      <c r="I4948"/>
      <c r="J4948" s="52"/>
      <c r="K4948" s="52"/>
      <c r="L4948" s="52"/>
      <c r="M4948"/>
      <c r="N4948"/>
    </row>
    <row r="4949" spans="1:14" ht="12.75" customHeight="1">
      <c r="A4949"/>
      <c r="B4949"/>
      <c r="C4949"/>
      <c r="D4949"/>
      <c r="E4949"/>
      <c r="F4949"/>
      <c r="G4949"/>
      <c r="H4949"/>
      <c r="I4949"/>
      <c r="J4949" s="52"/>
      <c r="K4949" s="52"/>
      <c r="L4949" s="52"/>
      <c r="M4949"/>
      <c r="N4949"/>
    </row>
    <row r="4950" spans="1:14" ht="12.75" customHeight="1">
      <c r="A4950"/>
      <c r="B4950"/>
      <c r="C4950"/>
      <c r="D4950"/>
      <c r="E4950"/>
      <c r="F4950"/>
      <c r="G4950"/>
      <c r="H4950"/>
      <c r="I4950"/>
      <c r="J4950" s="52"/>
      <c r="K4950" s="52"/>
      <c r="L4950" s="52"/>
      <c r="M4950"/>
      <c r="N4950"/>
    </row>
    <row r="4951" spans="1:14" ht="12.75" customHeight="1">
      <c r="A4951"/>
      <c r="B4951"/>
      <c r="C4951"/>
      <c r="D4951"/>
      <c r="E4951"/>
      <c r="F4951"/>
      <c r="G4951"/>
      <c r="H4951"/>
      <c r="I4951"/>
      <c r="J4951" s="52"/>
      <c r="K4951" s="52"/>
      <c r="L4951" s="52"/>
      <c r="M4951"/>
      <c r="N4951"/>
    </row>
    <row r="4952" spans="1:14" ht="12.75" customHeight="1">
      <c r="A4952"/>
      <c r="B4952"/>
      <c r="C4952"/>
      <c r="D4952"/>
      <c r="E4952"/>
      <c r="F4952"/>
      <c r="G4952"/>
      <c r="H4952"/>
      <c r="I4952"/>
      <c r="J4952" s="52"/>
      <c r="K4952" s="52"/>
      <c r="L4952" s="52"/>
      <c r="M4952"/>
      <c r="N4952"/>
    </row>
    <row r="4953" spans="1:14" ht="12.75" customHeight="1">
      <c r="A4953"/>
      <c r="B4953"/>
      <c r="C4953"/>
      <c r="D4953"/>
      <c r="E4953"/>
      <c r="F4953"/>
      <c r="G4953"/>
      <c r="H4953"/>
      <c r="I4953"/>
      <c r="J4953" s="52"/>
      <c r="K4953" s="52"/>
      <c r="L4953" s="52"/>
      <c r="M4953"/>
      <c r="N4953"/>
    </row>
    <row r="4954" spans="1:14" ht="12.75" customHeight="1">
      <c r="A4954"/>
      <c r="B4954"/>
      <c r="C4954"/>
      <c r="D4954"/>
      <c r="E4954"/>
      <c r="F4954"/>
      <c r="G4954"/>
      <c r="H4954"/>
      <c r="I4954"/>
      <c r="J4954" s="52"/>
      <c r="K4954" s="52"/>
      <c r="L4954" s="52"/>
      <c r="M4954"/>
      <c r="N4954"/>
    </row>
    <row r="4955" spans="1:14" ht="12.75" customHeight="1">
      <c r="A4955"/>
      <c r="B4955"/>
      <c r="C4955"/>
      <c r="D4955"/>
      <c r="E4955"/>
      <c r="F4955"/>
      <c r="G4955"/>
      <c r="H4955"/>
      <c r="I4955"/>
      <c r="J4955" s="52"/>
      <c r="K4955" s="52"/>
      <c r="L4955" s="52"/>
      <c r="M4955"/>
      <c r="N4955"/>
    </row>
    <row r="4956" spans="1:14" ht="12.75" customHeight="1">
      <c r="A4956"/>
      <c r="B4956"/>
      <c r="C4956"/>
      <c r="D4956"/>
      <c r="E4956"/>
      <c r="F4956"/>
      <c r="G4956"/>
      <c r="H4956"/>
      <c r="I4956"/>
      <c r="J4956" s="52"/>
      <c r="K4956" s="52"/>
      <c r="L4956" s="52"/>
      <c r="M4956"/>
      <c r="N4956"/>
    </row>
    <row r="4957" spans="1:14" ht="12.75" customHeight="1">
      <c r="A4957"/>
      <c r="B4957"/>
      <c r="C4957"/>
      <c r="D4957"/>
      <c r="E4957"/>
      <c r="F4957"/>
      <c r="G4957"/>
      <c r="H4957"/>
      <c r="I4957"/>
      <c r="J4957" s="52"/>
      <c r="K4957" s="52"/>
      <c r="L4957" s="52"/>
      <c r="M4957"/>
      <c r="N4957"/>
    </row>
    <row r="4958" spans="1:14" ht="12.75" customHeight="1">
      <c r="A4958"/>
      <c r="B4958"/>
      <c r="C4958"/>
      <c r="D4958"/>
      <c r="E4958"/>
      <c r="F4958"/>
      <c r="G4958"/>
      <c r="H4958"/>
      <c r="I4958"/>
      <c r="J4958" s="52"/>
      <c r="K4958" s="52"/>
      <c r="L4958" s="52"/>
      <c r="M4958"/>
      <c r="N4958"/>
    </row>
    <row r="4959" spans="1:14" ht="12.75" customHeight="1">
      <c r="A4959"/>
      <c r="B4959"/>
      <c r="C4959"/>
      <c r="D4959"/>
      <c r="E4959"/>
      <c r="F4959"/>
      <c r="G4959"/>
      <c r="H4959"/>
      <c r="I4959"/>
      <c r="J4959" s="52"/>
      <c r="K4959" s="52"/>
      <c r="L4959" s="52"/>
      <c r="M4959"/>
      <c r="N4959"/>
    </row>
    <row r="4960" spans="1:14" ht="12.75" customHeight="1">
      <c r="A4960"/>
      <c r="B4960"/>
      <c r="C4960"/>
      <c r="D4960"/>
      <c r="E4960"/>
      <c r="F4960"/>
      <c r="G4960"/>
      <c r="H4960"/>
      <c r="I4960"/>
      <c r="J4960" s="52"/>
      <c r="K4960" s="52"/>
      <c r="L4960" s="52"/>
      <c r="M4960"/>
      <c r="N4960"/>
    </row>
    <row r="4961" spans="1:14" ht="12.75" customHeight="1">
      <c r="A4961"/>
      <c r="B4961"/>
      <c r="C4961"/>
      <c r="D4961"/>
      <c r="E4961"/>
      <c r="F4961"/>
      <c r="G4961"/>
      <c r="H4961"/>
      <c r="I4961"/>
      <c r="J4961" s="52"/>
      <c r="K4961" s="52"/>
      <c r="L4961" s="52"/>
      <c r="M4961"/>
      <c r="N4961"/>
    </row>
    <row r="4962" spans="1:14" ht="12.75" customHeight="1">
      <c r="A4962"/>
      <c r="B4962"/>
      <c r="C4962"/>
      <c r="D4962"/>
      <c r="E4962"/>
      <c r="F4962"/>
      <c r="G4962"/>
      <c r="H4962"/>
      <c r="I4962"/>
      <c r="J4962" s="52"/>
      <c r="K4962" s="52"/>
      <c r="L4962" s="52"/>
      <c r="M4962"/>
      <c r="N4962"/>
    </row>
    <row r="4963" spans="1:14" ht="12.75" customHeight="1">
      <c r="A4963"/>
      <c r="B4963"/>
      <c r="C4963"/>
      <c r="D4963"/>
      <c r="E4963"/>
      <c r="F4963"/>
      <c r="G4963"/>
      <c r="H4963"/>
      <c r="I4963"/>
      <c r="J4963" s="52"/>
      <c r="K4963" s="52"/>
      <c r="L4963" s="52"/>
      <c r="M4963"/>
      <c r="N4963"/>
    </row>
    <row r="4964" spans="1:14" ht="12.75" customHeight="1">
      <c r="A4964"/>
      <c r="B4964"/>
      <c r="C4964"/>
      <c r="D4964"/>
      <c r="E4964"/>
      <c r="F4964"/>
      <c r="G4964"/>
      <c r="H4964"/>
      <c r="I4964"/>
      <c r="J4964" s="52"/>
      <c r="K4964" s="52"/>
      <c r="L4964" s="52"/>
      <c r="M4964"/>
      <c r="N4964"/>
    </row>
    <row r="4965" spans="1:14" ht="12.75" customHeight="1">
      <c r="A4965"/>
      <c r="B4965"/>
      <c r="C4965"/>
      <c r="D4965"/>
      <c r="E4965"/>
      <c r="F4965"/>
      <c r="G4965"/>
      <c r="H4965"/>
      <c r="I4965"/>
      <c r="J4965" s="52"/>
      <c r="K4965" s="52"/>
      <c r="L4965" s="52"/>
      <c r="M4965"/>
      <c r="N4965"/>
    </row>
    <row r="4966" spans="1:14" ht="12.75" customHeight="1">
      <c r="A4966"/>
      <c r="B4966"/>
      <c r="C4966"/>
      <c r="D4966"/>
      <c r="E4966"/>
      <c r="F4966"/>
      <c r="G4966"/>
      <c r="H4966"/>
      <c r="I4966"/>
      <c r="J4966" s="52"/>
      <c r="K4966" s="52"/>
      <c r="L4966" s="52"/>
      <c r="M4966"/>
      <c r="N4966"/>
    </row>
    <row r="4967" spans="1:14" ht="12.75" customHeight="1">
      <c r="A4967"/>
      <c r="B4967"/>
      <c r="C4967"/>
      <c r="D4967"/>
      <c r="E4967"/>
      <c r="F4967"/>
      <c r="G4967"/>
      <c r="H4967"/>
      <c r="I4967"/>
      <c r="J4967" s="52"/>
      <c r="K4967" s="52"/>
      <c r="L4967" s="52"/>
      <c r="M4967"/>
      <c r="N4967"/>
    </row>
    <row r="4968" spans="1:14" ht="12.75" customHeight="1">
      <c r="A4968"/>
      <c r="B4968"/>
      <c r="C4968"/>
      <c r="D4968"/>
      <c r="E4968"/>
      <c r="F4968"/>
      <c r="G4968"/>
      <c r="H4968"/>
      <c r="I4968"/>
      <c r="J4968" s="52"/>
      <c r="K4968" s="52"/>
      <c r="L4968" s="52"/>
      <c r="M4968"/>
      <c r="N4968"/>
    </row>
    <row r="4969" spans="1:14" ht="12.75" customHeight="1">
      <c r="A4969"/>
      <c r="B4969"/>
      <c r="C4969"/>
      <c r="D4969"/>
      <c r="E4969"/>
      <c r="F4969"/>
      <c r="G4969"/>
      <c r="H4969"/>
      <c r="I4969"/>
      <c r="J4969" s="52"/>
      <c r="K4969" s="52"/>
      <c r="L4969" s="52"/>
      <c r="M4969"/>
      <c r="N4969"/>
    </row>
    <row r="4970" spans="1:14" ht="12.75" customHeight="1">
      <c r="A4970"/>
      <c r="B4970"/>
      <c r="C4970"/>
      <c r="D4970"/>
      <c r="E4970"/>
      <c r="F4970"/>
      <c r="G4970"/>
      <c r="H4970"/>
      <c r="I4970"/>
      <c r="J4970" s="52"/>
      <c r="K4970" s="52"/>
      <c r="L4970" s="52"/>
      <c r="M4970"/>
      <c r="N4970"/>
    </row>
    <row r="4971" spans="1:14" ht="12.75" customHeight="1">
      <c r="A4971"/>
      <c r="B4971"/>
      <c r="C4971"/>
      <c r="D4971"/>
      <c r="E4971"/>
      <c r="F4971"/>
      <c r="G4971"/>
      <c r="H4971"/>
      <c r="I4971"/>
      <c r="J4971" s="52"/>
      <c r="K4971" s="52"/>
      <c r="L4971" s="52"/>
      <c r="M4971"/>
      <c r="N4971"/>
    </row>
    <row r="4972" spans="1:14" ht="12.75" customHeight="1">
      <c r="A4972"/>
      <c r="B4972"/>
      <c r="C4972"/>
      <c r="D4972"/>
      <c r="E4972"/>
      <c r="F4972"/>
      <c r="G4972"/>
      <c r="H4972"/>
      <c r="I4972"/>
      <c r="J4972" s="52"/>
      <c r="K4972" s="52"/>
      <c r="L4972" s="52"/>
      <c r="M4972"/>
      <c r="N4972"/>
    </row>
    <row r="4973" spans="1:14" ht="12.75" customHeight="1">
      <c r="A4973"/>
      <c r="B4973"/>
      <c r="C4973"/>
      <c r="D4973"/>
      <c r="E4973"/>
      <c r="F4973"/>
      <c r="G4973"/>
      <c r="H4973"/>
      <c r="I4973"/>
      <c r="J4973" s="52"/>
      <c r="K4973" s="52"/>
      <c r="L4973" s="52"/>
      <c r="M4973"/>
      <c r="N4973"/>
    </row>
    <row r="4974" spans="1:14" ht="12.75" customHeight="1">
      <c r="A4974"/>
      <c r="B4974"/>
      <c r="C4974"/>
      <c r="D4974"/>
      <c r="E4974"/>
      <c r="F4974"/>
      <c r="G4974"/>
      <c r="H4974"/>
      <c r="I4974"/>
      <c r="J4974" s="52"/>
      <c r="K4974" s="52"/>
      <c r="L4974" s="52"/>
      <c r="M4974"/>
      <c r="N4974"/>
    </row>
    <row r="4975" spans="1:14" ht="12.75" customHeight="1">
      <c r="A4975"/>
      <c r="B4975"/>
      <c r="C4975"/>
      <c r="D4975"/>
      <c r="E4975"/>
      <c r="F4975"/>
      <c r="G4975"/>
      <c r="H4975"/>
      <c r="I4975"/>
      <c r="J4975" s="52"/>
      <c r="K4975" s="52"/>
      <c r="L4975" s="52"/>
      <c r="M4975"/>
      <c r="N4975"/>
    </row>
    <row r="4976" spans="1:14" ht="12.75" customHeight="1">
      <c r="A4976"/>
      <c r="B4976"/>
      <c r="C4976"/>
      <c r="D4976"/>
      <c r="E4976"/>
      <c r="F4976"/>
      <c r="G4976"/>
      <c r="H4976"/>
      <c r="I4976"/>
      <c r="J4976" s="52"/>
      <c r="K4976" s="52"/>
      <c r="L4976" s="52"/>
      <c r="M4976"/>
      <c r="N4976"/>
    </row>
    <row r="4977" spans="1:14" ht="12.75" customHeight="1">
      <c r="A4977"/>
      <c r="B4977"/>
      <c r="C4977"/>
      <c r="D4977"/>
      <c r="E4977"/>
      <c r="F4977"/>
      <c r="G4977"/>
      <c r="H4977"/>
      <c r="I4977"/>
      <c r="J4977" s="52"/>
      <c r="K4977" s="52"/>
      <c r="L4977" s="52"/>
      <c r="M4977"/>
      <c r="N4977"/>
    </row>
    <row r="4978" spans="1:14" ht="12.75" customHeight="1">
      <c r="A4978"/>
      <c r="B4978"/>
      <c r="C4978"/>
      <c r="D4978"/>
      <c r="E4978"/>
      <c r="F4978"/>
      <c r="G4978"/>
      <c r="H4978"/>
      <c r="I4978"/>
      <c r="J4978" s="52"/>
      <c r="K4978" s="52"/>
      <c r="L4978" s="52"/>
      <c r="M4978"/>
      <c r="N4978"/>
    </row>
    <row r="4979" spans="1:14" ht="12.75" customHeight="1">
      <c r="A4979"/>
      <c r="B4979"/>
      <c r="C4979"/>
      <c r="D4979"/>
      <c r="E4979"/>
      <c r="F4979"/>
      <c r="G4979"/>
      <c r="H4979"/>
      <c r="I4979"/>
      <c r="J4979" s="52"/>
      <c r="K4979" s="52"/>
      <c r="L4979" s="52"/>
      <c r="M4979"/>
      <c r="N4979"/>
    </row>
    <row r="4980" spans="1:14" ht="12.75" customHeight="1">
      <c r="A4980"/>
      <c r="B4980"/>
      <c r="C4980"/>
      <c r="D4980"/>
      <c r="E4980"/>
      <c r="F4980"/>
      <c r="G4980"/>
      <c r="H4980"/>
      <c r="I4980"/>
      <c r="J4980" s="52"/>
      <c r="K4980" s="52"/>
      <c r="L4980" s="52"/>
      <c r="M4980"/>
      <c r="N4980"/>
    </row>
    <row r="4981" spans="1:14" ht="12.75" customHeight="1">
      <c r="A4981"/>
      <c r="B4981"/>
      <c r="C4981"/>
      <c r="D4981"/>
      <c r="E4981"/>
      <c r="F4981"/>
      <c r="G4981"/>
      <c r="H4981"/>
      <c r="I4981"/>
      <c r="J4981" s="52"/>
      <c r="K4981" s="52"/>
      <c r="L4981" s="52"/>
      <c r="M4981"/>
      <c r="N4981"/>
    </row>
    <row r="4982" spans="1:14" ht="12.75" customHeight="1">
      <c r="A4982"/>
      <c r="B4982"/>
      <c r="C4982"/>
      <c r="D4982"/>
      <c r="E4982"/>
      <c r="F4982"/>
      <c r="G4982"/>
      <c r="H4982"/>
      <c r="I4982"/>
      <c r="J4982" s="52"/>
      <c r="K4982" s="52"/>
      <c r="L4982" s="52"/>
      <c r="M4982"/>
      <c r="N4982"/>
    </row>
    <row r="4983" spans="1:14" ht="12.75" customHeight="1">
      <c r="A4983"/>
      <c r="B4983"/>
      <c r="C4983"/>
      <c r="D4983"/>
      <c r="E4983"/>
      <c r="F4983"/>
      <c r="G4983"/>
      <c r="H4983"/>
      <c r="I4983"/>
      <c r="J4983" s="52"/>
      <c r="K4983" s="52"/>
      <c r="L4983" s="52"/>
      <c r="M4983"/>
      <c r="N4983"/>
    </row>
    <row r="4984" spans="1:14" ht="12.75" customHeight="1">
      <c r="A4984"/>
      <c r="B4984"/>
      <c r="C4984"/>
      <c r="D4984"/>
      <c r="E4984"/>
      <c r="F4984"/>
      <c r="G4984"/>
      <c r="H4984"/>
      <c r="I4984"/>
      <c r="J4984" s="52"/>
      <c r="K4984" s="52"/>
      <c r="L4984" s="52"/>
      <c r="M4984"/>
      <c r="N4984"/>
    </row>
    <row r="4985" spans="1:14" ht="12.75" customHeight="1">
      <c r="A4985"/>
      <c r="B4985"/>
      <c r="C4985"/>
      <c r="D4985"/>
      <c r="E4985"/>
      <c r="F4985"/>
      <c r="G4985"/>
      <c r="H4985"/>
      <c r="I4985"/>
      <c r="J4985" s="52"/>
      <c r="K4985" s="52"/>
      <c r="L4985" s="52"/>
      <c r="M4985"/>
      <c r="N4985"/>
    </row>
    <row r="4986" spans="1:14" ht="12.75" customHeight="1">
      <c r="A4986"/>
      <c r="B4986"/>
      <c r="C4986"/>
      <c r="D4986"/>
      <c r="E4986"/>
      <c r="F4986"/>
      <c r="G4986"/>
      <c r="H4986"/>
      <c r="I4986"/>
      <c r="J4986" s="52"/>
      <c r="K4986" s="52"/>
      <c r="L4986" s="52"/>
      <c r="M4986"/>
      <c r="N4986"/>
    </row>
    <row r="4987" spans="1:14" ht="12.75" customHeight="1">
      <c r="A4987"/>
      <c r="B4987"/>
      <c r="C4987"/>
      <c r="D4987"/>
      <c r="E4987"/>
      <c r="F4987"/>
      <c r="G4987"/>
      <c r="H4987"/>
      <c r="I4987"/>
      <c r="J4987" s="52"/>
      <c r="K4987" s="52"/>
      <c r="L4987" s="52"/>
      <c r="M4987"/>
      <c r="N4987"/>
    </row>
    <row r="4988" spans="1:14" ht="12.75" customHeight="1">
      <c r="A4988"/>
      <c r="B4988"/>
      <c r="C4988"/>
      <c r="D4988"/>
      <c r="E4988"/>
      <c r="F4988"/>
      <c r="G4988"/>
      <c r="H4988"/>
      <c r="I4988"/>
      <c r="J4988" s="52"/>
      <c r="K4988" s="52"/>
      <c r="L4988" s="52"/>
      <c r="M4988"/>
      <c r="N4988"/>
    </row>
    <row r="4989" spans="1:14" ht="12.75" customHeight="1">
      <c r="A4989"/>
      <c r="B4989"/>
      <c r="C4989"/>
      <c r="D4989"/>
      <c r="E4989"/>
      <c r="F4989"/>
      <c r="G4989"/>
      <c r="H4989"/>
      <c r="I4989"/>
      <c r="J4989" s="52"/>
      <c r="K4989" s="52"/>
      <c r="L4989" s="52"/>
      <c r="M4989"/>
      <c r="N4989"/>
    </row>
    <row r="4990" spans="1:14" ht="12.75" customHeight="1">
      <c r="A4990"/>
      <c r="B4990"/>
      <c r="C4990"/>
      <c r="D4990"/>
      <c r="E4990"/>
      <c r="F4990"/>
      <c r="G4990"/>
      <c r="H4990"/>
      <c r="I4990"/>
      <c r="J4990" s="52"/>
      <c r="K4990" s="52"/>
      <c r="L4990" s="52"/>
      <c r="M4990"/>
      <c r="N4990"/>
    </row>
    <row r="4991" spans="1:14" ht="12.75" customHeight="1">
      <c r="A4991"/>
      <c r="B4991"/>
      <c r="C4991"/>
      <c r="D4991"/>
      <c r="E4991"/>
      <c r="F4991"/>
      <c r="G4991"/>
      <c r="H4991"/>
      <c r="I4991"/>
      <c r="J4991" s="52"/>
      <c r="K4991" s="52"/>
      <c r="L4991" s="52"/>
      <c r="M4991"/>
      <c r="N4991"/>
    </row>
    <row r="4992" spans="1:14" ht="12.75" customHeight="1">
      <c r="A4992"/>
      <c r="B4992"/>
      <c r="C4992"/>
      <c r="D4992"/>
      <c r="E4992"/>
      <c r="F4992"/>
      <c r="G4992"/>
      <c r="H4992"/>
      <c r="I4992"/>
      <c r="J4992" s="52"/>
      <c r="K4992" s="52"/>
      <c r="L4992" s="52"/>
      <c r="M4992"/>
      <c r="N4992"/>
    </row>
    <row r="4993" spans="1:14" ht="12.75" customHeight="1">
      <c r="A4993"/>
      <c r="B4993"/>
      <c r="C4993"/>
      <c r="D4993"/>
      <c r="E4993"/>
      <c r="F4993"/>
      <c r="G4993"/>
      <c r="H4993"/>
      <c r="I4993"/>
      <c r="J4993" s="52"/>
      <c r="K4993" s="52"/>
      <c r="L4993" s="52"/>
      <c r="M4993"/>
      <c r="N4993"/>
    </row>
    <row r="4994" spans="1:14" ht="12.75" customHeight="1">
      <c r="A4994"/>
      <c r="B4994"/>
      <c r="C4994"/>
      <c r="D4994"/>
      <c r="E4994"/>
      <c r="F4994"/>
      <c r="G4994"/>
      <c r="H4994"/>
      <c r="I4994"/>
      <c r="J4994" s="52"/>
      <c r="K4994" s="52"/>
      <c r="L4994" s="52"/>
      <c r="M4994"/>
      <c r="N4994"/>
    </row>
    <row r="4995" spans="1:14" ht="12.75" customHeight="1">
      <c r="A4995"/>
      <c r="B4995"/>
      <c r="C4995"/>
      <c r="D4995"/>
      <c r="E4995"/>
      <c r="F4995"/>
      <c r="G4995"/>
      <c r="H4995"/>
      <c r="I4995"/>
      <c r="J4995" s="52"/>
      <c r="K4995" s="52"/>
      <c r="L4995" s="52"/>
      <c r="M4995"/>
      <c r="N4995"/>
    </row>
    <row r="4996" spans="1:14" ht="12.75" customHeight="1">
      <c r="A4996"/>
      <c r="B4996"/>
      <c r="C4996"/>
      <c r="D4996"/>
      <c r="E4996"/>
      <c r="F4996"/>
      <c r="G4996"/>
      <c r="H4996"/>
      <c r="I4996"/>
      <c r="J4996" s="52"/>
      <c r="K4996" s="52"/>
      <c r="L4996" s="52"/>
      <c r="M4996"/>
      <c r="N4996"/>
    </row>
    <row r="4997" spans="1:14" ht="12.75" customHeight="1">
      <c r="A4997"/>
      <c r="B4997"/>
      <c r="C4997"/>
      <c r="D4997"/>
      <c r="E4997"/>
      <c r="F4997"/>
      <c r="G4997"/>
      <c r="H4997"/>
      <c r="I4997"/>
      <c r="J4997" s="52"/>
      <c r="K4997" s="52"/>
      <c r="L4997" s="52"/>
      <c r="M4997"/>
      <c r="N4997"/>
    </row>
    <row r="4998" spans="1:14" ht="12.75" customHeight="1">
      <c r="A4998"/>
      <c r="B4998"/>
      <c r="C4998"/>
      <c r="D4998"/>
      <c r="E4998"/>
      <c r="F4998"/>
      <c r="G4998"/>
      <c r="H4998"/>
      <c r="I4998"/>
      <c r="J4998" s="52"/>
      <c r="K4998" s="52"/>
      <c r="L4998" s="52"/>
      <c r="M4998"/>
      <c r="N4998"/>
    </row>
    <row r="4999" spans="1:14" ht="12.75" customHeight="1">
      <c r="A4999"/>
      <c r="B4999"/>
      <c r="C4999"/>
      <c r="D4999"/>
      <c r="E4999"/>
      <c r="F4999"/>
      <c r="G4999"/>
      <c r="H4999"/>
      <c r="I4999"/>
      <c r="J4999" s="52"/>
      <c r="K4999" s="52"/>
      <c r="L4999" s="52"/>
      <c r="M4999"/>
      <c r="N4999"/>
    </row>
    <row r="5000" spans="1:14" ht="12.75" customHeight="1">
      <c r="A5000"/>
      <c r="B5000"/>
      <c r="C5000"/>
      <c r="D5000"/>
      <c r="E5000"/>
      <c r="F5000"/>
      <c r="G5000"/>
      <c r="H5000"/>
      <c r="I5000"/>
      <c r="J5000" s="52"/>
      <c r="K5000" s="52"/>
      <c r="L5000" s="52"/>
      <c r="M5000"/>
      <c r="N5000"/>
    </row>
  </sheetData>
  <autoFilter ref="A1:N96">
    <filterColumn colId="3"/>
  </autoFilter>
  <sortState ref="A2:J96">
    <sortCondition descending="1" ref="J3"/>
  </sortState>
  <phoneticPr fontId="0" type="noConversion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&amp;L&amp;"Arial,Italique"&amp;8ERDF - UCN/QCSI&amp;C&amp;"Arial,Italique"&amp;8PCIMP 2009&amp;R&amp;"Arial,Italique"&amp;8&amp;F -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5" filterMode="1">
    <pageSetUpPr fitToPage="1"/>
  </sheetPr>
  <dimension ref="A1:R100"/>
  <sheetViews>
    <sheetView tabSelected="1" topLeftCell="D1" zoomScale="70" zoomScaleNormal="70" workbookViewId="0">
      <selection activeCell="J81" sqref="J81"/>
    </sheetView>
  </sheetViews>
  <sheetFormatPr baseColWidth="10" defaultRowHeight="12.75"/>
  <cols>
    <col min="1" max="1" width="14" style="110" hidden="1" customWidth="1"/>
    <col min="2" max="2" width="22" style="110" hidden="1" customWidth="1"/>
    <col min="3" max="3" width="9.28515625" style="110" hidden="1" customWidth="1"/>
    <col min="4" max="4" width="14.7109375" style="110" customWidth="1"/>
    <col min="5" max="5" width="14.5703125" style="111" bestFit="1" customWidth="1"/>
    <col min="6" max="6" width="33.140625" style="110" customWidth="1"/>
    <col min="7" max="7" width="13.7109375" style="110" hidden="1" customWidth="1"/>
    <col min="8" max="8" width="12.28515625" style="110" hidden="1" customWidth="1"/>
    <col min="9" max="9" width="30.42578125" style="110" bestFit="1" customWidth="1"/>
    <col min="10" max="10" width="14.85546875" style="107" customWidth="1"/>
    <col min="11" max="11" width="15" style="107" customWidth="1"/>
    <col min="12" max="12" width="10.5703125" style="107" bestFit="1" customWidth="1"/>
    <col min="13" max="13" width="17.140625" style="100" bestFit="1" customWidth="1"/>
    <col min="14" max="14" width="18.42578125" style="108" bestFit="1" customWidth="1"/>
    <col min="15" max="15" width="11.42578125" style="104"/>
    <col min="16" max="16" width="28.85546875" style="109" hidden="1" customWidth="1"/>
    <col min="17" max="17" width="44.7109375" style="104" customWidth="1"/>
    <col min="18" max="16384" width="11.42578125" style="104"/>
  </cols>
  <sheetData>
    <row r="1" spans="1:18" s="112" customFormat="1" ht="84.75" thickBot="1">
      <c r="A1" s="16" t="str">
        <f>MODE_OPERATOIRE!$D$11</f>
        <v>Piece FI de Réception</v>
      </c>
      <c r="B1" s="17" t="str">
        <f>MODE_OPERATOIRE!$D$12</f>
        <v>Compte OPEX/CAPEX</v>
      </c>
      <c r="C1" s="18" t="str">
        <f>MODE_OPERATOIRE!$D$13</f>
        <v>Type piece</v>
      </c>
      <c r="D1" s="19" t="str">
        <f>MODE_OPERATOIRE!$G$14</f>
        <v>Montant reception</v>
      </c>
      <c r="E1" s="19" t="str">
        <f>MODE_OPERATOIRE!$G$11</f>
        <v>N° commande</v>
      </c>
      <c r="F1" s="19" t="str">
        <f>MODE_OPERATOIRE!$G$12</f>
        <v>Nom fourn.auteur facture</v>
      </c>
      <c r="G1" s="19" t="str">
        <f>MODE_OPERATOIRE!$G$13</f>
        <v>Date comptable reception</v>
      </c>
      <c r="H1" s="19" t="str">
        <f>MODE_OPERATOIRE!$D$14</f>
        <v>CCS</v>
      </c>
      <c r="I1" s="259" t="s">
        <v>2471</v>
      </c>
      <c r="J1" s="72" t="s">
        <v>51</v>
      </c>
      <c r="K1" s="72" t="s">
        <v>113</v>
      </c>
      <c r="L1" s="72"/>
      <c r="M1" s="73" t="s">
        <v>104</v>
      </c>
      <c r="N1" s="73" t="s">
        <v>105</v>
      </c>
      <c r="O1" s="39" t="s">
        <v>43</v>
      </c>
      <c r="P1" s="82" t="s">
        <v>46</v>
      </c>
      <c r="Q1" s="39" t="s">
        <v>37</v>
      </c>
    </row>
    <row r="2" spans="1:18" ht="15" hidden="1">
      <c r="A2" s="185" t="s">
        <v>1413</v>
      </c>
      <c r="B2" s="186" t="s">
        <v>222</v>
      </c>
      <c r="C2" s="186" t="s">
        <v>220</v>
      </c>
      <c r="D2" s="182">
        <v>176449</v>
      </c>
      <c r="E2" s="186" t="s">
        <v>1403</v>
      </c>
      <c r="F2" s="180" t="s">
        <v>1148</v>
      </c>
      <c r="G2" s="187">
        <v>41849</v>
      </c>
      <c r="H2" s="186" t="s">
        <v>891</v>
      </c>
      <c r="I2" s="260" t="s">
        <v>2472</v>
      </c>
      <c r="J2" s="91">
        <v>41850</v>
      </c>
      <c r="K2" s="91">
        <f>IF(G2="","",G2)</f>
        <v>41849</v>
      </c>
      <c r="L2" s="204">
        <f>K2-J2</f>
        <v>-1</v>
      </c>
      <c r="M2" s="92">
        <f>IF(K2="",ABS(D2),IF(AND(J2="",K2=""),ABS(D2),IF(AND(J2="",K2&lt;=41820),ABS(D2),IF(AND(J2="",K2&gt;41820),ABS(D2),IF(AND(J2&lt;=41820,K2&lt;=41820),0,IF(AND(J2&gt;41820,K2&gt;41820),0,IF(AND(J2&lt;=41820,K2&gt;41820),ABS(D2),"")))))))</f>
        <v>0</v>
      </c>
      <c r="N2" s="93" t="str">
        <f>IF(AND(J2&gt;41820,K2&gt;41820),"",IF(AND(J2&gt;41820,K2&lt;=41820),ABS(D2),""))</f>
        <v/>
      </c>
      <c r="O2" s="94">
        <f>IF(P2="autre non recevable",1,0)</f>
        <v>0</v>
      </c>
      <c r="P2" s="105" t="s">
        <v>86</v>
      </c>
      <c r="Q2" s="197" t="s">
        <v>2438</v>
      </c>
    </row>
    <row r="3" spans="1:18" ht="15" hidden="1">
      <c r="A3" s="185" t="s">
        <v>2148</v>
      </c>
      <c r="B3" s="186" t="s">
        <v>222</v>
      </c>
      <c r="C3" s="186" t="s">
        <v>220</v>
      </c>
      <c r="D3" s="182">
        <v>166380.14000000001</v>
      </c>
      <c r="E3" s="186" t="s">
        <v>2149</v>
      </c>
      <c r="F3" s="180" t="s">
        <v>2077</v>
      </c>
      <c r="G3" s="187">
        <v>41801</v>
      </c>
      <c r="H3" s="186" t="s">
        <v>891</v>
      </c>
      <c r="I3" s="260" t="s">
        <v>2472</v>
      </c>
      <c r="J3" s="91">
        <v>41802</v>
      </c>
      <c r="K3" s="91">
        <f t="shared" ref="K3:K61" si="0">IF(G3="","",G3)</f>
        <v>41801</v>
      </c>
      <c r="L3" s="204">
        <f t="shared" ref="L3:L61" si="1">K3-J3</f>
        <v>-1</v>
      </c>
      <c r="M3" s="92">
        <f t="shared" ref="M3:M61" si="2">IF(K3="",ABS(D3),IF(AND(J3="",K3=""),ABS(D3),IF(AND(J3="",K3&lt;=41820),ABS(D3),IF(AND(J3="",K3&gt;41820),ABS(D3),IF(AND(J3&lt;=41820,K3&lt;=41820),0,IF(AND(J3&gt;41820,K3&gt;41820),0,IF(AND(J3&lt;=41820,K3&gt;41820),ABS(D3),"")))))))</f>
        <v>0</v>
      </c>
      <c r="N3" s="93" t="str">
        <f t="shared" ref="N3:N21" si="3">IF(AND(J3&gt;41820,K3&gt;41820),"",IF(AND(J3&gt;41820,K3&lt;=41820),ABS(D3),""))</f>
        <v/>
      </c>
      <c r="O3" s="94">
        <f t="shared" ref="O3:O21" si="4">IF(P3="autre non recevable",1,0)</f>
        <v>0</v>
      </c>
      <c r="P3" s="105" t="s">
        <v>86</v>
      </c>
      <c r="Q3" s="197" t="s">
        <v>2438</v>
      </c>
    </row>
    <row r="4" spans="1:18" ht="25.5">
      <c r="A4" s="185" t="s">
        <v>566</v>
      </c>
      <c r="B4" s="186" t="s">
        <v>222</v>
      </c>
      <c r="C4" s="186" t="s">
        <v>220</v>
      </c>
      <c r="D4" s="182">
        <v>99546.71</v>
      </c>
      <c r="E4" s="186" t="s">
        <v>567</v>
      </c>
      <c r="F4" s="180" t="s">
        <v>562</v>
      </c>
      <c r="G4" s="187">
        <v>41828</v>
      </c>
      <c r="H4" s="186" t="s">
        <v>547</v>
      </c>
      <c r="I4" s="260" t="s">
        <v>2473</v>
      </c>
      <c r="J4" s="91">
        <v>41827</v>
      </c>
      <c r="K4" s="91">
        <f t="shared" si="0"/>
        <v>41828</v>
      </c>
      <c r="L4" s="204">
        <f t="shared" si="1"/>
        <v>1</v>
      </c>
      <c r="M4" s="92">
        <f t="shared" si="2"/>
        <v>0</v>
      </c>
      <c r="N4" s="93" t="str">
        <f t="shared" si="3"/>
        <v/>
      </c>
      <c r="O4" s="262">
        <f t="shared" si="4"/>
        <v>0</v>
      </c>
      <c r="P4" s="105" t="s">
        <v>94</v>
      </c>
      <c r="Q4" s="199" t="s">
        <v>2432</v>
      </c>
      <c r="R4" s="109" t="s">
        <v>2470</v>
      </c>
    </row>
    <row r="5" spans="1:18" ht="25.5">
      <c r="A5" s="185" t="s">
        <v>2091</v>
      </c>
      <c r="B5" s="186" t="s">
        <v>222</v>
      </c>
      <c r="C5" s="186" t="s">
        <v>220</v>
      </c>
      <c r="D5" s="182">
        <v>67363</v>
      </c>
      <c r="E5" s="186" t="s">
        <v>2092</v>
      </c>
      <c r="F5" s="180" t="s">
        <v>2094</v>
      </c>
      <c r="G5" s="187">
        <v>41787</v>
      </c>
      <c r="H5" s="186" t="s">
        <v>286</v>
      </c>
      <c r="I5" s="260" t="s">
        <v>2474</v>
      </c>
      <c r="J5" s="91">
        <v>41786</v>
      </c>
      <c r="K5" s="91">
        <f t="shared" si="0"/>
        <v>41787</v>
      </c>
      <c r="L5" s="204">
        <f t="shared" si="1"/>
        <v>1</v>
      </c>
      <c r="M5" s="92">
        <f t="shared" si="2"/>
        <v>0</v>
      </c>
      <c r="N5" s="93" t="str">
        <f t="shared" si="3"/>
        <v/>
      </c>
      <c r="O5" s="262">
        <f t="shared" si="4"/>
        <v>0</v>
      </c>
      <c r="P5" s="105" t="s">
        <v>94</v>
      </c>
      <c r="Q5" s="197" t="s">
        <v>2433</v>
      </c>
      <c r="R5" s="109" t="s">
        <v>2470</v>
      </c>
    </row>
    <row r="6" spans="1:18" ht="33.75" customHeight="1">
      <c r="A6" s="185" t="s">
        <v>373</v>
      </c>
      <c r="B6" s="186" t="s">
        <v>222</v>
      </c>
      <c r="C6" s="186" t="s">
        <v>220</v>
      </c>
      <c r="D6" s="182">
        <v>63549</v>
      </c>
      <c r="E6" s="186" t="s">
        <v>374</v>
      </c>
      <c r="F6" s="180" t="s">
        <v>376</v>
      </c>
      <c r="G6" s="187">
        <v>41803</v>
      </c>
      <c r="H6" s="186" t="s">
        <v>368</v>
      </c>
      <c r="I6" s="260" t="s">
        <v>2474</v>
      </c>
      <c r="J6" s="195">
        <v>41772</v>
      </c>
      <c r="K6" s="91">
        <f t="shared" si="0"/>
        <v>41803</v>
      </c>
      <c r="L6" s="204">
        <f t="shared" si="1"/>
        <v>31</v>
      </c>
      <c r="M6" s="92">
        <f t="shared" si="2"/>
        <v>0</v>
      </c>
      <c r="N6" s="93" t="str">
        <f t="shared" si="3"/>
        <v/>
      </c>
      <c r="O6" s="262">
        <f t="shared" si="4"/>
        <v>0</v>
      </c>
      <c r="P6" s="105" t="s">
        <v>94</v>
      </c>
      <c r="Q6" s="197" t="s">
        <v>2434</v>
      </c>
      <c r="R6" s="109" t="s">
        <v>2470</v>
      </c>
    </row>
    <row r="7" spans="1:18" ht="25.5" hidden="1" customHeight="1">
      <c r="A7" s="185" t="s">
        <v>2225</v>
      </c>
      <c r="B7" s="186" t="s">
        <v>222</v>
      </c>
      <c r="C7" s="186" t="s">
        <v>220</v>
      </c>
      <c r="D7" s="182">
        <v>52426.63</v>
      </c>
      <c r="E7" s="186" t="s">
        <v>2226</v>
      </c>
      <c r="F7" s="180" t="s">
        <v>2228</v>
      </c>
      <c r="G7" s="187">
        <v>41794</v>
      </c>
      <c r="H7" s="186" t="s">
        <v>891</v>
      </c>
      <c r="I7" s="260" t="s">
        <v>2472</v>
      </c>
      <c r="J7" s="91">
        <v>41794</v>
      </c>
      <c r="K7" s="91">
        <f t="shared" si="0"/>
        <v>41794</v>
      </c>
      <c r="L7" s="204">
        <f t="shared" si="1"/>
        <v>0</v>
      </c>
      <c r="M7" s="92">
        <f t="shared" si="2"/>
        <v>0</v>
      </c>
      <c r="N7" s="93" t="str">
        <f t="shared" si="3"/>
        <v/>
      </c>
      <c r="O7" s="94">
        <f t="shared" si="4"/>
        <v>0</v>
      </c>
      <c r="P7" s="105" t="s">
        <v>86</v>
      </c>
      <c r="Q7" s="198" t="s">
        <v>2431</v>
      </c>
      <c r="R7" s="109" t="s">
        <v>2470</v>
      </c>
    </row>
    <row r="8" spans="1:18" ht="25.5">
      <c r="A8" s="185" t="s">
        <v>552</v>
      </c>
      <c r="B8" s="186" t="s">
        <v>222</v>
      </c>
      <c r="C8" s="186" t="s">
        <v>220</v>
      </c>
      <c r="D8" s="182">
        <v>57652</v>
      </c>
      <c r="E8" s="186" t="s">
        <v>553</v>
      </c>
      <c r="F8" s="180" t="s">
        <v>555</v>
      </c>
      <c r="G8" s="187">
        <v>41821</v>
      </c>
      <c r="H8" s="186" t="s">
        <v>547</v>
      </c>
      <c r="I8" s="260" t="s">
        <v>2473</v>
      </c>
      <c r="J8" s="91">
        <v>41820</v>
      </c>
      <c r="K8" s="91">
        <f t="shared" si="0"/>
        <v>41821</v>
      </c>
      <c r="L8" s="204">
        <f t="shared" si="1"/>
        <v>1</v>
      </c>
      <c r="M8" s="92">
        <f t="shared" si="2"/>
        <v>57652</v>
      </c>
      <c r="N8" s="93" t="str">
        <f t="shared" si="3"/>
        <v/>
      </c>
      <c r="O8" s="262">
        <f t="shared" si="4"/>
        <v>0</v>
      </c>
      <c r="P8" s="105" t="s">
        <v>94</v>
      </c>
      <c r="Q8" s="200" t="s">
        <v>2436</v>
      </c>
      <c r="R8" s="109" t="s">
        <v>2470</v>
      </c>
    </row>
    <row r="9" spans="1:18" ht="38.25">
      <c r="A9" s="185" t="s">
        <v>757</v>
      </c>
      <c r="B9" s="186" t="s">
        <v>222</v>
      </c>
      <c r="C9" s="186" t="s">
        <v>220</v>
      </c>
      <c r="D9" s="182">
        <v>34656.400000000001</v>
      </c>
      <c r="E9" s="186" t="s">
        <v>758</v>
      </c>
      <c r="F9" s="180" t="s">
        <v>465</v>
      </c>
      <c r="G9" s="187">
        <v>41837</v>
      </c>
      <c r="H9" s="186" t="s">
        <v>251</v>
      </c>
      <c r="I9" s="260" t="s">
        <v>2475</v>
      </c>
      <c r="J9" s="91">
        <v>41842</v>
      </c>
      <c r="K9" s="91">
        <f t="shared" si="0"/>
        <v>41837</v>
      </c>
      <c r="L9" s="204">
        <f t="shared" si="1"/>
        <v>-5</v>
      </c>
      <c r="M9" s="92">
        <f t="shared" si="2"/>
        <v>0</v>
      </c>
      <c r="N9" s="93" t="str">
        <f t="shared" si="3"/>
        <v/>
      </c>
      <c r="O9" s="262">
        <f t="shared" si="4"/>
        <v>1</v>
      </c>
      <c r="P9" s="105" t="s">
        <v>93</v>
      </c>
      <c r="Q9" s="200" t="s">
        <v>2468</v>
      </c>
      <c r="R9" s="109" t="s">
        <v>2470</v>
      </c>
    </row>
    <row r="10" spans="1:18" ht="15" hidden="1">
      <c r="A10" s="185" t="s">
        <v>1944</v>
      </c>
      <c r="B10" s="186" t="s">
        <v>222</v>
      </c>
      <c r="C10" s="186" t="s">
        <v>220</v>
      </c>
      <c r="D10" s="182">
        <v>56000</v>
      </c>
      <c r="E10" s="186" t="s">
        <v>1945</v>
      </c>
      <c r="F10" s="180" t="s">
        <v>1947</v>
      </c>
      <c r="G10" s="187">
        <v>41793</v>
      </c>
      <c r="H10" s="186" t="s">
        <v>891</v>
      </c>
      <c r="I10" s="260" t="s">
        <v>2472</v>
      </c>
      <c r="J10" s="91">
        <v>41793</v>
      </c>
      <c r="K10" s="91">
        <f t="shared" si="0"/>
        <v>41793</v>
      </c>
      <c r="L10" s="204">
        <f t="shared" si="1"/>
        <v>0</v>
      </c>
      <c r="M10" s="92">
        <f t="shared" si="2"/>
        <v>0</v>
      </c>
      <c r="N10" s="93" t="str">
        <f t="shared" si="3"/>
        <v/>
      </c>
      <c r="O10" s="94">
        <f t="shared" si="4"/>
        <v>0</v>
      </c>
      <c r="P10" s="105" t="s">
        <v>86</v>
      </c>
      <c r="Q10" s="197" t="s">
        <v>2438</v>
      </c>
      <c r="R10" s="109" t="s">
        <v>2470</v>
      </c>
    </row>
    <row r="11" spans="1:18" ht="25.5" hidden="1">
      <c r="A11" s="185" t="s">
        <v>2216</v>
      </c>
      <c r="B11" s="186" t="s">
        <v>222</v>
      </c>
      <c r="C11" s="186" t="s">
        <v>220</v>
      </c>
      <c r="D11" s="182">
        <v>23010.2</v>
      </c>
      <c r="E11" s="186" t="s">
        <v>2217</v>
      </c>
      <c r="F11" s="180" t="s">
        <v>2219</v>
      </c>
      <c r="G11" s="187">
        <v>41821</v>
      </c>
      <c r="H11" s="186" t="s">
        <v>891</v>
      </c>
      <c r="I11" s="260" t="s">
        <v>2472</v>
      </c>
      <c r="J11" s="91">
        <v>41837</v>
      </c>
      <c r="K11" s="91">
        <f t="shared" si="0"/>
        <v>41821</v>
      </c>
      <c r="L11" s="204">
        <f t="shared" si="1"/>
        <v>-16</v>
      </c>
      <c r="M11" s="92">
        <f t="shared" si="2"/>
        <v>0</v>
      </c>
      <c r="N11" s="93" t="str">
        <f t="shared" si="3"/>
        <v/>
      </c>
      <c r="O11" s="94">
        <f t="shared" si="4"/>
        <v>0</v>
      </c>
      <c r="P11" s="105" t="s">
        <v>86</v>
      </c>
      <c r="Q11" s="197" t="s">
        <v>2439</v>
      </c>
      <c r="R11" s="109" t="s">
        <v>2470</v>
      </c>
    </row>
    <row r="12" spans="1:18" ht="25.5" hidden="1">
      <c r="A12" s="185" t="s">
        <v>1272</v>
      </c>
      <c r="B12" s="186" t="s">
        <v>222</v>
      </c>
      <c r="C12" s="186" t="s">
        <v>220</v>
      </c>
      <c r="D12" s="182">
        <v>-164975.42000000001</v>
      </c>
      <c r="E12" s="186" t="s">
        <v>1267</v>
      </c>
      <c r="F12" s="180" t="s">
        <v>1269</v>
      </c>
      <c r="G12" s="187">
        <v>41851</v>
      </c>
      <c r="H12" s="186" t="s">
        <v>703</v>
      </c>
      <c r="I12" s="260" t="s">
        <v>2472</v>
      </c>
      <c r="J12" s="91">
        <v>41851</v>
      </c>
      <c r="K12" s="91">
        <f t="shared" si="0"/>
        <v>41851</v>
      </c>
      <c r="L12" s="204">
        <f t="shared" si="1"/>
        <v>0</v>
      </c>
      <c r="M12" s="92">
        <f t="shared" si="2"/>
        <v>0</v>
      </c>
      <c r="N12" s="93" t="str">
        <f t="shared" si="3"/>
        <v/>
      </c>
      <c r="O12" s="94">
        <f t="shared" si="4"/>
        <v>0</v>
      </c>
      <c r="P12" s="105" t="s">
        <v>94</v>
      </c>
      <c r="Q12" s="197" t="s">
        <v>2435</v>
      </c>
      <c r="R12" s="109" t="s">
        <v>2470</v>
      </c>
    </row>
    <row r="13" spans="1:18" ht="25.5">
      <c r="A13" s="185" t="s">
        <v>1279</v>
      </c>
      <c r="B13" s="186" t="s">
        <v>222</v>
      </c>
      <c r="C13" s="186" t="s">
        <v>220</v>
      </c>
      <c r="D13" s="182">
        <v>27360.91</v>
      </c>
      <c r="E13" s="186" t="s">
        <v>1280</v>
      </c>
      <c r="F13" s="180" t="s">
        <v>1282</v>
      </c>
      <c r="G13" s="187">
        <v>41808</v>
      </c>
      <c r="H13" s="186" t="s">
        <v>775</v>
      </c>
      <c r="I13" s="260" t="s">
        <v>2474</v>
      </c>
      <c r="J13" s="91">
        <v>41690</v>
      </c>
      <c r="K13" s="91">
        <f t="shared" si="0"/>
        <v>41808</v>
      </c>
      <c r="L13" s="204">
        <f t="shared" si="1"/>
        <v>118</v>
      </c>
      <c r="M13" s="92">
        <f t="shared" si="2"/>
        <v>0</v>
      </c>
      <c r="N13" s="93" t="str">
        <f t="shared" si="3"/>
        <v/>
      </c>
      <c r="O13" s="262">
        <f t="shared" si="4"/>
        <v>1</v>
      </c>
      <c r="P13" s="105" t="s">
        <v>93</v>
      </c>
      <c r="Q13" s="200" t="s">
        <v>2437</v>
      </c>
      <c r="R13" s="109" t="s">
        <v>2470</v>
      </c>
    </row>
    <row r="14" spans="1:18" ht="25.5" hidden="1">
      <c r="A14" s="185" t="s">
        <v>1975</v>
      </c>
      <c r="B14" s="186" t="s">
        <v>222</v>
      </c>
      <c r="C14" s="186" t="s">
        <v>220</v>
      </c>
      <c r="D14" s="182">
        <v>42162.17</v>
      </c>
      <c r="E14" s="186" t="s">
        <v>1976</v>
      </c>
      <c r="F14" s="180" t="s">
        <v>1978</v>
      </c>
      <c r="G14" s="187">
        <v>41849</v>
      </c>
      <c r="H14" s="186" t="s">
        <v>891</v>
      </c>
      <c r="I14" s="260" t="s">
        <v>2472</v>
      </c>
      <c r="J14" s="91">
        <v>41849</v>
      </c>
      <c r="K14" s="91">
        <f t="shared" si="0"/>
        <v>41849</v>
      </c>
      <c r="L14" s="204">
        <f t="shared" si="1"/>
        <v>0</v>
      </c>
      <c r="M14" s="92">
        <f t="shared" si="2"/>
        <v>0</v>
      </c>
      <c r="N14" s="93" t="str">
        <f t="shared" si="3"/>
        <v/>
      </c>
      <c r="O14" s="94">
        <f t="shared" si="4"/>
        <v>1</v>
      </c>
      <c r="P14" s="105" t="s">
        <v>93</v>
      </c>
      <c r="Q14" s="200" t="s">
        <v>2440</v>
      </c>
      <c r="R14" s="109" t="s">
        <v>2470</v>
      </c>
    </row>
    <row r="15" spans="1:18" ht="15" hidden="1">
      <c r="A15" s="185" t="s">
        <v>1367</v>
      </c>
      <c r="B15" s="186" t="s">
        <v>222</v>
      </c>
      <c r="C15" s="186" t="s">
        <v>220</v>
      </c>
      <c r="D15" s="182">
        <v>37252.75</v>
      </c>
      <c r="E15" s="186" t="s">
        <v>1368</v>
      </c>
      <c r="F15" s="180" t="s">
        <v>1044</v>
      </c>
      <c r="G15" s="187">
        <v>41831</v>
      </c>
      <c r="H15" s="186" t="s">
        <v>891</v>
      </c>
      <c r="I15" s="260" t="s">
        <v>2472</v>
      </c>
      <c r="J15" s="91">
        <v>41841</v>
      </c>
      <c r="K15" s="91">
        <f t="shared" si="0"/>
        <v>41831</v>
      </c>
      <c r="L15" s="204">
        <f t="shared" si="1"/>
        <v>-10</v>
      </c>
      <c r="M15" s="92">
        <f t="shared" si="2"/>
        <v>0</v>
      </c>
      <c r="N15" s="93" t="str">
        <f t="shared" si="3"/>
        <v/>
      </c>
      <c r="O15" s="94">
        <f t="shared" si="4"/>
        <v>0</v>
      </c>
      <c r="P15" s="105" t="s">
        <v>86</v>
      </c>
      <c r="Q15" s="197" t="s">
        <v>2438</v>
      </c>
      <c r="R15" s="109" t="s">
        <v>2470</v>
      </c>
    </row>
    <row r="16" spans="1:18" ht="25.5" hidden="1">
      <c r="A16" s="185" t="s">
        <v>2376</v>
      </c>
      <c r="B16" s="186" t="s">
        <v>222</v>
      </c>
      <c r="C16" s="186" t="s">
        <v>220</v>
      </c>
      <c r="D16" s="182">
        <v>27914.89</v>
      </c>
      <c r="E16" s="186">
        <v>5501313307</v>
      </c>
      <c r="F16" s="180" t="s">
        <v>988</v>
      </c>
      <c r="G16" s="187">
        <v>41813</v>
      </c>
      <c r="H16" s="186" t="s">
        <v>1789</v>
      </c>
      <c r="I16" s="260" t="s">
        <v>2472</v>
      </c>
      <c r="J16" s="91">
        <v>41880</v>
      </c>
      <c r="K16" s="91">
        <f t="shared" si="0"/>
        <v>41813</v>
      </c>
      <c r="L16" s="204">
        <f t="shared" si="1"/>
        <v>-67</v>
      </c>
      <c r="M16" s="92" t="str">
        <f t="shared" si="2"/>
        <v/>
      </c>
      <c r="N16" s="93">
        <f t="shared" si="3"/>
        <v>27914.89</v>
      </c>
      <c r="O16" s="94">
        <f t="shared" si="4"/>
        <v>0</v>
      </c>
      <c r="P16" s="105" t="s">
        <v>86</v>
      </c>
      <c r="Q16" s="200" t="s">
        <v>2444</v>
      </c>
      <c r="R16" s="109" t="s">
        <v>2470</v>
      </c>
    </row>
    <row r="17" spans="1:18" ht="38.25">
      <c r="A17" s="185" t="s">
        <v>1005</v>
      </c>
      <c r="B17" s="186" t="s">
        <v>222</v>
      </c>
      <c r="C17" s="186" t="s">
        <v>220</v>
      </c>
      <c r="D17" s="182">
        <v>39938.33</v>
      </c>
      <c r="E17" s="186" t="s">
        <v>1006</v>
      </c>
      <c r="F17" s="180" t="s">
        <v>1008</v>
      </c>
      <c r="G17" s="187">
        <v>41779</v>
      </c>
      <c r="H17" s="186" t="s">
        <v>1000</v>
      </c>
      <c r="I17" s="260" t="s">
        <v>2476</v>
      </c>
      <c r="J17" s="91">
        <v>41773</v>
      </c>
      <c r="K17" s="91">
        <f t="shared" si="0"/>
        <v>41779</v>
      </c>
      <c r="L17" s="204">
        <f t="shared" si="1"/>
        <v>6</v>
      </c>
      <c r="M17" s="92">
        <f t="shared" si="2"/>
        <v>0</v>
      </c>
      <c r="N17" s="93" t="str">
        <f t="shared" si="3"/>
        <v/>
      </c>
      <c r="O17" s="262">
        <f t="shared" si="4"/>
        <v>1</v>
      </c>
      <c r="P17" s="105" t="s">
        <v>93</v>
      </c>
      <c r="Q17" s="200" t="s">
        <v>2465</v>
      </c>
      <c r="R17" s="109" t="s">
        <v>2470</v>
      </c>
    </row>
    <row r="18" spans="1:18" ht="38.25">
      <c r="A18" s="185" t="s">
        <v>246</v>
      </c>
      <c r="B18" s="186" t="s">
        <v>222</v>
      </c>
      <c r="C18" s="186" t="s">
        <v>220</v>
      </c>
      <c r="D18" s="182">
        <v>34812.74</v>
      </c>
      <c r="E18" s="186" t="s">
        <v>247</v>
      </c>
      <c r="F18" s="180" t="s">
        <v>249</v>
      </c>
      <c r="G18" s="187">
        <v>41785</v>
      </c>
      <c r="H18" s="186" t="s">
        <v>251</v>
      </c>
      <c r="I18" s="260" t="s">
        <v>2475</v>
      </c>
      <c r="J18" s="91">
        <v>41792</v>
      </c>
      <c r="K18" s="91">
        <f t="shared" si="0"/>
        <v>41785</v>
      </c>
      <c r="L18" s="204">
        <f t="shared" si="1"/>
        <v>-7</v>
      </c>
      <c r="M18" s="92">
        <f t="shared" si="2"/>
        <v>0</v>
      </c>
      <c r="N18" s="93" t="str">
        <f t="shared" si="3"/>
        <v/>
      </c>
      <c r="O18" s="262">
        <f t="shared" si="4"/>
        <v>0</v>
      </c>
      <c r="P18" s="105" t="s">
        <v>86</v>
      </c>
      <c r="Q18" s="197" t="s">
        <v>2442</v>
      </c>
      <c r="R18" s="109" t="s">
        <v>2470</v>
      </c>
    </row>
    <row r="19" spans="1:18" ht="25.5">
      <c r="A19" s="185" t="s">
        <v>1620</v>
      </c>
      <c r="B19" s="186" t="s">
        <v>222</v>
      </c>
      <c r="C19" s="186" t="s">
        <v>220</v>
      </c>
      <c r="D19" s="182">
        <v>80267.61</v>
      </c>
      <c r="E19" s="186" t="s">
        <v>1621</v>
      </c>
      <c r="F19" s="180" t="s">
        <v>1383</v>
      </c>
      <c r="G19" s="187">
        <v>41855</v>
      </c>
      <c r="H19" s="186" t="s">
        <v>286</v>
      </c>
      <c r="I19" s="260" t="s">
        <v>2474</v>
      </c>
      <c r="J19" s="91">
        <v>41821</v>
      </c>
      <c r="K19" s="91">
        <f t="shared" si="0"/>
        <v>41855</v>
      </c>
      <c r="L19" s="204">
        <f t="shared" si="1"/>
        <v>34</v>
      </c>
      <c r="M19" s="92">
        <f t="shared" si="2"/>
        <v>0</v>
      </c>
      <c r="N19" s="93" t="str">
        <f t="shared" si="3"/>
        <v/>
      </c>
      <c r="O19" s="262">
        <f t="shared" si="4"/>
        <v>0</v>
      </c>
      <c r="P19" s="105" t="s">
        <v>94</v>
      </c>
      <c r="Q19" s="197" t="s">
        <v>2443</v>
      </c>
      <c r="R19" s="109" t="s">
        <v>2470</v>
      </c>
    </row>
    <row r="20" spans="1:18" ht="38.25" hidden="1">
      <c r="A20" s="185" t="s">
        <v>1627</v>
      </c>
      <c r="B20" s="186" t="s">
        <v>222</v>
      </c>
      <c r="C20" s="186" t="s">
        <v>220</v>
      </c>
      <c r="D20" s="182">
        <v>101492.3</v>
      </c>
      <c r="E20" s="186" t="s">
        <v>986</v>
      </c>
      <c r="F20" s="180" t="s">
        <v>988</v>
      </c>
      <c r="G20" s="187">
        <v>41823</v>
      </c>
      <c r="H20" s="186" t="s">
        <v>377</v>
      </c>
      <c r="I20" s="263" t="s">
        <v>2477</v>
      </c>
      <c r="J20" s="91">
        <v>41820</v>
      </c>
      <c r="K20" s="91">
        <f t="shared" si="0"/>
        <v>41823</v>
      </c>
      <c r="L20" s="204">
        <f t="shared" si="1"/>
        <v>3</v>
      </c>
      <c r="M20" s="92">
        <f t="shared" si="2"/>
        <v>101492.3</v>
      </c>
      <c r="N20" s="93" t="str">
        <f t="shared" si="3"/>
        <v/>
      </c>
      <c r="O20" s="94">
        <f t="shared" si="4"/>
        <v>0</v>
      </c>
      <c r="P20" s="105" t="s">
        <v>86</v>
      </c>
      <c r="Q20" s="200" t="s">
        <v>2464</v>
      </c>
      <c r="R20" s="109" t="s">
        <v>2470</v>
      </c>
    </row>
    <row r="21" spans="1:18" ht="15" hidden="1">
      <c r="A21" s="185" t="s">
        <v>1260</v>
      </c>
      <c r="B21" s="186" t="s">
        <v>222</v>
      </c>
      <c r="C21" s="186" t="s">
        <v>220</v>
      </c>
      <c r="D21" s="182">
        <v>35199.120000000003</v>
      </c>
      <c r="E21" s="186" t="s">
        <v>1261</v>
      </c>
      <c r="F21" s="180" t="s">
        <v>1263</v>
      </c>
      <c r="G21" s="187">
        <v>41838</v>
      </c>
      <c r="H21" s="186" t="s">
        <v>703</v>
      </c>
      <c r="I21" s="260" t="s">
        <v>2472</v>
      </c>
      <c r="J21" s="91">
        <v>41843</v>
      </c>
      <c r="K21" s="91">
        <f t="shared" si="0"/>
        <v>41838</v>
      </c>
      <c r="L21" s="204">
        <f t="shared" si="1"/>
        <v>-5</v>
      </c>
      <c r="M21" s="92">
        <f t="shared" si="2"/>
        <v>0</v>
      </c>
      <c r="N21" s="93" t="str">
        <f t="shared" si="3"/>
        <v/>
      </c>
      <c r="O21" s="94">
        <f t="shared" si="4"/>
        <v>0</v>
      </c>
      <c r="P21" s="105" t="s">
        <v>86</v>
      </c>
      <c r="Q21" s="197" t="s">
        <v>2438</v>
      </c>
    </row>
    <row r="22" spans="1:18" hidden="1">
      <c r="A22" s="152"/>
      <c r="B22" s="152"/>
      <c r="C22" s="152"/>
      <c r="D22"/>
      <c r="E22" s="152"/>
      <c r="F22"/>
      <c r="G22" s="152"/>
      <c r="H22" s="152"/>
      <c r="I22" s="152"/>
      <c r="J22" s="91"/>
      <c r="K22" s="91" t="str">
        <f t="shared" si="0"/>
        <v/>
      </c>
      <c r="L22" s="204" t="e">
        <f t="shared" si="1"/>
        <v>#VALUE!</v>
      </c>
      <c r="M22" s="92">
        <f t="shared" si="2"/>
        <v>0</v>
      </c>
      <c r="N22" s="93" t="str">
        <f t="shared" ref="N22:N61" si="5">IF(AND(J22&gt;41820,K22&gt;41820),"",IF(AND(J22&gt;41820,K22&lt;=41820),ABS(D22),""))</f>
        <v/>
      </c>
      <c r="O22" s="94">
        <f t="shared" ref="O22:O61" si="6">IF(P22="autre non recevable",1,0)</f>
        <v>0</v>
      </c>
      <c r="P22" s="105"/>
      <c r="Q22" s="198"/>
    </row>
    <row r="23" spans="1:18" ht="15" hidden="1">
      <c r="A23" s="183"/>
      <c r="B23" s="180"/>
      <c r="C23" s="180"/>
      <c r="D23" s="182"/>
      <c r="E23" s="180"/>
      <c r="F23" s="180"/>
      <c r="G23" s="181"/>
      <c r="H23" s="180"/>
      <c r="I23" s="261"/>
      <c r="J23" s="91"/>
      <c r="K23" s="91" t="str">
        <f t="shared" si="0"/>
        <v/>
      </c>
      <c r="L23" s="204" t="e">
        <f t="shared" si="1"/>
        <v>#VALUE!</v>
      </c>
      <c r="M23" s="92">
        <f t="shared" si="2"/>
        <v>0</v>
      </c>
      <c r="N23" s="93" t="str">
        <f t="shared" si="5"/>
        <v/>
      </c>
      <c r="O23" s="94">
        <f t="shared" si="6"/>
        <v>0</v>
      </c>
      <c r="P23" s="105"/>
      <c r="Q23" s="201" t="s">
        <v>2441</v>
      </c>
    </row>
    <row r="24" spans="1:18" ht="15" hidden="1">
      <c r="A24" s="185"/>
      <c r="B24" s="186"/>
      <c r="C24" s="186"/>
      <c r="D24" s="182"/>
      <c r="E24" s="186"/>
      <c r="F24" s="180"/>
      <c r="G24" s="187"/>
      <c r="H24" s="186"/>
      <c r="I24" s="260"/>
      <c r="J24" s="91"/>
      <c r="K24" s="91" t="str">
        <f t="shared" si="0"/>
        <v/>
      </c>
      <c r="L24" s="204" t="e">
        <f t="shared" si="1"/>
        <v>#VALUE!</v>
      </c>
      <c r="M24" s="92">
        <f t="shared" si="2"/>
        <v>0</v>
      </c>
      <c r="N24" s="93" t="str">
        <f t="shared" si="5"/>
        <v/>
      </c>
      <c r="O24" s="94">
        <f t="shared" si="6"/>
        <v>0</v>
      </c>
      <c r="P24" s="105"/>
      <c r="Q24" s="95"/>
    </row>
    <row r="25" spans="1:18" ht="15" hidden="1">
      <c r="A25" s="185"/>
      <c r="B25" s="186"/>
      <c r="C25" s="186"/>
      <c r="D25" s="182"/>
      <c r="E25" s="186"/>
      <c r="F25" s="180"/>
      <c r="G25" s="187"/>
      <c r="H25" s="186"/>
      <c r="I25" s="260"/>
      <c r="J25" s="91"/>
      <c r="K25" s="91" t="str">
        <f t="shared" si="0"/>
        <v/>
      </c>
      <c r="L25" s="204" t="e">
        <f t="shared" si="1"/>
        <v>#VALUE!</v>
      </c>
      <c r="M25" s="92">
        <f t="shared" si="2"/>
        <v>0</v>
      </c>
      <c r="N25" s="93" t="str">
        <f t="shared" si="5"/>
        <v/>
      </c>
      <c r="O25" s="94">
        <f t="shared" si="6"/>
        <v>0</v>
      </c>
      <c r="P25" s="105"/>
      <c r="Q25" s="95"/>
    </row>
    <row r="26" spans="1:18" ht="15" hidden="1">
      <c r="A26" s="185"/>
      <c r="B26" s="186"/>
      <c r="C26" s="186"/>
      <c r="D26" s="182"/>
      <c r="E26" s="186"/>
      <c r="F26" s="180"/>
      <c r="G26" s="187"/>
      <c r="H26" s="186"/>
      <c r="I26" s="260"/>
      <c r="J26" s="91"/>
      <c r="K26" s="91" t="str">
        <f t="shared" si="0"/>
        <v/>
      </c>
      <c r="L26" s="204" t="e">
        <f t="shared" si="1"/>
        <v>#VALUE!</v>
      </c>
      <c r="M26" s="92">
        <f t="shared" si="2"/>
        <v>0</v>
      </c>
      <c r="N26" s="93" t="str">
        <f t="shared" si="5"/>
        <v/>
      </c>
      <c r="O26" s="94">
        <f t="shared" si="6"/>
        <v>0</v>
      </c>
      <c r="P26" s="105"/>
      <c r="Q26" s="95"/>
    </row>
    <row r="27" spans="1:18" ht="15" hidden="1">
      <c r="A27" s="185"/>
      <c r="B27" s="186"/>
      <c r="C27" s="186"/>
      <c r="D27" s="182"/>
      <c r="E27" s="186"/>
      <c r="F27" s="180"/>
      <c r="G27" s="187"/>
      <c r="H27" s="186"/>
      <c r="I27" s="260"/>
      <c r="J27" s="91"/>
      <c r="K27" s="91" t="str">
        <f t="shared" si="0"/>
        <v/>
      </c>
      <c r="L27" s="204" t="e">
        <f t="shared" si="1"/>
        <v>#VALUE!</v>
      </c>
      <c r="M27" s="92">
        <f t="shared" si="2"/>
        <v>0</v>
      </c>
      <c r="N27" s="93" t="str">
        <f t="shared" si="5"/>
        <v/>
      </c>
      <c r="O27" s="94">
        <f t="shared" si="6"/>
        <v>0</v>
      </c>
      <c r="P27" s="105"/>
      <c r="Q27" s="95"/>
    </row>
    <row r="28" spans="1:18" ht="15" hidden="1">
      <c r="A28" s="185"/>
      <c r="B28" s="186"/>
      <c r="C28" s="186"/>
      <c r="D28" s="182"/>
      <c r="E28" s="186"/>
      <c r="F28" s="180"/>
      <c r="G28" s="187"/>
      <c r="H28" s="186"/>
      <c r="I28" s="260"/>
      <c r="J28" s="91"/>
      <c r="K28" s="91" t="str">
        <f t="shared" si="0"/>
        <v/>
      </c>
      <c r="L28" s="204" t="e">
        <f t="shared" si="1"/>
        <v>#VALUE!</v>
      </c>
      <c r="M28" s="92">
        <f t="shared" si="2"/>
        <v>0</v>
      </c>
      <c r="N28" s="93" t="str">
        <f t="shared" si="5"/>
        <v/>
      </c>
      <c r="O28" s="94">
        <f t="shared" si="6"/>
        <v>0</v>
      </c>
      <c r="P28" s="105"/>
      <c r="Q28" s="95"/>
    </row>
    <row r="29" spans="1:18" ht="15" hidden="1">
      <c r="A29" s="185"/>
      <c r="B29" s="186"/>
      <c r="C29" s="186"/>
      <c r="D29" s="182"/>
      <c r="E29" s="186"/>
      <c r="F29" s="180"/>
      <c r="G29" s="187"/>
      <c r="H29" s="186"/>
      <c r="I29" s="260"/>
      <c r="J29" s="91"/>
      <c r="K29" s="91" t="str">
        <f t="shared" si="0"/>
        <v/>
      </c>
      <c r="L29" s="204" t="e">
        <f t="shared" si="1"/>
        <v>#VALUE!</v>
      </c>
      <c r="M29" s="92">
        <f t="shared" si="2"/>
        <v>0</v>
      </c>
      <c r="N29" s="93" t="str">
        <f t="shared" si="5"/>
        <v/>
      </c>
      <c r="O29" s="94">
        <f t="shared" si="6"/>
        <v>0</v>
      </c>
      <c r="P29" s="105"/>
      <c r="Q29" s="95"/>
    </row>
    <row r="30" spans="1:18" ht="15" hidden="1">
      <c r="A30" s="185"/>
      <c r="B30" s="186"/>
      <c r="C30" s="186"/>
      <c r="D30" s="182"/>
      <c r="E30" s="186"/>
      <c r="F30" s="180"/>
      <c r="G30" s="187"/>
      <c r="H30" s="186"/>
      <c r="I30" s="260"/>
      <c r="J30" s="91"/>
      <c r="K30" s="91" t="str">
        <f t="shared" si="0"/>
        <v/>
      </c>
      <c r="L30" s="204" t="e">
        <f t="shared" si="1"/>
        <v>#VALUE!</v>
      </c>
      <c r="M30" s="92">
        <f t="shared" si="2"/>
        <v>0</v>
      </c>
      <c r="N30" s="93" t="str">
        <f t="shared" si="5"/>
        <v/>
      </c>
      <c r="O30" s="94">
        <f t="shared" si="6"/>
        <v>0</v>
      </c>
      <c r="P30" s="105"/>
      <c r="Q30" s="95"/>
    </row>
    <row r="31" spans="1:18" ht="15" hidden="1">
      <c r="A31" s="185"/>
      <c r="B31" s="186"/>
      <c r="C31" s="186"/>
      <c r="D31" s="182"/>
      <c r="E31" s="186"/>
      <c r="F31" s="180"/>
      <c r="G31" s="187"/>
      <c r="H31" s="186"/>
      <c r="I31" s="260"/>
      <c r="J31" s="91"/>
      <c r="K31" s="91" t="str">
        <f t="shared" si="0"/>
        <v/>
      </c>
      <c r="L31" s="204" t="e">
        <f t="shared" si="1"/>
        <v>#VALUE!</v>
      </c>
      <c r="M31" s="92">
        <f t="shared" si="2"/>
        <v>0</v>
      </c>
      <c r="N31" s="93" t="str">
        <f t="shared" si="5"/>
        <v/>
      </c>
      <c r="O31" s="94">
        <f t="shared" si="6"/>
        <v>0</v>
      </c>
      <c r="P31" s="105"/>
      <c r="Q31" s="95"/>
    </row>
    <row r="32" spans="1:18" ht="15" hidden="1">
      <c r="A32" s="185"/>
      <c r="B32" s="186"/>
      <c r="C32" s="186"/>
      <c r="D32" s="182"/>
      <c r="E32" s="186"/>
      <c r="F32" s="180"/>
      <c r="G32" s="187"/>
      <c r="H32" s="186"/>
      <c r="I32" s="260"/>
      <c r="J32" s="91"/>
      <c r="K32" s="91" t="str">
        <f t="shared" si="0"/>
        <v/>
      </c>
      <c r="L32" s="204" t="e">
        <f t="shared" si="1"/>
        <v>#VALUE!</v>
      </c>
      <c r="M32" s="92">
        <f t="shared" si="2"/>
        <v>0</v>
      </c>
      <c r="N32" s="93" t="str">
        <f t="shared" si="5"/>
        <v/>
      </c>
      <c r="O32" s="94">
        <f t="shared" si="6"/>
        <v>0</v>
      </c>
      <c r="P32" s="105"/>
      <c r="Q32" s="95"/>
    </row>
    <row r="33" spans="1:17" ht="15" hidden="1">
      <c r="A33" s="185"/>
      <c r="B33" s="186"/>
      <c r="C33" s="186"/>
      <c r="D33" s="182"/>
      <c r="E33" s="186"/>
      <c r="F33" s="180"/>
      <c r="G33" s="187"/>
      <c r="H33" s="186"/>
      <c r="I33" s="260"/>
      <c r="J33" s="91"/>
      <c r="K33" s="91" t="str">
        <f t="shared" si="0"/>
        <v/>
      </c>
      <c r="L33" s="204" t="e">
        <f t="shared" si="1"/>
        <v>#VALUE!</v>
      </c>
      <c r="M33" s="92">
        <f t="shared" si="2"/>
        <v>0</v>
      </c>
      <c r="N33" s="93" t="str">
        <f t="shared" si="5"/>
        <v/>
      </c>
      <c r="O33" s="94">
        <f t="shared" si="6"/>
        <v>0</v>
      </c>
      <c r="P33" s="105"/>
      <c r="Q33" s="95"/>
    </row>
    <row r="34" spans="1:17" ht="15" hidden="1">
      <c r="A34" s="185"/>
      <c r="B34" s="186"/>
      <c r="C34" s="186"/>
      <c r="D34" s="182"/>
      <c r="E34" s="186"/>
      <c r="F34" s="180"/>
      <c r="G34" s="187"/>
      <c r="H34" s="186"/>
      <c r="I34" s="260"/>
      <c r="J34" s="91"/>
      <c r="K34" s="91" t="str">
        <f t="shared" si="0"/>
        <v/>
      </c>
      <c r="L34" s="204" t="e">
        <f t="shared" si="1"/>
        <v>#VALUE!</v>
      </c>
      <c r="M34" s="92">
        <f t="shared" si="2"/>
        <v>0</v>
      </c>
      <c r="N34" s="93" t="str">
        <f t="shared" si="5"/>
        <v/>
      </c>
      <c r="O34" s="94">
        <f t="shared" si="6"/>
        <v>0</v>
      </c>
      <c r="P34" s="105"/>
      <c r="Q34" s="95"/>
    </row>
    <row r="35" spans="1:17" ht="15" hidden="1">
      <c r="A35" s="185"/>
      <c r="B35" s="186"/>
      <c r="C35" s="186"/>
      <c r="D35" s="182"/>
      <c r="E35" s="186"/>
      <c r="F35" s="180"/>
      <c r="G35" s="187"/>
      <c r="H35" s="186"/>
      <c r="I35" s="260"/>
      <c r="J35" s="91"/>
      <c r="K35" s="91" t="str">
        <f t="shared" si="0"/>
        <v/>
      </c>
      <c r="L35" s="204" t="e">
        <f t="shared" si="1"/>
        <v>#VALUE!</v>
      </c>
      <c r="M35" s="92">
        <f t="shared" si="2"/>
        <v>0</v>
      </c>
      <c r="N35" s="93" t="str">
        <f t="shared" si="5"/>
        <v/>
      </c>
      <c r="O35" s="94">
        <f t="shared" si="6"/>
        <v>0</v>
      </c>
      <c r="P35" s="105"/>
      <c r="Q35" s="95"/>
    </row>
    <row r="36" spans="1:17" ht="15" hidden="1">
      <c r="A36" s="185"/>
      <c r="B36" s="186"/>
      <c r="C36" s="186"/>
      <c r="D36" s="182"/>
      <c r="E36" s="186"/>
      <c r="F36" s="180"/>
      <c r="G36" s="187"/>
      <c r="H36" s="186"/>
      <c r="I36" s="260"/>
      <c r="J36" s="91"/>
      <c r="K36" s="91" t="str">
        <f t="shared" si="0"/>
        <v/>
      </c>
      <c r="L36" s="204" t="e">
        <f t="shared" si="1"/>
        <v>#VALUE!</v>
      </c>
      <c r="M36" s="92">
        <f t="shared" si="2"/>
        <v>0</v>
      </c>
      <c r="N36" s="93" t="str">
        <f t="shared" si="5"/>
        <v/>
      </c>
      <c r="O36" s="94">
        <f t="shared" si="6"/>
        <v>0</v>
      </c>
      <c r="P36" s="105"/>
      <c r="Q36" s="95"/>
    </row>
    <row r="37" spans="1:17" ht="15" hidden="1">
      <c r="A37" s="185"/>
      <c r="B37" s="186"/>
      <c r="C37" s="186"/>
      <c r="D37" s="182"/>
      <c r="E37" s="186"/>
      <c r="F37" s="180"/>
      <c r="G37" s="187"/>
      <c r="H37" s="186"/>
      <c r="I37" s="260"/>
      <c r="J37" s="91"/>
      <c r="K37" s="91" t="str">
        <f t="shared" si="0"/>
        <v/>
      </c>
      <c r="L37" s="204" t="e">
        <f t="shared" si="1"/>
        <v>#VALUE!</v>
      </c>
      <c r="M37" s="92">
        <f t="shared" si="2"/>
        <v>0</v>
      </c>
      <c r="N37" s="93" t="str">
        <f t="shared" si="5"/>
        <v/>
      </c>
      <c r="O37" s="94">
        <f t="shared" si="6"/>
        <v>0</v>
      </c>
      <c r="P37" s="105"/>
      <c r="Q37" s="95"/>
    </row>
    <row r="38" spans="1:17" ht="15" hidden="1">
      <c r="A38" s="185"/>
      <c r="B38" s="186"/>
      <c r="C38" s="186"/>
      <c r="D38" s="182"/>
      <c r="E38" s="186"/>
      <c r="F38" s="180"/>
      <c r="G38" s="187"/>
      <c r="H38" s="186"/>
      <c r="I38" s="260"/>
      <c r="J38" s="91"/>
      <c r="K38" s="91" t="str">
        <f t="shared" si="0"/>
        <v/>
      </c>
      <c r="L38" s="204" t="e">
        <f t="shared" si="1"/>
        <v>#VALUE!</v>
      </c>
      <c r="M38" s="92">
        <f t="shared" si="2"/>
        <v>0</v>
      </c>
      <c r="N38" s="93" t="str">
        <f t="shared" si="5"/>
        <v/>
      </c>
      <c r="O38" s="94">
        <f t="shared" si="6"/>
        <v>0</v>
      </c>
      <c r="P38" s="105"/>
      <c r="Q38" s="95"/>
    </row>
    <row r="39" spans="1:17" ht="15" hidden="1">
      <c r="A39" s="185"/>
      <c r="B39" s="186"/>
      <c r="C39" s="186"/>
      <c r="D39" s="182"/>
      <c r="E39" s="186"/>
      <c r="F39" s="180"/>
      <c r="G39" s="187"/>
      <c r="H39" s="186"/>
      <c r="I39" s="260"/>
      <c r="J39" s="91"/>
      <c r="K39" s="91" t="str">
        <f t="shared" si="0"/>
        <v/>
      </c>
      <c r="L39" s="204" t="e">
        <f t="shared" si="1"/>
        <v>#VALUE!</v>
      </c>
      <c r="M39" s="92">
        <f t="shared" si="2"/>
        <v>0</v>
      </c>
      <c r="N39" s="93" t="str">
        <f t="shared" si="5"/>
        <v/>
      </c>
      <c r="O39" s="94">
        <f t="shared" si="6"/>
        <v>0</v>
      </c>
      <c r="P39" s="105"/>
      <c r="Q39" s="95"/>
    </row>
    <row r="40" spans="1:17" ht="15" hidden="1">
      <c r="A40" s="185"/>
      <c r="B40" s="186"/>
      <c r="C40" s="186"/>
      <c r="D40" s="182"/>
      <c r="E40" s="186"/>
      <c r="F40" s="180"/>
      <c r="G40" s="187"/>
      <c r="H40" s="186"/>
      <c r="I40" s="260"/>
      <c r="J40" s="91"/>
      <c r="K40" s="91" t="str">
        <f t="shared" si="0"/>
        <v/>
      </c>
      <c r="L40" s="204" t="e">
        <f t="shared" si="1"/>
        <v>#VALUE!</v>
      </c>
      <c r="M40" s="92">
        <f t="shared" si="2"/>
        <v>0</v>
      </c>
      <c r="N40" s="93" t="str">
        <f t="shared" si="5"/>
        <v/>
      </c>
      <c r="O40" s="94">
        <f t="shared" si="6"/>
        <v>0</v>
      </c>
      <c r="P40" s="105"/>
      <c r="Q40" s="95"/>
    </row>
    <row r="41" spans="1:17" ht="15" hidden="1">
      <c r="A41" s="185"/>
      <c r="B41" s="186"/>
      <c r="C41" s="186"/>
      <c r="D41" s="182"/>
      <c r="E41" s="186"/>
      <c r="F41" s="180"/>
      <c r="G41" s="187"/>
      <c r="H41" s="186"/>
      <c r="I41" s="260"/>
      <c r="J41" s="91"/>
      <c r="K41" s="91" t="str">
        <f t="shared" si="0"/>
        <v/>
      </c>
      <c r="L41" s="204" t="e">
        <f t="shared" si="1"/>
        <v>#VALUE!</v>
      </c>
      <c r="M41" s="92">
        <f t="shared" si="2"/>
        <v>0</v>
      </c>
      <c r="N41" s="93" t="str">
        <f t="shared" si="5"/>
        <v/>
      </c>
      <c r="O41" s="94">
        <f t="shared" si="6"/>
        <v>0</v>
      </c>
      <c r="P41" s="105"/>
      <c r="Q41" s="95"/>
    </row>
    <row r="42" spans="1:17" ht="15" hidden="1">
      <c r="A42" s="185"/>
      <c r="B42" s="186"/>
      <c r="C42" s="186"/>
      <c r="D42" s="182"/>
      <c r="E42" s="186"/>
      <c r="F42" s="180"/>
      <c r="G42" s="187"/>
      <c r="H42" s="186"/>
      <c r="I42" s="260"/>
      <c r="J42" s="91"/>
      <c r="K42" s="91" t="str">
        <f t="shared" si="0"/>
        <v/>
      </c>
      <c r="L42" s="204" t="e">
        <f t="shared" si="1"/>
        <v>#VALUE!</v>
      </c>
      <c r="M42" s="92">
        <f t="shared" si="2"/>
        <v>0</v>
      </c>
      <c r="N42" s="93" t="str">
        <f t="shared" si="5"/>
        <v/>
      </c>
      <c r="O42" s="94">
        <f t="shared" si="6"/>
        <v>0</v>
      </c>
      <c r="P42" s="105"/>
      <c r="Q42" s="95"/>
    </row>
    <row r="43" spans="1:17" ht="15" hidden="1">
      <c r="A43" s="185"/>
      <c r="B43" s="186"/>
      <c r="C43" s="186"/>
      <c r="D43" s="182"/>
      <c r="E43" s="186"/>
      <c r="F43" s="180"/>
      <c r="G43" s="187"/>
      <c r="H43" s="186"/>
      <c r="I43" s="260"/>
      <c r="J43" s="91"/>
      <c r="K43" s="91" t="str">
        <f t="shared" si="0"/>
        <v/>
      </c>
      <c r="L43" s="204" t="e">
        <f t="shared" si="1"/>
        <v>#VALUE!</v>
      </c>
      <c r="M43" s="92">
        <f t="shared" si="2"/>
        <v>0</v>
      </c>
      <c r="N43" s="93" t="str">
        <f t="shared" si="5"/>
        <v/>
      </c>
      <c r="O43" s="94">
        <f t="shared" si="6"/>
        <v>0</v>
      </c>
      <c r="P43" s="105"/>
      <c r="Q43" s="95"/>
    </row>
    <row r="44" spans="1:17" hidden="1">
      <c r="A44" s="152"/>
      <c r="B44" s="152"/>
      <c r="C44" s="152"/>
      <c r="D44"/>
      <c r="E44" s="152"/>
      <c r="F44"/>
      <c r="G44" s="152"/>
      <c r="H44" s="152"/>
      <c r="I44" s="152"/>
      <c r="J44" s="91"/>
      <c r="K44" s="91" t="str">
        <f t="shared" si="0"/>
        <v/>
      </c>
      <c r="L44" s="204" t="e">
        <f t="shared" si="1"/>
        <v>#VALUE!</v>
      </c>
      <c r="M44" s="92">
        <f t="shared" si="2"/>
        <v>0</v>
      </c>
      <c r="N44" s="93" t="str">
        <f t="shared" si="5"/>
        <v/>
      </c>
      <c r="O44" s="94">
        <f t="shared" si="6"/>
        <v>0</v>
      </c>
      <c r="P44" s="105"/>
      <c r="Q44" s="95"/>
    </row>
    <row r="45" spans="1:17" hidden="1">
      <c r="A45" s="152"/>
      <c r="B45" s="152"/>
      <c r="C45" s="152"/>
      <c r="D45"/>
      <c r="E45" s="152"/>
      <c r="F45"/>
      <c r="G45" s="152"/>
      <c r="H45" s="152"/>
      <c r="I45" s="152"/>
      <c r="J45" s="91"/>
      <c r="K45" s="91" t="str">
        <f t="shared" si="0"/>
        <v/>
      </c>
      <c r="L45" s="204" t="e">
        <f t="shared" si="1"/>
        <v>#VALUE!</v>
      </c>
      <c r="M45" s="92">
        <f t="shared" si="2"/>
        <v>0</v>
      </c>
      <c r="N45" s="93" t="str">
        <f t="shared" si="5"/>
        <v/>
      </c>
      <c r="O45" s="94">
        <f t="shared" si="6"/>
        <v>0</v>
      </c>
      <c r="P45" s="105"/>
      <c r="Q45" s="95"/>
    </row>
    <row r="46" spans="1:17" hidden="1">
      <c r="A46" s="152"/>
      <c r="B46" s="152"/>
      <c r="C46" s="152"/>
      <c r="D46"/>
      <c r="E46" s="152"/>
      <c r="F46"/>
      <c r="G46" s="152"/>
      <c r="H46" s="152"/>
      <c r="I46" s="152"/>
      <c r="J46" s="91"/>
      <c r="K46" s="91" t="str">
        <f t="shared" si="0"/>
        <v/>
      </c>
      <c r="L46" s="204" t="e">
        <f t="shared" si="1"/>
        <v>#VALUE!</v>
      </c>
      <c r="M46" s="92">
        <f t="shared" si="2"/>
        <v>0</v>
      </c>
      <c r="N46" s="93" t="str">
        <f t="shared" si="5"/>
        <v/>
      </c>
      <c r="O46" s="94">
        <f t="shared" si="6"/>
        <v>0</v>
      </c>
      <c r="P46" s="105"/>
      <c r="Q46" s="95"/>
    </row>
    <row r="47" spans="1:17" hidden="1">
      <c r="A47" s="152"/>
      <c r="B47" s="152"/>
      <c r="C47" s="152"/>
      <c r="D47"/>
      <c r="E47" s="152"/>
      <c r="F47"/>
      <c r="G47" s="152"/>
      <c r="H47" s="152"/>
      <c r="I47" s="152"/>
      <c r="J47" s="91"/>
      <c r="K47" s="91" t="str">
        <f t="shared" si="0"/>
        <v/>
      </c>
      <c r="L47" s="204" t="e">
        <f t="shared" si="1"/>
        <v>#VALUE!</v>
      </c>
      <c r="M47" s="92">
        <f t="shared" si="2"/>
        <v>0</v>
      </c>
      <c r="N47" s="93" t="str">
        <f t="shared" si="5"/>
        <v/>
      </c>
      <c r="O47" s="94">
        <f t="shared" si="6"/>
        <v>0</v>
      </c>
      <c r="P47" s="105"/>
      <c r="Q47" s="95"/>
    </row>
    <row r="48" spans="1:17" hidden="1">
      <c r="A48" s="152"/>
      <c r="B48" s="152"/>
      <c r="C48" s="152"/>
      <c r="D48"/>
      <c r="E48" s="152"/>
      <c r="F48"/>
      <c r="G48" s="152"/>
      <c r="H48" s="152"/>
      <c r="I48" s="152"/>
      <c r="J48" s="91"/>
      <c r="K48" s="91" t="str">
        <f t="shared" si="0"/>
        <v/>
      </c>
      <c r="L48" s="204" t="e">
        <f t="shared" si="1"/>
        <v>#VALUE!</v>
      </c>
      <c r="M48" s="92">
        <f t="shared" si="2"/>
        <v>0</v>
      </c>
      <c r="N48" s="93" t="str">
        <f t="shared" si="5"/>
        <v/>
      </c>
      <c r="O48" s="94">
        <f t="shared" si="6"/>
        <v>0</v>
      </c>
      <c r="P48" s="105"/>
      <c r="Q48" s="95"/>
    </row>
    <row r="49" spans="1:17" hidden="1">
      <c r="A49" s="152"/>
      <c r="B49" s="152"/>
      <c r="C49" s="152"/>
      <c r="D49"/>
      <c r="E49" s="152"/>
      <c r="F49"/>
      <c r="G49" s="152"/>
      <c r="H49" s="152"/>
      <c r="I49" s="152"/>
      <c r="J49" s="91"/>
      <c r="K49" s="91" t="str">
        <f t="shared" si="0"/>
        <v/>
      </c>
      <c r="L49" s="204" t="e">
        <f t="shared" si="1"/>
        <v>#VALUE!</v>
      </c>
      <c r="M49" s="92">
        <f t="shared" si="2"/>
        <v>0</v>
      </c>
      <c r="N49" s="93" t="str">
        <f t="shared" si="5"/>
        <v/>
      </c>
      <c r="O49" s="94">
        <f t="shared" si="6"/>
        <v>0</v>
      </c>
      <c r="P49" s="105"/>
      <c r="Q49" s="95"/>
    </row>
    <row r="50" spans="1:17" hidden="1">
      <c r="A50" s="152"/>
      <c r="B50" s="152"/>
      <c r="C50" s="152"/>
      <c r="D50"/>
      <c r="E50" s="152"/>
      <c r="F50"/>
      <c r="G50" s="152"/>
      <c r="H50" s="152"/>
      <c r="I50" s="152"/>
      <c r="J50" s="91"/>
      <c r="K50" s="91" t="str">
        <f t="shared" si="0"/>
        <v/>
      </c>
      <c r="L50" s="204" t="e">
        <f t="shared" si="1"/>
        <v>#VALUE!</v>
      </c>
      <c r="M50" s="92">
        <f t="shared" si="2"/>
        <v>0</v>
      </c>
      <c r="N50" s="93" t="str">
        <f t="shared" si="5"/>
        <v/>
      </c>
      <c r="O50" s="94">
        <f t="shared" si="6"/>
        <v>0</v>
      </c>
      <c r="P50" s="105"/>
      <c r="Q50" s="95"/>
    </row>
    <row r="51" spans="1:17" hidden="1">
      <c r="A51" s="152"/>
      <c r="B51" s="152"/>
      <c r="C51" s="152"/>
      <c r="D51"/>
      <c r="E51" s="152"/>
      <c r="F51"/>
      <c r="G51" s="152"/>
      <c r="H51" s="152"/>
      <c r="I51" s="152"/>
      <c r="J51" s="91"/>
      <c r="K51" s="91" t="str">
        <f t="shared" si="0"/>
        <v/>
      </c>
      <c r="L51" s="204" t="e">
        <f t="shared" si="1"/>
        <v>#VALUE!</v>
      </c>
      <c r="M51" s="92">
        <f t="shared" si="2"/>
        <v>0</v>
      </c>
      <c r="N51" s="93" t="str">
        <f t="shared" si="5"/>
        <v/>
      </c>
      <c r="O51" s="94">
        <f t="shared" si="6"/>
        <v>0</v>
      </c>
      <c r="P51" s="105"/>
      <c r="Q51" s="95"/>
    </row>
    <row r="52" spans="1:17" hidden="1">
      <c r="A52" s="152"/>
      <c r="B52" s="152"/>
      <c r="C52" s="152"/>
      <c r="D52"/>
      <c r="E52" s="152"/>
      <c r="F52"/>
      <c r="G52" s="152"/>
      <c r="H52" s="152"/>
      <c r="I52" s="152"/>
      <c r="J52" s="91"/>
      <c r="K52" s="91" t="str">
        <f t="shared" si="0"/>
        <v/>
      </c>
      <c r="L52" s="204" t="e">
        <f t="shared" si="1"/>
        <v>#VALUE!</v>
      </c>
      <c r="M52" s="92">
        <f t="shared" si="2"/>
        <v>0</v>
      </c>
      <c r="N52" s="93" t="str">
        <f t="shared" si="5"/>
        <v/>
      </c>
      <c r="O52" s="94">
        <f t="shared" si="6"/>
        <v>0</v>
      </c>
      <c r="P52" s="105"/>
      <c r="Q52" s="95"/>
    </row>
    <row r="53" spans="1:17" hidden="1">
      <c r="A53" s="152"/>
      <c r="B53" s="152"/>
      <c r="C53" s="152"/>
      <c r="D53"/>
      <c r="E53" s="152"/>
      <c r="F53"/>
      <c r="G53" s="152"/>
      <c r="H53" s="152"/>
      <c r="I53" s="152"/>
      <c r="J53" s="91"/>
      <c r="K53" s="91" t="str">
        <f t="shared" si="0"/>
        <v/>
      </c>
      <c r="L53" s="204" t="e">
        <f t="shared" si="1"/>
        <v>#VALUE!</v>
      </c>
      <c r="M53" s="92">
        <f t="shared" si="2"/>
        <v>0</v>
      </c>
      <c r="N53" s="93" t="str">
        <f t="shared" si="5"/>
        <v/>
      </c>
      <c r="O53" s="94">
        <f t="shared" si="6"/>
        <v>0</v>
      </c>
      <c r="P53" s="105"/>
      <c r="Q53" s="95"/>
    </row>
    <row r="54" spans="1:17" hidden="1">
      <c r="A54" s="152"/>
      <c r="B54" s="152"/>
      <c r="C54" s="152"/>
      <c r="D54"/>
      <c r="E54" s="152"/>
      <c r="F54"/>
      <c r="G54" s="152"/>
      <c r="H54" s="152"/>
      <c r="I54" s="152"/>
      <c r="J54" s="91"/>
      <c r="K54" s="91" t="str">
        <f t="shared" si="0"/>
        <v/>
      </c>
      <c r="L54" s="204" t="e">
        <f t="shared" si="1"/>
        <v>#VALUE!</v>
      </c>
      <c r="M54" s="92">
        <f t="shared" si="2"/>
        <v>0</v>
      </c>
      <c r="N54" s="93" t="str">
        <f t="shared" si="5"/>
        <v/>
      </c>
      <c r="O54" s="94">
        <f t="shared" si="6"/>
        <v>0</v>
      </c>
      <c r="P54" s="105"/>
      <c r="Q54" s="95"/>
    </row>
    <row r="55" spans="1:17" hidden="1">
      <c r="A55" s="152"/>
      <c r="B55" s="152"/>
      <c r="C55" s="152"/>
      <c r="D55"/>
      <c r="E55" s="152"/>
      <c r="F55"/>
      <c r="G55" s="152"/>
      <c r="H55" s="152"/>
      <c r="I55" s="152"/>
      <c r="J55" s="91"/>
      <c r="K55" s="91" t="str">
        <f t="shared" si="0"/>
        <v/>
      </c>
      <c r="L55" s="204" t="e">
        <f t="shared" si="1"/>
        <v>#VALUE!</v>
      </c>
      <c r="M55" s="92">
        <f t="shared" si="2"/>
        <v>0</v>
      </c>
      <c r="N55" s="93" t="str">
        <f t="shared" si="5"/>
        <v/>
      </c>
      <c r="O55" s="94">
        <f t="shared" si="6"/>
        <v>0</v>
      </c>
      <c r="P55" s="105"/>
      <c r="Q55" s="95"/>
    </row>
    <row r="56" spans="1:17" hidden="1">
      <c r="A56" s="152"/>
      <c r="B56" s="152"/>
      <c r="C56" s="152"/>
      <c r="D56"/>
      <c r="E56" s="152"/>
      <c r="F56"/>
      <c r="G56" s="152"/>
      <c r="H56" s="152"/>
      <c r="I56" s="152"/>
      <c r="J56" s="91"/>
      <c r="K56" s="91" t="str">
        <f t="shared" si="0"/>
        <v/>
      </c>
      <c r="L56" s="204" t="e">
        <f t="shared" si="1"/>
        <v>#VALUE!</v>
      </c>
      <c r="M56" s="92">
        <f t="shared" si="2"/>
        <v>0</v>
      </c>
      <c r="N56" s="93" t="str">
        <f t="shared" si="5"/>
        <v/>
      </c>
      <c r="O56" s="94">
        <f t="shared" si="6"/>
        <v>0</v>
      </c>
      <c r="P56" s="105"/>
      <c r="Q56" s="95"/>
    </row>
    <row r="57" spans="1:17" hidden="1">
      <c r="A57" s="152"/>
      <c r="B57" s="152"/>
      <c r="C57" s="152"/>
      <c r="D57"/>
      <c r="E57" s="152"/>
      <c r="F57"/>
      <c r="G57" s="152"/>
      <c r="H57" s="152"/>
      <c r="I57" s="152"/>
      <c r="J57" s="91"/>
      <c r="K57" s="91" t="str">
        <f t="shared" si="0"/>
        <v/>
      </c>
      <c r="L57" s="204" t="e">
        <f t="shared" si="1"/>
        <v>#VALUE!</v>
      </c>
      <c r="M57" s="92">
        <f t="shared" si="2"/>
        <v>0</v>
      </c>
      <c r="N57" s="93" t="str">
        <f t="shared" si="5"/>
        <v/>
      </c>
      <c r="O57" s="94">
        <f t="shared" si="6"/>
        <v>0</v>
      </c>
      <c r="P57" s="105"/>
      <c r="Q57" s="95"/>
    </row>
    <row r="58" spans="1:17" hidden="1">
      <c r="A58" s="152"/>
      <c r="B58" s="152"/>
      <c r="C58" s="152"/>
      <c r="D58"/>
      <c r="E58" s="152"/>
      <c r="F58"/>
      <c r="G58" s="152"/>
      <c r="H58" s="152"/>
      <c r="I58" s="152"/>
      <c r="J58" s="91"/>
      <c r="K58" s="91" t="str">
        <f t="shared" si="0"/>
        <v/>
      </c>
      <c r="L58" s="204" t="e">
        <f t="shared" si="1"/>
        <v>#VALUE!</v>
      </c>
      <c r="M58" s="92">
        <f t="shared" si="2"/>
        <v>0</v>
      </c>
      <c r="N58" s="93" t="str">
        <f t="shared" si="5"/>
        <v/>
      </c>
      <c r="O58" s="94">
        <f t="shared" si="6"/>
        <v>0</v>
      </c>
      <c r="P58" s="105"/>
      <c r="Q58" s="95"/>
    </row>
    <row r="59" spans="1:17" hidden="1">
      <c r="A59" s="152"/>
      <c r="B59" s="152"/>
      <c r="C59" s="152"/>
      <c r="D59"/>
      <c r="E59" s="152"/>
      <c r="F59"/>
      <c r="G59" s="152"/>
      <c r="H59" s="152"/>
      <c r="I59" s="152"/>
      <c r="J59" s="91"/>
      <c r="K59" s="91" t="str">
        <f t="shared" si="0"/>
        <v/>
      </c>
      <c r="L59" s="204" t="e">
        <f t="shared" si="1"/>
        <v>#VALUE!</v>
      </c>
      <c r="M59" s="92">
        <f t="shared" si="2"/>
        <v>0</v>
      </c>
      <c r="N59" s="93" t="str">
        <f t="shared" si="5"/>
        <v/>
      </c>
      <c r="O59" s="94">
        <f t="shared" si="6"/>
        <v>0</v>
      </c>
      <c r="P59" s="105"/>
      <c r="Q59" s="95"/>
    </row>
    <row r="60" spans="1:17" hidden="1">
      <c r="A60" s="152"/>
      <c r="B60" s="152"/>
      <c r="C60" s="152"/>
      <c r="D60"/>
      <c r="E60" s="152"/>
      <c r="F60"/>
      <c r="G60" s="152"/>
      <c r="H60" s="152"/>
      <c r="I60" s="152"/>
      <c r="J60" s="91"/>
      <c r="K60" s="91" t="str">
        <f t="shared" si="0"/>
        <v/>
      </c>
      <c r="L60" s="204" t="e">
        <f t="shared" si="1"/>
        <v>#VALUE!</v>
      </c>
      <c r="M60" s="92">
        <f t="shared" si="2"/>
        <v>0</v>
      </c>
      <c r="N60" s="93" t="str">
        <f t="shared" si="5"/>
        <v/>
      </c>
      <c r="O60" s="94">
        <f t="shared" si="6"/>
        <v>0</v>
      </c>
      <c r="P60" s="105"/>
      <c r="Q60" s="95"/>
    </row>
    <row r="61" spans="1:17" hidden="1">
      <c r="A61" s="152"/>
      <c r="B61" s="152"/>
      <c r="C61" s="152"/>
      <c r="D61"/>
      <c r="E61" s="152"/>
      <c r="F61"/>
      <c r="G61" s="152"/>
      <c r="H61" s="152"/>
      <c r="I61" s="152"/>
      <c r="J61" s="91"/>
      <c r="K61" s="91" t="str">
        <f t="shared" si="0"/>
        <v/>
      </c>
      <c r="L61" s="204" t="e">
        <f t="shared" si="1"/>
        <v>#VALUE!</v>
      </c>
      <c r="M61" s="92">
        <f t="shared" si="2"/>
        <v>0</v>
      </c>
      <c r="N61" s="93" t="str">
        <f t="shared" si="5"/>
        <v/>
      </c>
      <c r="O61" s="94">
        <f t="shared" si="6"/>
        <v>0</v>
      </c>
      <c r="P61" s="105"/>
      <c r="Q61" s="95"/>
    </row>
    <row r="62" spans="1:17">
      <c r="A62" s="152"/>
      <c r="B62" s="152"/>
      <c r="C62" s="152"/>
      <c r="D62"/>
      <c r="E62" s="152"/>
      <c r="F62"/>
      <c r="G62" s="152"/>
      <c r="H62" s="152"/>
      <c r="I62" s="152"/>
      <c r="J62" s="96"/>
      <c r="K62" s="96"/>
      <c r="L62" s="96"/>
      <c r="M62" s="97"/>
      <c r="N62" s="97"/>
      <c r="O62" s="90"/>
      <c r="P62" s="106"/>
    </row>
    <row r="63" spans="1:17">
      <c r="A63" s="152"/>
      <c r="B63" s="152"/>
      <c r="C63" s="152"/>
      <c r="D63"/>
      <c r="E63" s="152"/>
      <c r="F63"/>
      <c r="G63" s="152"/>
      <c r="H63" s="152"/>
      <c r="I63" s="152"/>
      <c r="J63" s="96"/>
      <c r="K63" s="96"/>
      <c r="L63" s="96"/>
      <c r="M63" s="97"/>
      <c r="N63" s="97"/>
      <c r="O63" s="90"/>
      <c r="P63" s="106"/>
    </row>
    <row r="64" spans="1:17">
      <c r="A64" s="152"/>
      <c r="B64" s="152"/>
      <c r="C64" s="152"/>
      <c r="D64"/>
      <c r="E64" s="152"/>
      <c r="F64"/>
      <c r="G64" s="152"/>
      <c r="H64" s="152"/>
      <c r="I64" s="152"/>
      <c r="J64" s="96"/>
      <c r="K64" s="96"/>
      <c r="L64" s="96"/>
      <c r="M64" s="97"/>
      <c r="N64" s="97"/>
      <c r="O64" s="90"/>
      <c r="P64" s="106"/>
    </row>
    <row r="65" spans="1:16">
      <c r="A65" s="152"/>
      <c r="B65" s="152"/>
      <c r="C65" s="152"/>
      <c r="D65"/>
      <c r="E65" s="152"/>
      <c r="F65"/>
      <c r="G65" s="152"/>
      <c r="H65" s="152"/>
      <c r="I65" s="152"/>
      <c r="J65" s="96"/>
      <c r="K65" s="96"/>
      <c r="L65" s="96"/>
      <c r="M65" s="97"/>
      <c r="N65" s="97"/>
      <c r="O65" s="90"/>
      <c r="P65" s="106"/>
    </row>
    <row r="66" spans="1:16">
      <c r="A66" s="152"/>
      <c r="B66" s="152"/>
      <c r="C66" s="152"/>
      <c r="D66"/>
      <c r="E66" s="152"/>
      <c r="F66"/>
      <c r="G66" s="152"/>
      <c r="H66" s="152"/>
      <c r="I66" s="152"/>
      <c r="J66" s="96"/>
      <c r="K66" s="96"/>
      <c r="L66" s="96"/>
      <c r="M66" s="97"/>
      <c r="N66" s="97"/>
      <c r="O66" s="90"/>
      <c r="P66" s="106"/>
    </row>
    <row r="67" spans="1:16">
      <c r="A67" s="152"/>
      <c r="B67" s="152"/>
      <c r="C67" s="152"/>
      <c r="D67"/>
      <c r="E67" s="152"/>
      <c r="F67"/>
      <c r="G67" s="152"/>
      <c r="H67" s="152"/>
      <c r="I67" s="152"/>
      <c r="J67" s="96"/>
      <c r="K67" s="96"/>
      <c r="L67" s="96"/>
      <c r="M67" s="97"/>
      <c r="N67" s="97"/>
      <c r="O67" s="90"/>
      <c r="P67" s="106"/>
    </row>
    <row r="68" spans="1:16">
      <c r="A68" s="152"/>
      <c r="B68" s="152"/>
      <c r="C68" s="152"/>
      <c r="D68"/>
      <c r="E68" s="152"/>
      <c r="F68"/>
      <c r="G68" s="152"/>
      <c r="H68" s="152"/>
      <c r="I68" s="152"/>
      <c r="J68" s="96"/>
      <c r="K68" s="96"/>
      <c r="L68" s="96"/>
      <c r="M68" s="97"/>
      <c r="N68" s="97"/>
      <c r="O68" s="90"/>
      <c r="P68" s="106"/>
    </row>
    <row r="69" spans="1:16">
      <c r="A69" s="152"/>
      <c r="B69" s="152"/>
      <c r="C69" s="152"/>
      <c r="D69"/>
      <c r="E69" s="152"/>
      <c r="F69"/>
      <c r="G69" s="152"/>
      <c r="H69" s="152"/>
      <c r="I69" s="152"/>
      <c r="J69" s="96"/>
      <c r="K69" s="96"/>
      <c r="L69" s="96"/>
      <c r="M69" s="97"/>
      <c r="N69" s="97"/>
      <c r="O69" s="90"/>
      <c r="P69" s="106"/>
    </row>
    <row r="70" spans="1:16">
      <c r="A70" s="152"/>
      <c r="B70" s="152"/>
      <c r="C70" s="152"/>
      <c r="D70"/>
      <c r="E70" s="152"/>
      <c r="F70"/>
      <c r="G70" s="152"/>
      <c r="H70" s="152"/>
      <c r="I70" s="152"/>
      <c r="J70" s="96"/>
      <c r="K70" s="96"/>
      <c r="L70" s="96"/>
      <c r="M70" s="97"/>
      <c r="N70" s="97"/>
      <c r="O70" s="90"/>
      <c r="P70" s="106"/>
    </row>
    <row r="71" spans="1:16">
      <c r="A71" s="152"/>
      <c r="B71" s="152"/>
      <c r="C71" s="152"/>
      <c r="D71"/>
      <c r="E71" s="152"/>
      <c r="F71"/>
      <c r="G71" s="152"/>
      <c r="H71" s="152"/>
      <c r="I71" s="152"/>
      <c r="J71" s="96"/>
      <c r="K71" s="96"/>
      <c r="L71" s="96"/>
      <c r="M71" s="97"/>
      <c r="N71" s="97"/>
      <c r="O71" s="90"/>
      <c r="P71" s="106"/>
    </row>
    <row r="72" spans="1:16">
      <c r="A72" s="152"/>
      <c r="B72" s="152"/>
      <c r="C72" s="152"/>
      <c r="D72"/>
      <c r="E72" s="152"/>
      <c r="F72"/>
      <c r="G72" s="152"/>
      <c r="H72" s="152"/>
      <c r="I72" s="152"/>
      <c r="J72" s="96"/>
      <c r="K72" s="96"/>
      <c r="L72" s="96"/>
      <c r="M72" s="97"/>
      <c r="N72" s="97"/>
      <c r="O72" s="90"/>
      <c r="P72" s="106"/>
    </row>
    <row r="73" spans="1:16">
      <c r="A73" s="152"/>
      <c r="B73" s="152"/>
      <c r="C73" s="152"/>
      <c r="D73"/>
      <c r="E73" s="152"/>
      <c r="F73"/>
      <c r="G73" s="152"/>
      <c r="H73" s="152"/>
      <c r="I73" s="152"/>
      <c r="J73" s="96"/>
      <c r="K73" s="96"/>
      <c r="L73" s="96"/>
      <c r="M73" s="97"/>
      <c r="N73" s="97"/>
      <c r="O73" s="90"/>
      <c r="P73" s="106"/>
    </row>
    <row r="74" spans="1:16">
      <c r="A74" s="152"/>
      <c r="B74" s="152"/>
      <c r="C74" s="152"/>
      <c r="D74"/>
      <c r="E74" s="152"/>
      <c r="F74"/>
      <c r="G74" s="152"/>
      <c r="H74" s="152"/>
      <c r="I74" s="152"/>
      <c r="J74" s="96"/>
      <c r="K74" s="96"/>
      <c r="L74" s="96"/>
      <c r="M74" s="97"/>
      <c r="N74" s="97"/>
      <c r="O74" s="90"/>
      <c r="P74" s="106"/>
    </row>
    <row r="75" spans="1:16">
      <c r="A75" s="152"/>
      <c r="B75" s="152"/>
      <c r="C75" s="152"/>
      <c r="D75"/>
      <c r="E75" s="152"/>
      <c r="F75"/>
      <c r="G75" s="152"/>
      <c r="H75" s="152"/>
      <c r="I75" s="152"/>
      <c r="J75" s="96"/>
      <c r="K75" s="96"/>
      <c r="L75" s="96"/>
      <c r="M75" s="97"/>
      <c r="N75" s="97"/>
      <c r="O75" s="90"/>
      <c r="P75" s="106"/>
    </row>
    <row r="76" spans="1:16">
      <c r="A76" s="152"/>
      <c r="B76" s="152"/>
      <c r="C76" s="152"/>
      <c r="D76"/>
      <c r="E76" s="152"/>
      <c r="F76"/>
      <c r="G76" s="152"/>
      <c r="H76" s="152"/>
      <c r="I76" s="152"/>
      <c r="J76" s="96"/>
      <c r="K76" s="96"/>
      <c r="L76" s="96"/>
      <c r="M76" s="97"/>
      <c r="N76" s="97"/>
      <c r="O76" s="90"/>
      <c r="P76" s="106"/>
    </row>
    <row r="77" spans="1:16">
      <c r="A77" s="152"/>
      <c r="B77" s="152"/>
      <c r="C77" s="152"/>
      <c r="D77"/>
      <c r="E77" s="152"/>
      <c r="F77"/>
      <c r="G77" s="152"/>
      <c r="H77" s="152"/>
      <c r="I77" s="152"/>
      <c r="J77" s="96"/>
      <c r="K77" s="96"/>
      <c r="L77" s="96"/>
      <c r="M77" s="97"/>
      <c r="N77" s="97"/>
      <c r="O77" s="90"/>
      <c r="P77" s="106"/>
    </row>
    <row r="78" spans="1:16">
      <c r="A78" s="152"/>
      <c r="B78" s="152"/>
      <c r="C78" s="152"/>
      <c r="D78"/>
      <c r="E78" s="152"/>
      <c r="F78"/>
      <c r="G78" s="152"/>
      <c r="H78" s="152"/>
      <c r="I78" s="152"/>
      <c r="J78" s="96"/>
      <c r="K78" s="96"/>
      <c r="L78" s="96"/>
      <c r="M78" s="97"/>
      <c r="N78" s="97"/>
      <c r="O78" s="90"/>
      <c r="P78" s="106"/>
    </row>
    <row r="79" spans="1:16">
      <c r="A79" s="152"/>
      <c r="B79" s="152"/>
      <c r="C79" s="152"/>
      <c r="D79"/>
      <c r="E79" s="152"/>
      <c r="F79"/>
      <c r="G79" s="152"/>
      <c r="H79" s="152"/>
      <c r="I79" s="152"/>
      <c r="J79" s="96"/>
      <c r="K79" s="96"/>
      <c r="L79" s="96"/>
      <c r="M79" s="97"/>
      <c r="N79" s="97"/>
      <c r="O79" s="90"/>
      <c r="P79" s="106"/>
    </row>
    <row r="80" spans="1:16">
      <c r="A80" s="152"/>
      <c r="B80" s="152"/>
      <c r="C80" s="152"/>
      <c r="D80"/>
      <c r="E80" s="152"/>
      <c r="F80"/>
      <c r="G80" s="152"/>
      <c r="H80" s="152"/>
      <c r="I80" s="152"/>
    </row>
    <row r="81" spans="1:9">
      <c r="A81" s="152"/>
      <c r="B81" s="152"/>
      <c r="C81" s="152"/>
      <c r="D81"/>
      <c r="E81" s="152"/>
      <c r="F81"/>
      <c r="G81" s="152"/>
      <c r="H81" s="152"/>
      <c r="I81" s="152"/>
    </row>
    <row r="82" spans="1:9">
      <c r="A82" s="152"/>
      <c r="B82" s="152"/>
      <c r="C82" s="152"/>
      <c r="D82"/>
      <c r="E82" s="152"/>
      <c r="F82"/>
      <c r="G82" s="152"/>
      <c r="H82" s="152"/>
      <c r="I82" s="152"/>
    </row>
    <row r="83" spans="1:9">
      <c r="A83" s="152"/>
      <c r="B83" s="152"/>
      <c r="C83" s="152"/>
      <c r="D83"/>
      <c r="E83" s="152"/>
      <c r="F83"/>
      <c r="G83" s="152"/>
      <c r="H83" s="152"/>
      <c r="I83" s="152"/>
    </row>
    <row r="84" spans="1:9">
      <c r="A84" s="152"/>
      <c r="B84" s="152"/>
      <c r="C84" s="152"/>
      <c r="D84"/>
      <c r="E84" s="152"/>
      <c r="F84"/>
      <c r="G84" s="152"/>
      <c r="H84" s="152"/>
      <c r="I84" s="152"/>
    </row>
    <row r="85" spans="1:9">
      <c r="A85" s="152"/>
      <c r="B85" s="152"/>
      <c r="C85" s="152"/>
      <c r="D85"/>
      <c r="E85" s="152"/>
      <c r="F85"/>
      <c r="G85" s="152"/>
      <c r="H85" s="152"/>
      <c r="I85" s="152"/>
    </row>
    <row r="86" spans="1:9">
      <c r="A86" s="152"/>
      <c r="B86" s="152"/>
      <c r="C86" s="152"/>
      <c r="D86"/>
      <c r="E86" s="152"/>
      <c r="F86"/>
      <c r="G86" s="152"/>
      <c r="H86" s="152"/>
      <c r="I86" s="152"/>
    </row>
    <row r="87" spans="1:9">
      <c r="A87" s="152"/>
      <c r="B87" s="152"/>
      <c r="C87" s="152"/>
      <c r="D87"/>
      <c r="E87" s="152"/>
      <c r="F87"/>
      <c r="G87" s="152"/>
      <c r="H87" s="152"/>
      <c r="I87" s="152"/>
    </row>
    <row r="88" spans="1:9">
      <c r="A88" s="152"/>
      <c r="B88" s="152"/>
      <c r="C88" s="152"/>
      <c r="D88"/>
      <c r="E88" s="152"/>
      <c r="F88"/>
      <c r="G88" s="152"/>
      <c r="H88" s="152"/>
      <c r="I88" s="152"/>
    </row>
    <row r="89" spans="1:9">
      <c r="A89" s="152"/>
      <c r="B89" s="152"/>
      <c r="C89" s="152"/>
      <c r="D89"/>
      <c r="E89" s="152"/>
      <c r="F89"/>
      <c r="G89" s="152"/>
      <c r="H89" s="152"/>
      <c r="I89" s="152"/>
    </row>
    <row r="90" spans="1:9">
      <c r="A90" s="152"/>
      <c r="B90" s="152"/>
      <c r="C90" s="152"/>
      <c r="D90"/>
      <c r="E90" s="152"/>
      <c r="F90"/>
      <c r="G90" s="152"/>
      <c r="H90" s="152"/>
      <c r="I90" s="152"/>
    </row>
    <row r="91" spans="1:9">
      <c r="A91" s="152"/>
      <c r="B91" s="152"/>
      <c r="C91" s="152"/>
      <c r="D91"/>
      <c r="E91" s="152"/>
      <c r="F91"/>
      <c r="G91" s="152"/>
      <c r="H91" s="152"/>
      <c r="I91" s="152"/>
    </row>
    <row r="92" spans="1:9">
      <c r="A92" s="152"/>
      <c r="B92" s="152"/>
      <c r="C92" s="152"/>
      <c r="D92"/>
      <c r="E92" s="152"/>
      <c r="F92"/>
      <c r="G92" s="152"/>
      <c r="H92" s="152"/>
      <c r="I92" s="152"/>
    </row>
    <row r="93" spans="1:9">
      <c r="A93" s="152"/>
      <c r="B93" s="152"/>
      <c r="C93" s="152"/>
      <c r="D93"/>
      <c r="E93" s="152"/>
      <c r="F93"/>
      <c r="G93" s="152"/>
      <c r="H93" s="152"/>
      <c r="I93" s="152"/>
    </row>
    <row r="94" spans="1:9">
      <c r="A94" s="152"/>
      <c r="B94" s="152"/>
      <c r="C94" s="152"/>
      <c r="D94"/>
      <c r="E94" s="152"/>
      <c r="F94"/>
      <c r="G94" s="152"/>
      <c r="H94" s="152"/>
      <c r="I94" s="152"/>
    </row>
    <row r="95" spans="1:9">
      <c r="A95" s="152"/>
      <c r="B95" s="152"/>
      <c r="C95" s="152"/>
      <c r="D95"/>
      <c r="E95" s="152"/>
      <c r="F95"/>
      <c r="G95" s="152"/>
      <c r="H95" s="152"/>
      <c r="I95" s="152"/>
    </row>
    <row r="96" spans="1:9">
      <c r="A96" s="152"/>
      <c r="B96" s="152"/>
      <c r="C96" s="152"/>
      <c r="D96"/>
      <c r="E96" s="152"/>
      <c r="F96"/>
      <c r="G96" s="152"/>
      <c r="H96" s="152"/>
      <c r="I96" s="152"/>
    </row>
    <row r="97" spans="1:9">
      <c r="A97" s="152"/>
      <c r="B97" s="152"/>
      <c r="C97" s="152"/>
      <c r="D97"/>
      <c r="E97" s="152"/>
      <c r="F97"/>
      <c r="G97" s="152"/>
      <c r="H97" s="152"/>
      <c r="I97" s="152"/>
    </row>
    <row r="98" spans="1:9">
      <c r="A98" s="152"/>
      <c r="B98" s="152"/>
      <c r="C98" s="152"/>
      <c r="D98"/>
      <c r="E98" s="152"/>
      <c r="F98"/>
      <c r="G98" s="152"/>
      <c r="H98" s="152"/>
      <c r="I98" s="152"/>
    </row>
    <row r="99" spans="1:9">
      <c r="A99" s="152"/>
      <c r="B99" s="152"/>
      <c r="C99" s="152"/>
      <c r="D99"/>
      <c r="E99" s="152"/>
      <c r="F99"/>
      <c r="G99" s="152"/>
      <c r="H99" s="152"/>
      <c r="I99" s="152"/>
    </row>
    <row r="100" spans="1:9">
      <c r="A100" s="152"/>
      <c r="B100" s="152"/>
      <c r="C100" s="152"/>
      <c r="D100"/>
      <c r="E100" s="152"/>
      <c r="F100"/>
      <c r="G100" s="152"/>
      <c r="H100" s="152"/>
      <c r="I100" s="152"/>
    </row>
  </sheetData>
  <autoFilter ref="A1:Q61">
    <filterColumn colId="8">
      <filters>
        <filter val="RAC Drôme Ardèche - Carluer"/>
        <filter val="RAC Loire - Robin"/>
        <filter val="RAC Lyon Metropole - Horn"/>
        <filter val="RAC Pays Rhone Nord Isere - Le Toriellec"/>
      </filters>
    </filterColumn>
    <filterColumn colId="11"/>
  </autoFilter>
  <phoneticPr fontId="0" type="noConversion"/>
  <dataValidations disablePrompts="1" count="2">
    <dataValidation type="list" allowBlank="1" showInputMessage="1" showErrorMessage="1" sqref="P2:P61">
      <formula1>MODE_OPERATOIRE!A100:A115</formula1>
    </dataValidation>
    <dataValidation type="list" allowBlank="1" showInputMessage="1" showErrorMessage="1" sqref="O2:O61">
      <formula1>"1,0,"</formula1>
    </dataValidation>
  </dataValidations>
  <pageMargins left="0" right="0" top="0.78740157480314965" bottom="0.78740157480314965" header="0.51181102362204722" footer="0.51181102362204722"/>
  <pageSetup paperSize="9" scale="44" orientation="landscape" r:id="rId1"/>
  <headerFooter alignWithMargins="0">
    <oddFooter>&amp;L&amp;"Arial,Italique"&amp;8ERDF - UCN/QCSI&amp;C&amp;"Arial,Italique"&amp;8PCIMP 2009&amp;R&amp;"Arial,Italique"&amp;8&amp;F -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Feuil4" filterMode="1">
    <pageSetUpPr fitToPage="1"/>
  </sheetPr>
  <dimension ref="A1:R95"/>
  <sheetViews>
    <sheetView topLeftCell="D1" zoomScale="75" workbookViewId="0">
      <selection activeCell="I70" sqref="I70"/>
    </sheetView>
  </sheetViews>
  <sheetFormatPr baseColWidth="10" defaultRowHeight="12.75" customHeight="1"/>
  <cols>
    <col min="1" max="1" width="14.140625" style="188" hidden="1" customWidth="1"/>
    <col min="2" max="2" width="16.140625" style="188" hidden="1" customWidth="1"/>
    <col min="3" max="3" width="9.7109375" style="188" hidden="1" customWidth="1"/>
    <col min="4" max="4" width="14.7109375" style="101" customWidth="1"/>
    <col min="5" max="5" width="14.5703125" style="189" bestFit="1" customWidth="1"/>
    <col min="6" max="6" width="38.5703125" style="102" bestFit="1" customWidth="1"/>
    <col min="7" max="7" width="12.85546875" style="190" hidden="1" customWidth="1"/>
    <col min="8" max="8" width="11.7109375" style="190" hidden="1" customWidth="1"/>
    <col min="9" max="9" width="31.140625" style="190" bestFit="1" customWidth="1"/>
    <col min="10" max="12" width="14.85546875" style="98" customWidth="1"/>
    <col min="13" max="13" width="17.42578125" style="99" customWidth="1"/>
    <col min="14" max="14" width="17.42578125" style="100" customWidth="1"/>
    <col min="15" max="15" width="16.42578125" style="89" customWidth="1"/>
    <col min="16" max="16" width="29" style="89" hidden="1" customWidth="1"/>
    <col min="17" max="17" width="37.85546875" style="89" customWidth="1"/>
    <col min="18" max="16384" width="11.42578125" style="89"/>
  </cols>
  <sheetData>
    <row r="1" spans="1:18" s="103" customFormat="1" ht="98.25" customHeight="1" thickBot="1">
      <c r="A1" s="16" t="str">
        <f>MODE_OPERATOIRE!$D$11</f>
        <v>Piece FI de Réception</v>
      </c>
      <c r="B1" s="17" t="str">
        <f>MODE_OPERATOIRE!$D$12</f>
        <v>Compte OPEX/CAPEX</v>
      </c>
      <c r="C1" s="18" t="str">
        <f>MODE_OPERATOIRE!$D$13</f>
        <v>Type piece</v>
      </c>
      <c r="D1" s="19" t="str">
        <f>MODE_OPERATOIRE!$G$14</f>
        <v>Montant reception</v>
      </c>
      <c r="E1" s="19" t="str">
        <f>MODE_OPERATOIRE!$G$11</f>
        <v>N° commande</v>
      </c>
      <c r="F1" s="19" t="str">
        <f>MODE_OPERATOIRE!$G$12</f>
        <v>Nom fourn.auteur facture</v>
      </c>
      <c r="G1" s="19" t="str">
        <f>MODE_OPERATOIRE!$G$13</f>
        <v>Date comptable reception</v>
      </c>
      <c r="H1" s="19" t="str">
        <f>MODE_OPERATOIRE!$D$14</f>
        <v>CCS</v>
      </c>
      <c r="I1" s="259" t="s">
        <v>2471</v>
      </c>
      <c r="J1" s="72" t="s">
        <v>51</v>
      </c>
      <c r="K1" s="72" t="s">
        <v>113</v>
      </c>
      <c r="L1" s="72"/>
      <c r="M1" s="73" t="s">
        <v>104</v>
      </c>
      <c r="N1" s="73" t="s">
        <v>105</v>
      </c>
      <c r="O1" s="39" t="s">
        <v>43</v>
      </c>
      <c r="P1" s="39" t="s">
        <v>46</v>
      </c>
      <c r="Q1" s="39" t="s">
        <v>37</v>
      </c>
    </row>
    <row r="2" spans="1:18" ht="15">
      <c r="A2" s="185" t="s">
        <v>487</v>
      </c>
      <c r="B2" s="186" t="s">
        <v>350</v>
      </c>
      <c r="C2" s="186" t="s">
        <v>349</v>
      </c>
      <c r="D2" s="182">
        <v>151049.21</v>
      </c>
      <c r="E2" s="186" t="s">
        <v>488</v>
      </c>
      <c r="F2" s="180" t="s">
        <v>347</v>
      </c>
      <c r="G2" s="187">
        <v>41814</v>
      </c>
      <c r="H2" s="186" t="s">
        <v>339</v>
      </c>
      <c r="I2" s="260" t="s">
        <v>2478</v>
      </c>
      <c r="J2" s="91">
        <v>41800</v>
      </c>
      <c r="K2" s="91">
        <f t="shared" ref="K2:K33" si="0">IF(G2="","",G2)</f>
        <v>41814</v>
      </c>
      <c r="L2" s="204">
        <f>K2-J2</f>
        <v>14</v>
      </c>
      <c r="M2" s="92">
        <f t="shared" ref="M2:M33" si="1">IF(K2="",ABS(D2),IF(AND(J2="",K2=""),ABS(D2),IF(AND(J2="",K2&lt;=41820),ABS(D2),IF(AND(J2="",K2&gt;41820),ABS(D2),IF(AND(J2&lt;=41820,K2&lt;=41820),0,IF(AND(J2&gt;41820,K2&gt;41820),0,IF(AND(J2&lt;=41820,K2&gt;41820),ABS(D2),"")))))))</f>
        <v>0</v>
      </c>
      <c r="N2" s="93" t="str">
        <f t="shared" ref="N2:N33" si="2">IF(AND(J2&gt;41820,K2&gt;41820),"",IF(AND(J2&gt;41820,K2&lt;=41820),ABS(D2),""))</f>
        <v/>
      </c>
      <c r="O2" s="94">
        <f t="shared" ref="O2:O33" si="3">IF(P2="autre non recevable",1,0)</f>
        <v>0</v>
      </c>
      <c r="P2" s="95" t="s">
        <v>92</v>
      </c>
      <c r="Q2" s="197" t="s">
        <v>2445</v>
      </c>
    </row>
    <row r="3" spans="1:18" ht="15" hidden="1">
      <c r="A3" s="185" t="s">
        <v>390</v>
      </c>
      <c r="B3" s="186" t="s">
        <v>350</v>
      </c>
      <c r="C3" s="186" t="s">
        <v>349</v>
      </c>
      <c r="D3" s="182">
        <v>103055.78000000003</v>
      </c>
      <c r="E3" s="186" t="s">
        <v>391</v>
      </c>
      <c r="F3" s="180" t="s">
        <v>393</v>
      </c>
      <c r="G3" s="187">
        <v>41786</v>
      </c>
      <c r="H3" s="186" t="s">
        <v>445</v>
      </c>
      <c r="I3" s="260" t="s">
        <v>2479</v>
      </c>
      <c r="J3" s="91">
        <v>41759</v>
      </c>
      <c r="K3" s="91">
        <f t="shared" si="0"/>
        <v>41786</v>
      </c>
      <c r="L3" s="204">
        <f t="shared" ref="L3:L56" si="4">K3-J3</f>
        <v>27</v>
      </c>
      <c r="M3" s="92">
        <f t="shared" si="1"/>
        <v>0</v>
      </c>
      <c r="N3" s="93" t="str">
        <f t="shared" si="2"/>
        <v/>
      </c>
      <c r="O3" s="94">
        <f t="shared" si="3"/>
        <v>0</v>
      </c>
      <c r="P3" s="95" t="s">
        <v>92</v>
      </c>
      <c r="Q3" s="197" t="s">
        <v>2469</v>
      </c>
    </row>
    <row r="4" spans="1:18" ht="15">
      <c r="A4" s="185" t="s">
        <v>499</v>
      </c>
      <c r="B4" s="186" t="s">
        <v>350</v>
      </c>
      <c r="C4" s="186" t="s">
        <v>349</v>
      </c>
      <c r="D4" s="182">
        <v>84264.06</v>
      </c>
      <c r="E4" s="186" t="s">
        <v>500</v>
      </c>
      <c r="F4" s="180" t="s">
        <v>347</v>
      </c>
      <c r="G4" s="187">
        <v>41852</v>
      </c>
      <c r="H4" s="186" t="s">
        <v>339</v>
      </c>
      <c r="I4" s="260" t="s">
        <v>2478</v>
      </c>
      <c r="J4" s="91">
        <v>41822</v>
      </c>
      <c r="K4" s="91">
        <f t="shared" si="0"/>
        <v>41852</v>
      </c>
      <c r="L4" s="204">
        <f t="shared" si="4"/>
        <v>30</v>
      </c>
      <c r="M4" s="92">
        <f t="shared" si="1"/>
        <v>0</v>
      </c>
      <c r="N4" s="93" t="str">
        <f t="shared" si="2"/>
        <v/>
      </c>
      <c r="O4" s="94">
        <f t="shared" si="3"/>
        <v>0</v>
      </c>
      <c r="P4" s="95" t="s">
        <v>92</v>
      </c>
      <c r="Q4" s="197" t="s">
        <v>2448</v>
      </c>
    </row>
    <row r="5" spans="1:18" ht="15">
      <c r="A5" s="185" t="s">
        <v>1522</v>
      </c>
      <c r="B5" s="186" t="s">
        <v>350</v>
      </c>
      <c r="C5" s="186" t="s">
        <v>349</v>
      </c>
      <c r="D5" s="182">
        <v>78330.17</v>
      </c>
      <c r="E5" s="186" t="s">
        <v>1523</v>
      </c>
      <c r="F5" s="180" t="s">
        <v>347</v>
      </c>
      <c r="G5" s="187">
        <v>41801</v>
      </c>
      <c r="H5" s="186" t="s">
        <v>339</v>
      </c>
      <c r="I5" s="260" t="s">
        <v>2478</v>
      </c>
      <c r="J5" s="91">
        <v>41787</v>
      </c>
      <c r="K5" s="91">
        <f t="shared" si="0"/>
        <v>41801</v>
      </c>
      <c r="L5" s="204">
        <f t="shared" si="4"/>
        <v>14</v>
      </c>
      <c r="M5" s="92">
        <f t="shared" si="1"/>
        <v>0</v>
      </c>
      <c r="N5" s="93" t="str">
        <f t="shared" si="2"/>
        <v/>
      </c>
      <c r="O5" s="94">
        <f t="shared" si="3"/>
        <v>0</v>
      </c>
      <c r="P5" s="95" t="s">
        <v>92</v>
      </c>
      <c r="Q5" s="197" t="s">
        <v>2449</v>
      </c>
    </row>
    <row r="6" spans="1:18" ht="15">
      <c r="A6" s="185" t="s">
        <v>480</v>
      </c>
      <c r="B6" s="186" t="s">
        <v>350</v>
      </c>
      <c r="C6" s="186" t="s">
        <v>349</v>
      </c>
      <c r="D6" s="182">
        <v>68121.41</v>
      </c>
      <c r="E6" s="186" t="s">
        <v>481</v>
      </c>
      <c r="F6" s="180" t="s">
        <v>347</v>
      </c>
      <c r="G6" s="187">
        <v>41814</v>
      </c>
      <c r="H6" s="186" t="s">
        <v>363</v>
      </c>
      <c r="I6" s="260" t="s">
        <v>2478</v>
      </c>
      <c r="J6" s="91">
        <v>41778</v>
      </c>
      <c r="K6" s="91">
        <f t="shared" si="0"/>
        <v>41814</v>
      </c>
      <c r="L6" s="204">
        <f t="shared" si="4"/>
        <v>36</v>
      </c>
      <c r="M6" s="92">
        <f t="shared" si="1"/>
        <v>0</v>
      </c>
      <c r="N6" s="93" t="str">
        <f t="shared" si="2"/>
        <v/>
      </c>
      <c r="O6" s="94">
        <f t="shared" si="3"/>
        <v>0</v>
      </c>
      <c r="P6" s="95" t="s">
        <v>92</v>
      </c>
      <c r="Q6" s="197" t="s">
        <v>2446</v>
      </c>
    </row>
    <row r="7" spans="1:18" ht="15">
      <c r="A7" s="185" t="s">
        <v>1095</v>
      </c>
      <c r="B7" s="186" t="s">
        <v>350</v>
      </c>
      <c r="C7" s="186" t="s">
        <v>349</v>
      </c>
      <c r="D7" s="182">
        <v>43036.04</v>
      </c>
      <c r="E7" s="186" t="s">
        <v>1096</v>
      </c>
      <c r="F7" s="180" t="s">
        <v>1098</v>
      </c>
      <c r="G7" s="187">
        <v>41822</v>
      </c>
      <c r="H7" s="186" t="s">
        <v>339</v>
      </c>
      <c r="I7" s="260" t="s">
        <v>2478</v>
      </c>
      <c r="J7" s="91">
        <v>41821</v>
      </c>
      <c r="K7" s="91">
        <f t="shared" si="0"/>
        <v>41822</v>
      </c>
      <c r="L7" s="204">
        <f t="shared" si="4"/>
        <v>1</v>
      </c>
      <c r="M7" s="92">
        <f t="shared" si="1"/>
        <v>0</v>
      </c>
      <c r="N7" s="93" t="str">
        <f t="shared" si="2"/>
        <v/>
      </c>
      <c r="O7" s="94">
        <f t="shared" si="3"/>
        <v>0</v>
      </c>
      <c r="P7" s="95" t="s">
        <v>92</v>
      </c>
      <c r="Q7" s="197" t="s">
        <v>2447</v>
      </c>
    </row>
    <row r="8" spans="1:18" ht="15">
      <c r="A8" s="185" t="s">
        <v>358</v>
      </c>
      <c r="B8" s="186" t="s">
        <v>350</v>
      </c>
      <c r="C8" s="186" t="s">
        <v>349</v>
      </c>
      <c r="D8" s="182">
        <v>42243.69</v>
      </c>
      <c r="E8" s="186" t="s">
        <v>359</v>
      </c>
      <c r="F8" s="180" t="s">
        <v>347</v>
      </c>
      <c r="G8" s="187">
        <v>41801</v>
      </c>
      <c r="H8" s="186" t="s">
        <v>339</v>
      </c>
      <c r="I8" s="260" t="s">
        <v>2478</v>
      </c>
      <c r="J8" s="91">
        <v>41787</v>
      </c>
      <c r="K8" s="91">
        <f t="shared" si="0"/>
        <v>41801</v>
      </c>
      <c r="L8" s="204">
        <f t="shared" si="4"/>
        <v>14</v>
      </c>
      <c r="M8" s="92">
        <f t="shared" si="1"/>
        <v>0</v>
      </c>
      <c r="N8" s="93" t="str">
        <f t="shared" si="2"/>
        <v/>
      </c>
      <c r="O8" s="94">
        <f t="shared" si="3"/>
        <v>0</v>
      </c>
      <c r="P8" s="95" t="s">
        <v>92</v>
      </c>
      <c r="Q8" s="197" t="s">
        <v>2449</v>
      </c>
    </row>
    <row r="9" spans="1:18" ht="38.25" hidden="1">
      <c r="A9" s="185" t="s">
        <v>1766</v>
      </c>
      <c r="B9" s="186" t="s">
        <v>350</v>
      </c>
      <c r="C9" s="186" t="s">
        <v>220</v>
      </c>
      <c r="D9" s="182">
        <v>39923.03</v>
      </c>
      <c r="E9" s="186" t="s">
        <v>1767</v>
      </c>
      <c r="F9" s="180" t="s">
        <v>1714</v>
      </c>
      <c r="G9" s="187">
        <v>41855</v>
      </c>
      <c r="H9" s="186" t="s">
        <v>405</v>
      </c>
      <c r="I9" s="260" t="s">
        <v>2480</v>
      </c>
      <c r="J9" s="91">
        <v>41855</v>
      </c>
      <c r="K9" s="91">
        <f t="shared" si="0"/>
        <v>41855</v>
      </c>
      <c r="L9" s="204">
        <f t="shared" si="4"/>
        <v>0</v>
      </c>
      <c r="M9" s="92">
        <f t="shared" si="1"/>
        <v>0</v>
      </c>
      <c r="N9" s="93" t="str">
        <f t="shared" si="2"/>
        <v/>
      </c>
      <c r="O9" s="94">
        <f t="shared" si="3"/>
        <v>0</v>
      </c>
      <c r="P9" s="95" t="s">
        <v>86</v>
      </c>
      <c r="Q9" s="199" t="s">
        <v>2450</v>
      </c>
      <c r="R9" s="109" t="s">
        <v>2470</v>
      </c>
    </row>
    <row r="10" spans="1:18" ht="15">
      <c r="A10" s="185" t="s">
        <v>490</v>
      </c>
      <c r="B10" s="186" t="s">
        <v>350</v>
      </c>
      <c r="C10" s="186" t="s">
        <v>349</v>
      </c>
      <c r="D10" s="182">
        <v>37154.53</v>
      </c>
      <c r="E10" s="186" t="s">
        <v>491</v>
      </c>
      <c r="F10" s="180" t="s">
        <v>347</v>
      </c>
      <c r="G10" s="187">
        <v>41814</v>
      </c>
      <c r="H10" s="186" t="s">
        <v>363</v>
      </c>
      <c r="I10" s="260" t="s">
        <v>2478</v>
      </c>
      <c r="J10" s="91">
        <v>41778</v>
      </c>
      <c r="K10" s="91">
        <f t="shared" si="0"/>
        <v>41814</v>
      </c>
      <c r="L10" s="204">
        <f t="shared" si="4"/>
        <v>36</v>
      </c>
      <c r="M10" s="92">
        <f t="shared" si="1"/>
        <v>0</v>
      </c>
      <c r="N10" s="93" t="str">
        <f t="shared" si="2"/>
        <v/>
      </c>
      <c r="O10" s="94">
        <f t="shared" si="3"/>
        <v>0</v>
      </c>
      <c r="P10" s="95" t="s">
        <v>92</v>
      </c>
      <c r="Q10" s="197" t="s">
        <v>2446</v>
      </c>
      <c r="R10" s="109" t="s">
        <v>2470</v>
      </c>
    </row>
    <row r="11" spans="1:18" ht="51" hidden="1">
      <c r="A11" s="185" t="s">
        <v>2188</v>
      </c>
      <c r="B11" s="186" t="s">
        <v>350</v>
      </c>
      <c r="C11" s="186" t="s">
        <v>220</v>
      </c>
      <c r="D11" s="182">
        <v>35640.800000000003</v>
      </c>
      <c r="E11" s="186" t="s">
        <v>2189</v>
      </c>
      <c r="F11" s="180" t="s">
        <v>2191</v>
      </c>
      <c r="G11" s="187">
        <v>41785</v>
      </c>
      <c r="H11" s="186" t="s">
        <v>450</v>
      </c>
      <c r="I11" s="260" t="s">
        <v>2481</v>
      </c>
      <c r="J11" s="91">
        <v>41785</v>
      </c>
      <c r="K11" s="91">
        <f t="shared" si="0"/>
        <v>41785</v>
      </c>
      <c r="L11" s="204">
        <f t="shared" si="4"/>
        <v>0</v>
      </c>
      <c r="M11" s="92">
        <f t="shared" si="1"/>
        <v>0</v>
      </c>
      <c r="N11" s="93" t="str">
        <f t="shared" si="2"/>
        <v/>
      </c>
      <c r="O11" s="94">
        <f t="shared" si="3"/>
        <v>0</v>
      </c>
      <c r="P11" s="95" t="s">
        <v>199</v>
      </c>
      <c r="Q11" s="199" t="s">
        <v>2451</v>
      </c>
      <c r="R11" s="109" t="s">
        <v>2470</v>
      </c>
    </row>
    <row r="12" spans="1:18" ht="15">
      <c r="A12" s="185" t="s">
        <v>496</v>
      </c>
      <c r="B12" s="186" t="s">
        <v>350</v>
      </c>
      <c r="C12" s="186" t="s">
        <v>349</v>
      </c>
      <c r="D12" s="182">
        <v>33870.85</v>
      </c>
      <c r="E12" s="186" t="s">
        <v>497</v>
      </c>
      <c r="F12" s="180" t="s">
        <v>347</v>
      </c>
      <c r="G12" s="187">
        <v>41845</v>
      </c>
      <c r="H12" s="186" t="s">
        <v>339</v>
      </c>
      <c r="I12" s="260" t="s">
        <v>2478</v>
      </c>
      <c r="J12" s="91">
        <v>41822</v>
      </c>
      <c r="K12" s="91">
        <f t="shared" si="0"/>
        <v>41845</v>
      </c>
      <c r="L12" s="204">
        <f t="shared" si="4"/>
        <v>23</v>
      </c>
      <c r="M12" s="92">
        <f t="shared" si="1"/>
        <v>0</v>
      </c>
      <c r="N12" s="93" t="str">
        <f t="shared" si="2"/>
        <v/>
      </c>
      <c r="O12" s="94">
        <f t="shared" si="3"/>
        <v>0</v>
      </c>
      <c r="P12" s="95" t="s">
        <v>92</v>
      </c>
      <c r="Q12" s="197" t="s">
        <v>2448</v>
      </c>
      <c r="R12" s="109" t="s">
        <v>2470</v>
      </c>
    </row>
    <row r="13" spans="1:18" ht="38.25">
      <c r="A13" s="185" t="s">
        <v>2176</v>
      </c>
      <c r="B13" s="186" t="s">
        <v>350</v>
      </c>
      <c r="C13" s="186" t="s">
        <v>349</v>
      </c>
      <c r="D13" s="182">
        <v>30810.2</v>
      </c>
      <c r="E13" s="186" t="s">
        <v>2177</v>
      </c>
      <c r="F13" s="180" t="s">
        <v>347</v>
      </c>
      <c r="G13" s="187">
        <v>41791</v>
      </c>
      <c r="H13" s="186" t="s">
        <v>339</v>
      </c>
      <c r="I13" s="260" t="s">
        <v>2478</v>
      </c>
      <c r="J13" s="91">
        <v>41786</v>
      </c>
      <c r="K13" s="91">
        <f t="shared" si="0"/>
        <v>41791</v>
      </c>
      <c r="L13" s="204">
        <f t="shared" si="4"/>
        <v>5</v>
      </c>
      <c r="M13" s="92">
        <f t="shared" si="1"/>
        <v>0</v>
      </c>
      <c r="N13" s="93" t="str">
        <f t="shared" si="2"/>
        <v/>
      </c>
      <c r="O13" s="94">
        <f t="shared" si="3"/>
        <v>0</v>
      </c>
      <c r="P13" s="95" t="s">
        <v>92</v>
      </c>
      <c r="Q13" s="199" t="s">
        <v>2452</v>
      </c>
      <c r="R13" s="109" t="s">
        <v>2470</v>
      </c>
    </row>
    <row r="14" spans="1:18" ht="38.25" hidden="1">
      <c r="A14" s="185" t="s">
        <v>1750</v>
      </c>
      <c r="B14" s="186" t="s">
        <v>350</v>
      </c>
      <c r="C14" s="186" t="s">
        <v>220</v>
      </c>
      <c r="D14" s="182">
        <v>29988.99</v>
      </c>
      <c r="E14" s="186" t="s">
        <v>1725</v>
      </c>
      <c r="F14" s="180" t="s">
        <v>1714</v>
      </c>
      <c r="G14" s="187">
        <v>41814</v>
      </c>
      <c r="H14" s="186" t="s">
        <v>405</v>
      </c>
      <c r="I14" s="260" t="s">
        <v>2480</v>
      </c>
      <c r="J14" s="91">
        <v>41814</v>
      </c>
      <c r="K14" s="91">
        <f t="shared" si="0"/>
        <v>41814</v>
      </c>
      <c r="L14" s="204">
        <f t="shared" si="4"/>
        <v>0</v>
      </c>
      <c r="M14" s="92">
        <f t="shared" si="1"/>
        <v>0</v>
      </c>
      <c r="N14" s="93" t="str">
        <f t="shared" si="2"/>
        <v/>
      </c>
      <c r="O14" s="94">
        <f t="shared" si="3"/>
        <v>0</v>
      </c>
      <c r="P14" s="95" t="s">
        <v>86</v>
      </c>
      <c r="Q14" s="199" t="s">
        <v>2453</v>
      </c>
      <c r="R14" s="109" t="s">
        <v>2470</v>
      </c>
    </row>
    <row r="15" spans="1:18" ht="25.5" hidden="1">
      <c r="A15" s="185" t="s">
        <v>1742</v>
      </c>
      <c r="B15" s="186" t="s">
        <v>350</v>
      </c>
      <c r="C15" s="186" t="s">
        <v>220</v>
      </c>
      <c r="D15" s="182">
        <v>28409.9</v>
      </c>
      <c r="E15" s="186" t="s">
        <v>1743</v>
      </c>
      <c r="F15" s="196" t="s">
        <v>1714</v>
      </c>
      <c r="G15" s="187">
        <v>41809</v>
      </c>
      <c r="H15" s="186" t="s">
        <v>405</v>
      </c>
      <c r="I15" s="260" t="s">
        <v>2480</v>
      </c>
      <c r="J15" s="91">
        <v>41809</v>
      </c>
      <c r="K15" s="91">
        <f t="shared" si="0"/>
        <v>41809</v>
      </c>
      <c r="L15" s="204">
        <f t="shared" si="4"/>
        <v>0</v>
      </c>
      <c r="M15" s="92">
        <f t="shared" si="1"/>
        <v>0</v>
      </c>
      <c r="N15" s="93" t="str">
        <f t="shared" si="2"/>
        <v/>
      </c>
      <c r="O15" s="94">
        <f t="shared" si="3"/>
        <v>1</v>
      </c>
      <c r="P15" s="95" t="s">
        <v>93</v>
      </c>
      <c r="Q15" s="200" t="s">
        <v>2454</v>
      </c>
      <c r="R15" s="109" t="s">
        <v>2470</v>
      </c>
    </row>
    <row r="16" spans="1:18" ht="38.25" hidden="1">
      <c r="A16" s="185" t="s">
        <v>1803</v>
      </c>
      <c r="B16" s="186" t="s">
        <v>350</v>
      </c>
      <c r="C16" s="186" t="s">
        <v>220</v>
      </c>
      <c r="D16" s="182">
        <v>27623.759999999998</v>
      </c>
      <c r="E16" s="186" t="s">
        <v>1804</v>
      </c>
      <c r="F16" s="180" t="s">
        <v>1806</v>
      </c>
      <c r="G16" s="187">
        <v>41813</v>
      </c>
      <c r="H16" s="186" t="s">
        <v>405</v>
      </c>
      <c r="I16" s="260" t="s">
        <v>2480</v>
      </c>
      <c r="J16" s="91">
        <v>41802</v>
      </c>
      <c r="K16" s="91">
        <f t="shared" si="0"/>
        <v>41813</v>
      </c>
      <c r="L16" s="204">
        <f t="shared" si="4"/>
        <v>11</v>
      </c>
      <c r="M16" s="92">
        <f t="shared" si="1"/>
        <v>0</v>
      </c>
      <c r="N16" s="93" t="str">
        <f t="shared" si="2"/>
        <v/>
      </c>
      <c r="O16" s="94">
        <v>0</v>
      </c>
      <c r="P16" s="95" t="s">
        <v>87</v>
      </c>
      <c r="Q16" s="197" t="s">
        <v>2466</v>
      </c>
      <c r="R16" s="109" t="s">
        <v>2470</v>
      </c>
    </row>
    <row r="17" spans="1:18" ht="25.5">
      <c r="A17" s="185" t="s">
        <v>1395</v>
      </c>
      <c r="B17" s="186" t="s">
        <v>350</v>
      </c>
      <c r="C17" s="186" t="s">
        <v>220</v>
      </c>
      <c r="D17" s="182">
        <v>21475.040000000001</v>
      </c>
      <c r="E17" s="186" t="s">
        <v>1396</v>
      </c>
      <c r="F17" s="180" t="s">
        <v>773</v>
      </c>
      <c r="G17" s="187">
        <v>41842</v>
      </c>
      <c r="H17" s="186" t="s">
        <v>1064</v>
      </c>
      <c r="I17" s="260" t="s">
        <v>2477</v>
      </c>
      <c r="J17" s="91">
        <v>41843</v>
      </c>
      <c r="K17" s="91">
        <f t="shared" si="0"/>
        <v>41842</v>
      </c>
      <c r="L17" s="204">
        <f t="shared" si="4"/>
        <v>-1</v>
      </c>
      <c r="M17" s="92">
        <f t="shared" si="1"/>
        <v>0</v>
      </c>
      <c r="N17" s="93" t="str">
        <f t="shared" si="2"/>
        <v/>
      </c>
      <c r="O17" s="94">
        <f t="shared" si="3"/>
        <v>0</v>
      </c>
      <c r="P17" s="95" t="s">
        <v>94</v>
      </c>
      <c r="Q17" s="197" t="s">
        <v>2455</v>
      </c>
      <c r="R17" s="109" t="s">
        <v>2470</v>
      </c>
    </row>
    <row r="18" spans="1:18" ht="38.25" hidden="1">
      <c r="A18" s="185" t="s">
        <v>2200</v>
      </c>
      <c r="B18" s="186" t="s">
        <v>350</v>
      </c>
      <c r="C18" s="186" t="s">
        <v>220</v>
      </c>
      <c r="D18" s="182">
        <v>-19933.82</v>
      </c>
      <c r="E18" s="186" t="s">
        <v>2199</v>
      </c>
      <c r="F18" s="180" t="s">
        <v>1772</v>
      </c>
      <c r="G18" s="187">
        <v>41789</v>
      </c>
      <c r="H18" s="186" t="s">
        <v>450</v>
      </c>
      <c r="I18" s="260" t="s">
        <v>2481</v>
      </c>
      <c r="J18" s="91">
        <v>41789</v>
      </c>
      <c r="K18" s="91">
        <f t="shared" si="0"/>
        <v>41789</v>
      </c>
      <c r="L18" s="204">
        <f t="shared" si="4"/>
        <v>0</v>
      </c>
      <c r="M18" s="92">
        <f t="shared" si="1"/>
        <v>0</v>
      </c>
      <c r="N18" s="93" t="str">
        <f t="shared" si="2"/>
        <v/>
      </c>
      <c r="O18" s="94">
        <f t="shared" si="3"/>
        <v>0</v>
      </c>
      <c r="P18" s="95" t="s">
        <v>94</v>
      </c>
      <c r="Q18" s="197" t="s">
        <v>2456</v>
      </c>
      <c r="R18" s="109" t="s">
        <v>2470</v>
      </c>
    </row>
    <row r="19" spans="1:18" ht="51" hidden="1">
      <c r="A19" s="185" t="s">
        <v>733</v>
      </c>
      <c r="B19" s="186" t="s">
        <v>350</v>
      </c>
      <c r="C19" s="186" t="s">
        <v>220</v>
      </c>
      <c r="D19" s="182">
        <v>18418.75</v>
      </c>
      <c r="E19" s="186" t="s">
        <v>734</v>
      </c>
      <c r="F19" s="180" t="s">
        <v>721</v>
      </c>
      <c r="G19" s="187">
        <v>41829</v>
      </c>
      <c r="H19" s="186" t="s">
        <v>456</v>
      </c>
      <c r="I19" s="260" t="s">
        <v>2482</v>
      </c>
      <c r="J19" s="91">
        <v>41824</v>
      </c>
      <c r="K19" s="91">
        <f t="shared" si="0"/>
        <v>41829</v>
      </c>
      <c r="L19" s="204">
        <f t="shared" si="4"/>
        <v>5</v>
      </c>
      <c r="M19" s="92">
        <f t="shared" si="1"/>
        <v>0</v>
      </c>
      <c r="N19" s="93" t="str">
        <f t="shared" si="2"/>
        <v/>
      </c>
      <c r="O19" s="94">
        <f t="shared" si="3"/>
        <v>1</v>
      </c>
      <c r="P19" s="95" t="s">
        <v>93</v>
      </c>
      <c r="Q19" s="200" t="s">
        <v>2457</v>
      </c>
      <c r="R19" s="109" t="s">
        <v>2470</v>
      </c>
    </row>
    <row r="20" spans="1:18" ht="25.5">
      <c r="A20" s="185" t="s">
        <v>366</v>
      </c>
      <c r="B20" s="186" t="s">
        <v>350</v>
      </c>
      <c r="C20" s="186" t="s">
        <v>349</v>
      </c>
      <c r="D20" s="182">
        <v>17737.990000000002</v>
      </c>
      <c r="E20" s="186" t="s">
        <v>367</v>
      </c>
      <c r="F20" s="180" t="s">
        <v>347</v>
      </c>
      <c r="G20" s="187">
        <v>41852</v>
      </c>
      <c r="H20" s="186" t="s">
        <v>363</v>
      </c>
      <c r="I20" s="260" t="s">
        <v>2478</v>
      </c>
      <c r="J20" s="91">
        <v>41787</v>
      </c>
      <c r="K20" s="91">
        <f t="shared" si="0"/>
        <v>41852</v>
      </c>
      <c r="L20" s="204">
        <f t="shared" si="4"/>
        <v>65</v>
      </c>
      <c r="M20" s="92">
        <f t="shared" si="1"/>
        <v>17737.990000000002</v>
      </c>
      <c r="N20" s="93" t="str">
        <f t="shared" si="2"/>
        <v/>
      </c>
      <c r="O20" s="94">
        <f t="shared" si="3"/>
        <v>0</v>
      </c>
      <c r="P20" s="95" t="s">
        <v>92</v>
      </c>
      <c r="Q20" s="200" t="s">
        <v>2458</v>
      </c>
      <c r="R20" s="109" t="s">
        <v>2470</v>
      </c>
    </row>
    <row r="21" spans="1:18" ht="15" hidden="1">
      <c r="A21" s="185" t="s">
        <v>2241</v>
      </c>
      <c r="B21" s="186" t="s">
        <v>350</v>
      </c>
      <c r="C21" s="186" t="s">
        <v>220</v>
      </c>
      <c r="D21" s="182">
        <v>15343.04</v>
      </c>
      <c r="E21" s="186" t="s">
        <v>2242</v>
      </c>
      <c r="F21" s="180" t="s">
        <v>2244</v>
      </c>
      <c r="G21" s="187">
        <v>41781</v>
      </c>
      <c r="H21" s="186" t="s">
        <v>2237</v>
      </c>
      <c r="I21" s="260" t="s">
        <v>2483</v>
      </c>
      <c r="J21" s="91">
        <v>41784</v>
      </c>
      <c r="K21" s="91">
        <f t="shared" si="0"/>
        <v>41781</v>
      </c>
      <c r="L21" s="204">
        <f t="shared" si="4"/>
        <v>-3</v>
      </c>
      <c r="M21" s="92">
        <f t="shared" si="1"/>
        <v>0</v>
      </c>
      <c r="N21" s="93" t="str">
        <f t="shared" si="2"/>
        <v/>
      </c>
      <c r="O21" s="94">
        <f t="shared" si="3"/>
        <v>0</v>
      </c>
      <c r="P21" s="105" t="s">
        <v>86</v>
      </c>
      <c r="Q21" s="197" t="s">
        <v>2438</v>
      </c>
    </row>
    <row r="22" spans="1:18" ht="12.75" hidden="1" customHeight="1">
      <c r="A22" s="152"/>
      <c r="B22" s="152"/>
      <c r="C22" s="152"/>
      <c r="D22"/>
      <c r="E22" s="152"/>
      <c r="F22"/>
      <c r="G22" s="152"/>
      <c r="H22" s="152"/>
      <c r="I22" s="152"/>
      <c r="J22" s="91"/>
      <c r="K22" s="91" t="str">
        <f t="shared" si="0"/>
        <v/>
      </c>
      <c r="L22" s="204" t="e">
        <f t="shared" si="4"/>
        <v>#VALUE!</v>
      </c>
      <c r="M22" s="92">
        <f t="shared" si="1"/>
        <v>0</v>
      </c>
      <c r="N22" s="93" t="str">
        <f t="shared" si="2"/>
        <v/>
      </c>
      <c r="O22" s="94">
        <f t="shared" si="3"/>
        <v>0</v>
      </c>
      <c r="P22" s="95"/>
      <c r="Q22" s="95"/>
    </row>
    <row r="23" spans="1:18" ht="12.75" hidden="1" customHeight="1">
      <c r="A23" s="183"/>
      <c r="B23" s="180"/>
      <c r="C23" s="180"/>
      <c r="D23" s="182"/>
      <c r="E23" s="180"/>
      <c r="F23" s="180"/>
      <c r="G23" s="181"/>
      <c r="H23" s="180"/>
      <c r="I23" s="261"/>
      <c r="J23" s="91"/>
      <c r="K23" s="91" t="str">
        <f t="shared" si="0"/>
        <v/>
      </c>
      <c r="L23" s="204" t="e">
        <f t="shared" si="4"/>
        <v>#VALUE!</v>
      </c>
      <c r="M23" s="92">
        <f t="shared" si="1"/>
        <v>0</v>
      </c>
      <c r="N23" s="93" t="str">
        <f t="shared" si="2"/>
        <v/>
      </c>
      <c r="O23" s="94">
        <f t="shared" si="3"/>
        <v>0</v>
      </c>
      <c r="P23" s="95"/>
      <c r="Q23" s="95"/>
    </row>
    <row r="24" spans="1:18" ht="12.75" hidden="1" customHeight="1">
      <c r="A24" s="152"/>
      <c r="B24" s="152"/>
      <c r="C24" s="152"/>
      <c r="D24"/>
      <c r="E24" s="152"/>
      <c r="F24"/>
      <c r="G24" s="152"/>
      <c r="H24" s="152"/>
      <c r="I24" s="152"/>
      <c r="J24" s="91"/>
      <c r="K24" s="91" t="str">
        <f t="shared" si="0"/>
        <v/>
      </c>
      <c r="L24" s="204" t="e">
        <f t="shared" si="4"/>
        <v>#VALUE!</v>
      </c>
      <c r="M24" s="92">
        <f t="shared" si="1"/>
        <v>0</v>
      </c>
      <c r="N24" s="93" t="str">
        <f t="shared" si="2"/>
        <v/>
      </c>
      <c r="O24" s="94">
        <f t="shared" si="3"/>
        <v>0</v>
      </c>
      <c r="P24" s="95"/>
      <c r="Q24" s="95"/>
    </row>
    <row r="25" spans="1:18" ht="12.75" hidden="1" customHeight="1">
      <c r="A25" s="152"/>
      <c r="B25" s="152"/>
      <c r="C25" s="152"/>
      <c r="D25"/>
      <c r="E25" s="152"/>
      <c r="F25"/>
      <c r="G25" s="152"/>
      <c r="H25" s="152"/>
      <c r="I25" s="152"/>
      <c r="J25" s="91"/>
      <c r="K25" s="91" t="str">
        <f t="shared" si="0"/>
        <v/>
      </c>
      <c r="L25" s="204" t="e">
        <f t="shared" si="4"/>
        <v>#VALUE!</v>
      </c>
      <c r="M25" s="92">
        <f t="shared" si="1"/>
        <v>0</v>
      </c>
      <c r="N25" s="93" t="str">
        <f t="shared" si="2"/>
        <v/>
      </c>
      <c r="O25" s="94">
        <f t="shared" si="3"/>
        <v>0</v>
      </c>
      <c r="P25" s="95"/>
      <c r="Q25" s="95"/>
    </row>
    <row r="26" spans="1:18" ht="12.75" hidden="1" customHeight="1">
      <c r="A26" s="152"/>
      <c r="B26" s="152"/>
      <c r="C26" s="152"/>
      <c r="D26"/>
      <c r="E26" s="152"/>
      <c r="F26"/>
      <c r="G26" s="152"/>
      <c r="H26" s="152"/>
      <c r="I26" s="152"/>
      <c r="J26" s="91"/>
      <c r="K26" s="91" t="str">
        <f t="shared" si="0"/>
        <v/>
      </c>
      <c r="L26" s="204" t="e">
        <f t="shared" si="4"/>
        <v>#VALUE!</v>
      </c>
      <c r="M26" s="92">
        <f t="shared" si="1"/>
        <v>0</v>
      </c>
      <c r="N26" s="93" t="str">
        <f t="shared" si="2"/>
        <v/>
      </c>
      <c r="O26" s="94">
        <f t="shared" si="3"/>
        <v>0</v>
      </c>
      <c r="P26" s="95"/>
      <c r="Q26" s="95"/>
    </row>
    <row r="27" spans="1:18" ht="12.75" hidden="1" customHeight="1">
      <c r="A27" s="152"/>
      <c r="B27" s="152"/>
      <c r="C27" s="152"/>
      <c r="D27"/>
      <c r="E27" s="152"/>
      <c r="F27"/>
      <c r="G27" s="152"/>
      <c r="H27" s="152"/>
      <c r="I27" s="152"/>
      <c r="J27" s="91"/>
      <c r="K27" s="91" t="str">
        <f t="shared" si="0"/>
        <v/>
      </c>
      <c r="L27" s="204" t="e">
        <f t="shared" si="4"/>
        <v>#VALUE!</v>
      </c>
      <c r="M27" s="92">
        <f t="shared" si="1"/>
        <v>0</v>
      </c>
      <c r="N27" s="93" t="str">
        <f t="shared" si="2"/>
        <v/>
      </c>
      <c r="O27" s="94">
        <f t="shared" si="3"/>
        <v>0</v>
      </c>
      <c r="P27" s="95"/>
      <c r="Q27" s="95"/>
    </row>
    <row r="28" spans="1:18" ht="12.75" hidden="1" customHeight="1">
      <c r="A28" s="152"/>
      <c r="B28" s="152"/>
      <c r="C28" s="152"/>
      <c r="D28"/>
      <c r="E28" s="152"/>
      <c r="F28"/>
      <c r="G28" s="152"/>
      <c r="H28" s="152"/>
      <c r="I28" s="152"/>
      <c r="J28" s="91"/>
      <c r="K28" s="91" t="str">
        <f t="shared" si="0"/>
        <v/>
      </c>
      <c r="L28" s="204" t="e">
        <f t="shared" si="4"/>
        <v>#VALUE!</v>
      </c>
      <c r="M28" s="92">
        <f t="shared" si="1"/>
        <v>0</v>
      </c>
      <c r="N28" s="93" t="str">
        <f t="shared" si="2"/>
        <v/>
      </c>
      <c r="O28" s="94">
        <f t="shared" si="3"/>
        <v>0</v>
      </c>
      <c r="P28" s="95"/>
      <c r="Q28" s="95"/>
    </row>
    <row r="29" spans="1:18" ht="12.75" hidden="1" customHeight="1">
      <c r="A29" s="152"/>
      <c r="B29" s="152"/>
      <c r="C29" s="152"/>
      <c r="D29"/>
      <c r="E29" s="152"/>
      <c r="F29"/>
      <c r="G29" s="152"/>
      <c r="H29" s="152"/>
      <c r="I29" s="152"/>
      <c r="J29" s="91"/>
      <c r="K29" s="91" t="str">
        <f t="shared" si="0"/>
        <v/>
      </c>
      <c r="L29" s="204" t="e">
        <f t="shared" si="4"/>
        <v>#VALUE!</v>
      </c>
      <c r="M29" s="92">
        <f t="shared" si="1"/>
        <v>0</v>
      </c>
      <c r="N29" s="93" t="str">
        <f t="shared" si="2"/>
        <v/>
      </c>
      <c r="O29" s="94">
        <f t="shared" si="3"/>
        <v>0</v>
      </c>
      <c r="P29" s="95"/>
      <c r="Q29" s="95"/>
    </row>
    <row r="30" spans="1:18" ht="12.75" hidden="1" customHeight="1">
      <c r="A30" s="152"/>
      <c r="B30" s="152"/>
      <c r="C30" s="152"/>
      <c r="D30"/>
      <c r="E30" s="152"/>
      <c r="F30"/>
      <c r="G30" s="152"/>
      <c r="H30" s="152"/>
      <c r="I30" s="152"/>
      <c r="J30" s="91"/>
      <c r="K30" s="91" t="str">
        <f t="shared" si="0"/>
        <v/>
      </c>
      <c r="L30" s="204" t="e">
        <f t="shared" si="4"/>
        <v>#VALUE!</v>
      </c>
      <c r="M30" s="92">
        <f t="shared" si="1"/>
        <v>0</v>
      </c>
      <c r="N30" s="93" t="str">
        <f t="shared" si="2"/>
        <v/>
      </c>
      <c r="O30" s="94">
        <f t="shared" si="3"/>
        <v>0</v>
      </c>
      <c r="P30" s="95"/>
      <c r="Q30" s="95"/>
    </row>
    <row r="31" spans="1:18" ht="12.75" hidden="1" customHeight="1">
      <c r="A31" s="152"/>
      <c r="B31" s="152"/>
      <c r="C31" s="152"/>
      <c r="D31"/>
      <c r="E31" s="152"/>
      <c r="F31"/>
      <c r="G31" s="152"/>
      <c r="H31" s="152"/>
      <c r="I31" s="152"/>
      <c r="J31" s="91"/>
      <c r="K31" s="91" t="str">
        <f t="shared" si="0"/>
        <v/>
      </c>
      <c r="L31" s="204" t="e">
        <f t="shared" si="4"/>
        <v>#VALUE!</v>
      </c>
      <c r="M31" s="92">
        <f t="shared" si="1"/>
        <v>0</v>
      </c>
      <c r="N31" s="93" t="str">
        <f t="shared" si="2"/>
        <v/>
      </c>
      <c r="O31" s="94">
        <f t="shared" si="3"/>
        <v>0</v>
      </c>
      <c r="P31" s="95"/>
      <c r="Q31" s="95"/>
    </row>
    <row r="32" spans="1:18" ht="12.75" hidden="1" customHeight="1">
      <c r="A32" s="152"/>
      <c r="B32" s="152"/>
      <c r="C32" s="152"/>
      <c r="D32"/>
      <c r="E32" s="152"/>
      <c r="F32"/>
      <c r="G32" s="152"/>
      <c r="H32" s="152"/>
      <c r="I32" s="152"/>
      <c r="J32" s="91"/>
      <c r="K32" s="91" t="str">
        <f t="shared" si="0"/>
        <v/>
      </c>
      <c r="L32" s="204" t="e">
        <f t="shared" si="4"/>
        <v>#VALUE!</v>
      </c>
      <c r="M32" s="92">
        <f t="shared" si="1"/>
        <v>0</v>
      </c>
      <c r="N32" s="93" t="str">
        <f t="shared" si="2"/>
        <v/>
      </c>
      <c r="O32" s="94">
        <f t="shared" si="3"/>
        <v>0</v>
      </c>
      <c r="P32" s="95"/>
      <c r="Q32" s="95"/>
    </row>
    <row r="33" spans="1:17" ht="12.75" hidden="1" customHeight="1">
      <c r="A33" s="152"/>
      <c r="B33" s="152"/>
      <c r="C33" s="152"/>
      <c r="D33"/>
      <c r="E33" s="152"/>
      <c r="F33"/>
      <c r="G33" s="152"/>
      <c r="H33" s="152"/>
      <c r="I33" s="152"/>
      <c r="J33" s="91"/>
      <c r="K33" s="91" t="str">
        <f t="shared" si="0"/>
        <v/>
      </c>
      <c r="L33" s="204" t="e">
        <f t="shared" si="4"/>
        <v>#VALUE!</v>
      </c>
      <c r="M33" s="92">
        <f t="shared" si="1"/>
        <v>0</v>
      </c>
      <c r="N33" s="93" t="str">
        <f t="shared" si="2"/>
        <v/>
      </c>
      <c r="O33" s="94">
        <f t="shared" si="3"/>
        <v>0</v>
      </c>
      <c r="P33" s="95"/>
      <c r="Q33" s="95"/>
    </row>
    <row r="34" spans="1:17" ht="12.75" hidden="1" customHeight="1">
      <c r="A34" s="152"/>
      <c r="B34" s="152"/>
      <c r="C34" s="152"/>
      <c r="D34"/>
      <c r="E34" s="152"/>
      <c r="F34"/>
      <c r="G34" s="152"/>
      <c r="H34" s="152"/>
      <c r="I34" s="152"/>
      <c r="J34" s="91"/>
      <c r="K34" s="91" t="str">
        <f t="shared" ref="K34:K56" si="5">IF(G34="","",G34)</f>
        <v/>
      </c>
      <c r="L34" s="204" t="e">
        <f t="shared" si="4"/>
        <v>#VALUE!</v>
      </c>
      <c r="M34" s="92">
        <f t="shared" ref="M34:M56" si="6">IF(K34="",ABS(D34),IF(AND(J34="",K34=""),ABS(D34),IF(AND(J34="",K34&lt;=41820),ABS(D34),IF(AND(J34="",K34&gt;41820),ABS(D34),IF(AND(J34&lt;=41820,K34&lt;=41820),0,IF(AND(J34&gt;41820,K34&gt;41820),0,IF(AND(J34&lt;=41820,K34&gt;41820),ABS(D34),"")))))))</f>
        <v>0</v>
      </c>
      <c r="N34" s="93" t="str">
        <f t="shared" ref="N34:N56" si="7">IF(AND(J34&gt;41820,K34&gt;41820),"",IF(AND(J34&gt;41820,K34&lt;=41820),ABS(D34),""))</f>
        <v/>
      </c>
      <c r="O34" s="94">
        <f t="shared" ref="O34:O56" si="8">IF(P34="autre non recevable",1,0)</f>
        <v>0</v>
      </c>
      <c r="P34" s="95"/>
      <c r="Q34" s="95"/>
    </row>
    <row r="35" spans="1:17" ht="12.75" hidden="1" customHeight="1">
      <c r="A35" s="152"/>
      <c r="B35" s="152"/>
      <c r="C35" s="152"/>
      <c r="D35"/>
      <c r="E35" s="152"/>
      <c r="F35"/>
      <c r="G35" s="152"/>
      <c r="H35" s="152"/>
      <c r="I35" s="152"/>
      <c r="J35" s="91"/>
      <c r="K35" s="91" t="str">
        <f t="shared" si="5"/>
        <v/>
      </c>
      <c r="L35" s="204" t="e">
        <f t="shared" si="4"/>
        <v>#VALUE!</v>
      </c>
      <c r="M35" s="92">
        <f t="shared" si="6"/>
        <v>0</v>
      </c>
      <c r="N35" s="93" t="str">
        <f t="shared" si="7"/>
        <v/>
      </c>
      <c r="O35" s="94">
        <f t="shared" si="8"/>
        <v>0</v>
      </c>
      <c r="P35" s="95"/>
      <c r="Q35" s="95"/>
    </row>
    <row r="36" spans="1:17" ht="12.75" hidden="1" customHeight="1">
      <c r="A36" s="152"/>
      <c r="B36" s="152"/>
      <c r="C36" s="152"/>
      <c r="D36"/>
      <c r="E36" s="152"/>
      <c r="F36"/>
      <c r="G36" s="152"/>
      <c r="H36" s="152"/>
      <c r="I36" s="152"/>
      <c r="J36" s="91"/>
      <c r="K36" s="91" t="str">
        <f t="shared" si="5"/>
        <v/>
      </c>
      <c r="L36" s="204" t="e">
        <f t="shared" si="4"/>
        <v>#VALUE!</v>
      </c>
      <c r="M36" s="92">
        <f t="shared" si="6"/>
        <v>0</v>
      </c>
      <c r="N36" s="93" t="str">
        <f t="shared" si="7"/>
        <v/>
      </c>
      <c r="O36" s="94">
        <f t="shared" si="8"/>
        <v>0</v>
      </c>
      <c r="P36" s="95"/>
      <c r="Q36" s="95"/>
    </row>
    <row r="37" spans="1:17" ht="12.75" hidden="1" customHeight="1">
      <c r="A37" s="152"/>
      <c r="B37" s="152"/>
      <c r="C37" s="152"/>
      <c r="D37"/>
      <c r="E37" s="152"/>
      <c r="F37"/>
      <c r="G37" s="152"/>
      <c r="H37" s="152"/>
      <c r="I37" s="152"/>
      <c r="J37" s="91"/>
      <c r="K37" s="91" t="str">
        <f t="shared" si="5"/>
        <v/>
      </c>
      <c r="L37" s="204" t="e">
        <f t="shared" si="4"/>
        <v>#VALUE!</v>
      </c>
      <c r="M37" s="92">
        <f t="shared" si="6"/>
        <v>0</v>
      </c>
      <c r="N37" s="93" t="str">
        <f t="shared" si="7"/>
        <v/>
      </c>
      <c r="O37" s="94">
        <f t="shared" si="8"/>
        <v>0</v>
      </c>
      <c r="P37" s="95"/>
      <c r="Q37" s="95"/>
    </row>
    <row r="38" spans="1:17" ht="12.75" hidden="1" customHeight="1">
      <c r="A38" s="152"/>
      <c r="B38" s="152"/>
      <c r="C38" s="152"/>
      <c r="D38"/>
      <c r="E38" s="152"/>
      <c r="F38"/>
      <c r="G38" s="152"/>
      <c r="H38" s="152"/>
      <c r="I38" s="152"/>
      <c r="J38" s="91"/>
      <c r="K38" s="91" t="str">
        <f t="shared" si="5"/>
        <v/>
      </c>
      <c r="L38" s="204" t="e">
        <f t="shared" si="4"/>
        <v>#VALUE!</v>
      </c>
      <c r="M38" s="92">
        <f t="shared" si="6"/>
        <v>0</v>
      </c>
      <c r="N38" s="93" t="str">
        <f t="shared" si="7"/>
        <v/>
      </c>
      <c r="O38" s="94">
        <f t="shared" si="8"/>
        <v>0</v>
      </c>
      <c r="P38" s="95"/>
      <c r="Q38" s="95"/>
    </row>
    <row r="39" spans="1:17" ht="12.75" hidden="1" customHeight="1">
      <c r="A39" s="152"/>
      <c r="B39" s="152"/>
      <c r="C39" s="152"/>
      <c r="D39"/>
      <c r="E39" s="152"/>
      <c r="F39"/>
      <c r="G39" s="152"/>
      <c r="H39" s="152"/>
      <c r="I39" s="152"/>
      <c r="J39" s="91"/>
      <c r="K39" s="91" t="str">
        <f t="shared" si="5"/>
        <v/>
      </c>
      <c r="L39" s="204" t="e">
        <f t="shared" si="4"/>
        <v>#VALUE!</v>
      </c>
      <c r="M39" s="92">
        <f t="shared" si="6"/>
        <v>0</v>
      </c>
      <c r="N39" s="93" t="str">
        <f t="shared" si="7"/>
        <v/>
      </c>
      <c r="O39" s="94">
        <f t="shared" si="8"/>
        <v>0</v>
      </c>
      <c r="P39" s="95"/>
      <c r="Q39" s="95"/>
    </row>
    <row r="40" spans="1:17" ht="12.75" hidden="1" customHeight="1">
      <c r="A40" s="152"/>
      <c r="B40" s="152"/>
      <c r="C40" s="152"/>
      <c r="D40"/>
      <c r="E40" s="152"/>
      <c r="F40"/>
      <c r="G40" s="152"/>
      <c r="H40" s="152"/>
      <c r="I40" s="152"/>
      <c r="J40" s="91"/>
      <c r="K40" s="91" t="str">
        <f t="shared" si="5"/>
        <v/>
      </c>
      <c r="L40" s="204" t="e">
        <f t="shared" si="4"/>
        <v>#VALUE!</v>
      </c>
      <c r="M40" s="92">
        <f t="shared" si="6"/>
        <v>0</v>
      </c>
      <c r="N40" s="93" t="str">
        <f t="shared" si="7"/>
        <v/>
      </c>
      <c r="O40" s="94">
        <f t="shared" si="8"/>
        <v>0</v>
      </c>
      <c r="P40" s="95"/>
      <c r="Q40" s="95"/>
    </row>
    <row r="41" spans="1:17" ht="12.75" hidden="1" customHeight="1">
      <c r="A41" s="152"/>
      <c r="B41" s="152"/>
      <c r="C41" s="152"/>
      <c r="D41"/>
      <c r="E41" s="152"/>
      <c r="F41"/>
      <c r="G41" s="152"/>
      <c r="H41" s="152"/>
      <c r="I41" s="152"/>
      <c r="J41" s="91"/>
      <c r="K41" s="91" t="str">
        <f t="shared" si="5"/>
        <v/>
      </c>
      <c r="L41" s="204" t="e">
        <f t="shared" si="4"/>
        <v>#VALUE!</v>
      </c>
      <c r="M41" s="92">
        <f t="shared" si="6"/>
        <v>0</v>
      </c>
      <c r="N41" s="93" t="str">
        <f t="shared" si="7"/>
        <v/>
      </c>
      <c r="O41" s="94">
        <f t="shared" si="8"/>
        <v>0</v>
      </c>
      <c r="P41" s="95"/>
      <c r="Q41" s="95"/>
    </row>
    <row r="42" spans="1:17" ht="12.75" hidden="1" customHeight="1">
      <c r="A42" s="152"/>
      <c r="B42" s="152"/>
      <c r="C42" s="152"/>
      <c r="D42"/>
      <c r="E42" s="152"/>
      <c r="F42"/>
      <c r="G42" s="152"/>
      <c r="H42" s="152"/>
      <c r="I42" s="152"/>
      <c r="J42" s="91"/>
      <c r="K42" s="91" t="str">
        <f t="shared" si="5"/>
        <v/>
      </c>
      <c r="L42" s="204" t="e">
        <f t="shared" si="4"/>
        <v>#VALUE!</v>
      </c>
      <c r="M42" s="92">
        <f t="shared" si="6"/>
        <v>0</v>
      </c>
      <c r="N42" s="93" t="str">
        <f t="shared" si="7"/>
        <v/>
      </c>
      <c r="O42" s="94">
        <f t="shared" si="8"/>
        <v>0</v>
      </c>
      <c r="P42" s="95"/>
      <c r="Q42" s="95"/>
    </row>
    <row r="43" spans="1:17" ht="12.75" hidden="1" customHeight="1">
      <c r="A43" s="152"/>
      <c r="B43" s="152"/>
      <c r="C43" s="152"/>
      <c r="D43"/>
      <c r="E43" s="152"/>
      <c r="F43"/>
      <c r="G43" s="152"/>
      <c r="H43" s="152"/>
      <c r="I43" s="152"/>
      <c r="J43" s="91"/>
      <c r="K43" s="91" t="str">
        <f t="shared" si="5"/>
        <v/>
      </c>
      <c r="L43" s="204" t="e">
        <f t="shared" si="4"/>
        <v>#VALUE!</v>
      </c>
      <c r="M43" s="92">
        <f t="shared" si="6"/>
        <v>0</v>
      </c>
      <c r="N43" s="93" t="str">
        <f t="shared" si="7"/>
        <v/>
      </c>
      <c r="O43" s="94">
        <f t="shared" si="8"/>
        <v>0</v>
      </c>
      <c r="P43" s="95"/>
      <c r="Q43" s="95"/>
    </row>
    <row r="44" spans="1:17" ht="12.75" hidden="1" customHeight="1">
      <c r="A44" s="152"/>
      <c r="B44" s="152"/>
      <c r="C44" s="152"/>
      <c r="D44"/>
      <c r="E44" s="152"/>
      <c r="F44"/>
      <c r="G44" s="152"/>
      <c r="H44" s="152"/>
      <c r="I44" s="152"/>
      <c r="J44" s="91"/>
      <c r="K44" s="91" t="str">
        <f t="shared" si="5"/>
        <v/>
      </c>
      <c r="L44" s="204" t="e">
        <f t="shared" si="4"/>
        <v>#VALUE!</v>
      </c>
      <c r="M44" s="92">
        <f t="shared" si="6"/>
        <v>0</v>
      </c>
      <c r="N44" s="93" t="str">
        <f t="shared" si="7"/>
        <v/>
      </c>
      <c r="O44" s="94">
        <f t="shared" si="8"/>
        <v>0</v>
      </c>
      <c r="P44" s="95"/>
      <c r="Q44" s="95"/>
    </row>
    <row r="45" spans="1:17" ht="12.75" hidden="1" customHeight="1">
      <c r="A45" s="152"/>
      <c r="B45" s="152"/>
      <c r="C45" s="152"/>
      <c r="D45"/>
      <c r="E45" s="152"/>
      <c r="F45"/>
      <c r="G45" s="152"/>
      <c r="H45" s="152"/>
      <c r="I45" s="152"/>
      <c r="J45" s="91"/>
      <c r="K45" s="91" t="str">
        <f t="shared" si="5"/>
        <v/>
      </c>
      <c r="L45" s="204" t="e">
        <f t="shared" si="4"/>
        <v>#VALUE!</v>
      </c>
      <c r="M45" s="92">
        <f t="shared" si="6"/>
        <v>0</v>
      </c>
      <c r="N45" s="93" t="str">
        <f t="shared" si="7"/>
        <v/>
      </c>
      <c r="O45" s="94">
        <f t="shared" si="8"/>
        <v>0</v>
      </c>
      <c r="P45" s="95"/>
      <c r="Q45" s="95"/>
    </row>
    <row r="46" spans="1:17" ht="12.75" hidden="1" customHeight="1">
      <c r="A46" s="152"/>
      <c r="B46" s="152"/>
      <c r="C46" s="152"/>
      <c r="D46"/>
      <c r="E46" s="152"/>
      <c r="F46"/>
      <c r="G46" s="152"/>
      <c r="H46" s="152"/>
      <c r="I46" s="152"/>
      <c r="J46" s="91"/>
      <c r="K46" s="91" t="str">
        <f t="shared" si="5"/>
        <v/>
      </c>
      <c r="L46" s="204" t="e">
        <f t="shared" si="4"/>
        <v>#VALUE!</v>
      </c>
      <c r="M46" s="92">
        <f t="shared" si="6"/>
        <v>0</v>
      </c>
      <c r="N46" s="93" t="str">
        <f t="shared" si="7"/>
        <v/>
      </c>
      <c r="O46" s="94">
        <f t="shared" si="8"/>
        <v>0</v>
      </c>
      <c r="P46" s="95"/>
      <c r="Q46" s="95"/>
    </row>
    <row r="47" spans="1:17" ht="12.75" hidden="1" customHeight="1">
      <c r="A47" s="152"/>
      <c r="B47" s="152"/>
      <c r="C47" s="152"/>
      <c r="D47"/>
      <c r="E47" s="152"/>
      <c r="F47"/>
      <c r="G47" s="152"/>
      <c r="H47" s="152"/>
      <c r="I47" s="152"/>
      <c r="J47" s="91"/>
      <c r="K47" s="91" t="str">
        <f t="shared" si="5"/>
        <v/>
      </c>
      <c r="L47" s="204" t="e">
        <f t="shared" si="4"/>
        <v>#VALUE!</v>
      </c>
      <c r="M47" s="92">
        <f t="shared" si="6"/>
        <v>0</v>
      </c>
      <c r="N47" s="93" t="str">
        <f t="shared" si="7"/>
        <v/>
      </c>
      <c r="O47" s="94">
        <f t="shared" si="8"/>
        <v>0</v>
      </c>
      <c r="P47" s="95"/>
      <c r="Q47" s="95"/>
    </row>
    <row r="48" spans="1:17" ht="12.75" hidden="1" customHeight="1">
      <c r="A48" s="152"/>
      <c r="B48" s="152"/>
      <c r="C48" s="152"/>
      <c r="D48"/>
      <c r="E48" s="152"/>
      <c r="F48"/>
      <c r="G48" s="152"/>
      <c r="H48" s="152"/>
      <c r="I48" s="152"/>
      <c r="J48" s="91"/>
      <c r="K48" s="91" t="str">
        <f t="shared" si="5"/>
        <v/>
      </c>
      <c r="L48" s="204" t="e">
        <f t="shared" si="4"/>
        <v>#VALUE!</v>
      </c>
      <c r="M48" s="92">
        <f t="shared" si="6"/>
        <v>0</v>
      </c>
      <c r="N48" s="93" t="str">
        <f t="shared" si="7"/>
        <v/>
      </c>
      <c r="O48" s="94">
        <f t="shared" si="8"/>
        <v>0</v>
      </c>
      <c r="P48" s="95"/>
      <c r="Q48" s="95"/>
    </row>
    <row r="49" spans="1:17" ht="12.75" hidden="1" customHeight="1">
      <c r="A49" s="152"/>
      <c r="B49" s="152"/>
      <c r="C49" s="152"/>
      <c r="D49"/>
      <c r="E49" s="152"/>
      <c r="F49"/>
      <c r="G49" s="152"/>
      <c r="H49" s="152"/>
      <c r="I49" s="152"/>
      <c r="J49" s="91"/>
      <c r="K49" s="91" t="str">
        <f t="shared" si="5"/>
        <v/>
      </c>
      <c r="L49" s="204" t="e">
        <f t="shared" si="4"/>
        <v>#VALUE!</v>
      </c>
      <c r="M49" s="92">
        <f t="shared" si="6"/>
        <v>0</v>
      </c>
      <c r="N49" s="93" t="str">
        <f t="shared" si="7"/>
        <v/>
      </c>
      <c r="O49" s="94">
        <f t="shared" si="8"/>
        <v>0</v>
      </c>
      <c r="P49" s="95"/>
      <c r="Q49" s="95"/>
    </row>
    <row r="50" spans="1:17" ht="12.75" hidden="1" customHeight="1">
      <c r="A50" s="152"/>
      <c r="B50" s="152"/>
      <c r="C50" s="152"/>
      <c r="D50"/>
      <c r="E50" s="152"/>
      <c r="F50"/>
      <c r="G50" s="152"/>
      <c r="H50" s="152"/>
      <c r="I50" s="152"/>
      <c r="J50" s="91"/>
      <c r="K50" s="91" t="str">
        <f t="shared" si="5"/>
        <v/>
      </c>
      <c r="L50" s="204" t="e">
        <f t="shared" si="4"/>
        <v>#VALUE!</v>
      </c>
      <c r="M50" s="92">
        <f t="shared" si="6"/>
        <v>0</v>
      </c>
      <c r="N50" s="93" t="str">
        <f t="shared" si="7"/>
        <v/>
      </c>
      <c r="O50" s="94">
        <f t="shared" si="8"/>
        <v>0</v>
      </c>
      <c r="P50" s="95"/>
      <c r="Q50" s="95"/>
    </row>
    <row r="51" spans="1:17" ht="12.75" hidden="1" customHeight="1">
      <c r="A51" s="152"/>
      <c r="B51" s="152"/>
      <c r="C51" s="152"/>
      <c r="D51"/>
      <c r="E51" s="152"/>
      <c r="F51"/>
      <c r="G51" s="152"/>
      <c r="H51" s="152"/>
      <c r="I51" s="152"/>
      <c r="J51" s="91"/>
      <c r="K51" s="91" t="str">
        <f t="shared" si="5"/>
        <v/>
      </c>
      <c r="L51" s="204" t="e">
        <f t="shared" si="4"/>
        <v>#VALUE!</v>
      </c>
      <c r="M51" s="92">
        <f t="shared" si="6"/>
        <v>0</v>
      </c>
      <c r="N51" s="93" t="str">
        <f t="shared" si="7"/>
        <v/>
      </c>
      <c r="O51" s="94">
        <f t="shared" si="8"/>
        <v>0</v>
      </c>
      <c r="P51" s="95"/>
      <c r="Q51" s="95"/>
    </row>
    <row r="52" spans="1:17" ht="12.75" hidden="1" customHeight="1">
      <c r="A52" s="152"/>
      <c r="B52" s="152"/>
      <c r="C52" s="152"/>
      <c r="D52"/>
      <c r="E52" s="152"/>
      <c r="F52"/>
      <c r="G52" s="152"/>
      <c r="H52" s="152"/>
      <c r="I52" s="152"/>
      <c r="J52" s="91"/>
      <c r="K52" s="91" t="str">
        <f t="shared" si="5"/>
        <v/>
      </c>
      <c r="L52" s="204" t="e">
        <f t="shared" si="4"/>
        <v>#VALUE!</v>
      </c>
      <c r="M52" s="92">
        <f t="shared" si="6"/>
        <v>0</v>
      </c>
      <c r="N52" s="93" t="str">
        <f t="shared" si="7"/>
        <v/>
      </c>
      <c r="O52" s="94">
        <f t="shared" si="8"/>
        <v>0</v>
      </c>
      <c r="P52" s="95"/>
      <c r="Q52" s="95"/>
    </row>
    <row r="53" spans="1:17" ht="12.75" hidden="1" customHeight="1">
      <c r="A53" s="152"/>
      <c r="B53" s="152"/>
      <c r="C53" s="152"/>
      <c r="D53"/>
      <c r="E53" s="152"/>
      <c r="F53"/>
      <c r="G53" s="152"/>
      <c r="H53" s="152"/>
      <c r="I53" s="152"/>
      <c r="J53" s="91"/>
      <c r="K53" s="91" t="str">
        <f t="shared" si="5"/>
        <v/>
      </c>
      <c r="L53" s="204" t="e">
        <f t="shared" si="4"/>
        <v>#VALUE!</v>
      </c>
      <c r="M53" s="92">
        <f t="shared" si="6"/>
        <v>0</v>
      </c>
      <c r="N53" s="93" t="str">
        <f t="shared" si="7"/>
        <v/>
      </c>
      <c r="O53" s="94">
        <f t="shared" si="8"/>
        <v>0</v>
      </c>
      <c r="P53" s="95"/>
      <c r="Q53" s="95"/>
    </row>
    <row r="54" spans="1:17" ht="12.75" hidden="1" customHeight="1">
      <c r="A54" s="152"/>
      <c r="B54" s="152"/>
      <c r="C54" s="152"/>
      <c r="D54"/>
      <c r="E54" s="152"/>
      <c r="F54"/>
      <c r="G54" s="152"/>
      <c r="H54" s="152"/>
      <c r="I54" s="152"/>
      <c r="J54" s="91"/>
      <c r="K54" s="91" t="str">
        <f t="shared" si="5"/>
        <v/>
      </c>
      <c r="L54" s="204" t="e">
        <f t="shared" si="4"/>
        <v>#VALUE!</v>
      </c>
      <c r="M54" s="92">
        <f t="shared" si="6"/>
        <v>0</v>
      </c>
      <c r="N54" s="93" t="str">
        <f t="shared" si="7"/>
        <v/>
      </c>
      <c r="O54" s="94">
        <f t="shared" si="8"/>
        <v>0</v>
      </c>
      <c r="P54" s="95"/>
      <c r="Q54" s="95"/>
    </row>
    <row r="55" spans="1:17" ht="12.75" hidden="1" customHeight="1">
      <c r="A55" s="152"/>
      <c r="B55" s="152"/>
      <c r="C55" s="152"/>
      <c r="D55"/>
      <c r="E55" s="152"/>
      <c r="F55"/>
      <c r="G55" s="152"/>
      <c r="H55" s="152"/>
      <c r="I55" s="152"/>
      <c r="J55" s="91"/>
      <c r="K55" s="91" t="str">
        <f t="shared" si="5"/>
        <v/>
      </c>
      <c r="L55" s="204" t="e">
        <f t="shared" si="4"/>
        <v>#VALUE!</v>
      </c>
      <c r="M55" s="92">
        <f t="shared" si="6"/>
        <v>0</v>
      </c>
      <c r="N55" s="93" t="str">
        <f t="shared" si="7"/>
        <v/>
      </c>
      <c r="O55" s="94">
        <f t="shared" si="8"/>
        <v>0</v>
      </c>
      <c r="P55" s="95"/>
      <c r="Q55" s="95"/>
    </row>
    <row r="56" spans="1:17" ht="12.75" hidden="1" customHeight="1">
      <c r="A56" s="152"/>
      <c r="B56" s="152"/>
      <c r="C56" s="152"/>
      <c r="D56"/>
      <c r="E56" s="152"/>
      <c r="F56"/>
      <c r="G56" s="152"/>
      <c r="H56" s="152"/>
      <c r="I56" s="152"/>
      <c r="J56" s="91"/>
      <c r="K56" s="91" t="str">
        <f t="shared" si="5"/>
        <v/>
      </c>
      <c r="L56" s="204" t="e">
        <f t="shared" si="4"/>
        <v>#VALUE!</v>
      </c>
      <c r="M56" s="92">
        <f t="shared" si="6"/>
        <v>0</v>
      </c>
      <c r="N56" s="93" t="str">
        <f t="shared" si="7"/>
        <v/>
      </c>
      <c r="O56" s="94">
        <f t="shared" si="8"/>
        <v>0</v>
      </c>
      <c r="P56" s="95"/>
      <c r="Q56" s="95"/>
    </row>
    <row r="57" spans="1:17" ht="12.75" customHeight="1">
      <c r="A57" s="152"/>
      <c r="B57" s="152"/>
      <c r="C57" s="152"/>
      <c r="D57"/>
      <c r="E57" s="152"/>
      <c r="F57"/>
      <c r="G57" s="152"/>
      <c r="H57" s="152"/>
      <c r="I57" s="152"/>
      <c r="J57" s="191"/>
      <c r="K57" s="191"/>
      <c r="L57" s="191"/>
      <c r="M57" s="193"/>
      <c r="N57" s="193"/>
      <c r="O57" s="194"/>
      <c r="P57" s="192"/>
      <c r="Q57" s="192"/>
    </row>
    <row r="58" spans="1:17" ht="12.75" customHeight="1">
      <c r="A58" s="152"/>
      <c r="B58" s="152"/>
      <c r="C58" s="152"/>
      <c r="D58"/>
      <c r="E58" s="152"/>
      <c r="F58"/>
      <c r="G58" s="152"/>
      <c r="H58" s="152"/>
      <c r="I58" s="152"/>
      <c r="J58" s="191"/>
      <c r="K58" s="191"/>
      <c r="L58" s="191"/>
      <c r="M58" s="193"/>
      <c r="N58" s="193"/>
      <c r="O58" s="194"/>
      <c r="P58" s="192"/>
      <c r="Q58" s="192"/>
    </row>
    <row r="59" spans="1:17" ht="12.75" customHeight="1">
      <c r="A59" s="152"/>
      <c r="B59" s="152"/>
      <c r="C59" s="152"/>
      <c r="D59"/>
      <c r="E59" s="152"/>
      <c r="F59"/>
      <c r="G59" s="152"/>
      <c r="H59" s="152"/>
      <c r="I59" s="152"/>
      <c r="J59" s="191"/>
      <c r="K59" s="191"/>
      <c r="L59" s="191"/>
      <c r="M59" s="193"/>
      <c r="N59" s="193"/>
      <c r="O59" s="194"/>
      <c r="P59" s="192"/>
      <c r="Q59" s="192"/>
    </row>
    <row r="60" spans="1:17" ht="12.75" customHeight="1">
      <c r="A60" s="152"/>
      <c r="B60" s="152"/>
      <c r="C60" s="152"/>
      <c r="D60"/>
      <c r="E60" s="152"/>
      <c r="F60"/>
      <c r="G60" s="152"/>
      <c r="H60" s="152"/>
      <c r="I60" s="152"/>
      <c r="J60" s="191"/>
      <c r="K60" s="191"/>
      <c r="L60" s="191"/>
      <c r="M60" s="193"/>
      <c r="N60" s="193"/>
      <c r="O60" s="194"/>
      <c r="P60" s="192"/>
      <c r="Q60" s="192"/>
    </row>
    <row r="61" spans="1:17" ht="12.75" customHeight="1">
      <c r="A61" s="152"/>
      <c r="B61" s="152"/>
      <c r="C61" s="152"/>
      <c r="D61"/>
      <c r="E61" s="152"/>
      <c r="F61"/>
      <c r="G61" s="152"/>
      <c r="H61" s="152"/>
      <c r="I61" s="152"/>
      <c r="J61" s="191"/>
      <c r="K61" s="191"/>
      <c r="L61" s="191"/>
      <c r="M61" s="193"/>
      <c r="N61" s="193"/>
      <c r="O61" s="194"/>
      <c r="P61" s="192"/>
      <c r="Q61" s="192"/>
    </row>
    <row r="62" spans="1:17" ht="12.75" customHeight="1">
      <c r="A62" s="152"/>
      <c r="B62" s="152"/>
      <c r="C62" s="152"/>
      <c r="D62"/>
      <c r="E62" s="152"/>
      <c r="F62"/>
      <c r="G62" s="152"/>
      <c r="H62" s="152"/>
      <c r="I62" s="152"/>
      <c r="J62" s="96"/>
      <c r="K62" s="96"/>
      <c r="L62" s="96"/>
      <c r="M62" s="97"/>
      <c r="N62" s="97"/>
    </row>
    <row r="63" spans="1:17" ht="12.75" customHeight="1">
      <c r="A63" s="152"/>
      <c r="B63" s="152"/>
      <c r="C63" s="152"/>
      <c r="D63"/>
      <c r="E63" s="152"/>
      <c r="F63"/>
      <c r="G63" s="152"/>
      <c r="H63" s="152"/>
      <c r="I63" s="152"/>
      <c r="J63" s="96"/>
      <c r="K63" s="96"/>
      <c r="L63" s="96"/>
      <c r="M63" s="97"/>
      <c r="N63" s="97"/>
    </row>
    <row r="64" spans="1:17" ht="12.75" customHeight="1">
      <c r="A64" s="152"/>
      <c r="B64" s="152"/>
      <c r="C64" s="152"/>
      <c r="D64"/>
      <c r="E64" s="152"/>
      <c r="F64"/>
      <c r="G64" s="152"/>
      <c r="H64" s="152"/>
      <c r="I64" s="152"/>
      <c r="J64" s="96"/>
      <c r="K64" s="96"/>
      <c r="L64" s="96"/>
      <c r="M64" s="97"/>
      <c r="N64" s="97"/>
    </row>
    <row r="65" spans="1:14" ht="12.75" customHeight="1">
      <c r="A65" s="152"/>
      <c r="B65" s="152"/>
      <c r="C65" s="152"/>
      <c r="D65"/>
      <c r="E65" s="152"/>
      <c r="F65"/>
      <c r="G65" s="152"/>
      <c r="H65" s="152"/>
      <c r="I65" s="152"/>
      <c r="J65" s="96"/>
      <c r="K65" s="96"/>
      <c r="L65" s="96"/>
      <c r="M65" s="97"/>
      <c r="N65" s="97"/>
    </row>
    <row r="66" spans="1:14" ht="12.75" customHeight="1">
      <c r="A66" s="152"/>
      <c r="B66" s="152"/>
      <c r="C66" s="152"/>
      <c r="D66"/>
      <c r="E66" s="152"/>
      <c r="F66"/>
      <c r="G66" s="152"/>
      <c r="H66" s="152"/>
      <c r="I66" s="152"/>
      <c r="J66" s="96"/>
      <c r="K66" s="96"/>
      <c r="L66" s="96"/>
      <c r="M66" s="97"/>
      <c r="N66" s="97"/>
    </row>
    <row r="67" spans="1:14" ht="12.75" customHeight="1">
      <c r="A67" s="152"/>
      <c r="B67" s="152"/>
      <c r="C67" s="152"/>
      <c r="D67"/>
      <c r="E67" s="152"/>
      <c r="F67"/>
      <c r="G67" s="152"/>
      <c r="H67" s="152"/>
      <c r="I67" s="152"/>
      <c r="J67" s="96"/>
      <c r="K67" s="96"/>
      <c r="L67" s="96"/>
      <c r="M67" s="97"/>
      <c r="N67" s="97"/>
    </row>
    <row r="68" spans="1:14" ht="12.75" customHeight="1">
      <c r="A68" s="152"/>
      <c r="B68" s="152"/>
      <c r="C68" s="152"/>
      <c r="D68"/>
      <c r="E68" s="152"/>
      <c r="F68"/>
      <c r="G68" s="152"/>
      <c r="H68" s="152"/>
      <c r="I68" s="152"/>
      <c r="J68" s="96"/>
      <c r="K68" s="96"/>
      <c r="L68" s="96"/>
      <c r="M68" s="97"/>
      <c r="N68" s="97"/>
    </row>
    <row r="69" spans="1:14" ht="12.75" customHeight="1">
      <c r="A69" s="152"/>
      <c r="B69" s="152"/>
      <c r="C69" s="152"/>
      <c r="D69"/>
      <c r="E69" s="152"/>
      <c r="F69"/>
      <c r="G69" s="152"/>
      <c r="H69" s="152"/>
      <c r="I69" s="152"/>
      <c r="J69" s="96"/>
      <c r="K69" s="96"/>
      <c r="L69" s="96"/>
      <c r="M69" s="97"/>
      <c r="N69" s="97"/>
    </row>
    <row r="70" spans="1:14" ht="12.75" customHeight="1">
      <c r="A70" s="152"/>
      <c r="B70" s="152"/>
      <c r="C70" s="152"/>
      <c r="D70"/>
      <c r="E70" s="152"/>
      <c r="F70"/>
      <c r="G70" s="152"/>
      <c r="H70" s="152"/>
      <c r="I70" s="152"/>
      <c r="J70" s="96"/>
      <c r="K70" s="96"/>
      <c r="L70" s="96"/>
      <c r="M70" s="97"/>
      <c r="N70" s="97"/>
    </row>
    <row r="71" spans="1:14" ht="12.75" customHeight="1">
      <c r="A71" s="152"/>
      <c r="B71" s="152"/>
      <c r="C71" s="152"/>
      <c r="D71"/>
      <c r="E71" s="152"/>
      <c r="F71"/>
      <c r="G71" s="152"/>
      <c r="H71" s="152"/>
      <c r="I71" s="152"/>
      <c r="J71" s="96"/>
      <c r="K71" s="96"/>
      <c r="L71" s="96"/>
      <c r="M71" s="97"/>
      <c r="N71" s="97"/>
    </row>
    <row r="72" spans="1:14" ht="12.75" customHeight="1">
      <c r="A72" s="152"/>
      <c r="B72" s="152"/>
      <c r="C72" s="152"/>
      <c r="D72"/>
      <c r="E72" s="152"/>
      <c r="F72"/>
      <c r="G72" s="152"/>
      <c r="H72" s="152"/>
      <c r="I72" s="152"/>
      <c r="J72" s="96"/>
      <c r="K72" s="96"/>
      <c r="L72" s="96"/>
      <c r="M72" s="97"/>
      <c r="N72" s="97"/>
    </row>
    <row r="73" spans="1:14" ht="12.75" customHeight="1">
      <c r="A73" s="152"/>
      <c r="B73" s="152"/>
      <c r="C73" s="152"/>
      <c r="D73"/>
      <c r="E73" s="152"/>
      <c r="F73"/>
      <c r="G73" s="152"/>
      <c r="H73" s="152"/>
      <c r="I73" s="152"/>
      <c r="J73" s="96"/>
      <c r="K73" s="96"/>
      <c r="L73" s="96"/>
      <c r="M73" s="97"/>
      <c r="N73" s="97"/>
    </row>
    <row r="74" spans="1:14" ht="12.75" customHeight="1">
      <c r="A74" s="152"/>
      <c r="B74" s="152"/>
      <c r="C74" s="152"/>
      <c r="D74"/>
      <c r="E74" s="152"/>
      <c r="F74"/>
      <c r="G74" s="152"/>
      <c r="H74" s="152"/>
      <c r="I74" s="152"/>
      <c r="J74" s="96"/>
      <c r="K74" s="96"/>
      <c r="L74" s="96"/>
      <c r="M74" s="97"/>
      <c r="N74" s="97"/>
    </row>
    <row r="75" spans="1:14" ht="12.75" customHeight="1">
      <c r="A75" s="152"/>
      <c r="B75" s="152"/>
      <c r="C75" s="152"/>
      <c r="D75"/>
      <c r="E75" s="152"/>
      <c r="F75"/>
      <c r="G75" s="152"/>
      <c r="H75" s="152"/>
      <c r="I75" s="152"/>
    </row>
    <row r="76" spans="1:14" ht="12.75" customHeight="1">
      <c r="A76" s="152"/>
      <c r="B76" s="152"/>
      <c r="C76" s="152"/>
      <c r="D76"/>
      <c r="E76" s="152"/>
      <c r="F76"/>
      <c r="G76" s="152"/>
      <c r="H76" s="152"/>
      <c r="I76" s="152"/>
    </row>
    <row r="77" spans="1:14" ht="12.75" customHeight="1">
      <c r="A77" s="152"/>
      <c r="B77" s="152"/>
      <c r="C77" s="152"/>
      <c r="D77"/>
      <c r="E77" s="152"/>
      <c r="F77"/>
      <c r="G77" s="152"/>
      <c r="H77" s="152"/>
      <c r="I77" s="152"/>
    </row>
    <row r="78" spans="1:14" ht="12.75" customHeight="1">
      <c r="A78" s="152"/>
      <c r="B78" s="152"/>
      <c r="C78" s="152"/>
      <c r="D78"/>
      <c r="E78" s="152"/>
      <c r="F78"/>
      <c r="G78" s="152"/>
      <c r="H78" s="152"/>
      <c r="I78" s="152"/>
    </row>
    <row r="79" spans="1:14" ht="12.75" customHeight="1">
      <c r="A79" s="152"/>
      <c r="B79" s="152"/>
      <c r="C79" s="152"/>
      <c r="D79"/>
      <c r="E79" s="152"/>
      <c r="F79"/>
      <c r="G79" s="152"/>
      <c r="H79" s="152"/>
      <c r="I79" s="152"/>
    </row>
    <row r="80" spans="1:14" ht="12.75" customHeight="1">
      <c r="A80" s="152"/>
      <c r="B80" s="152"/>
      <c r="C80" s="152"/>
      <c r="D80"/>
      <c r="E80" s="152"/>
      <c r="F80"/>
      <c r="G80" s="152"/>
      <c r="H80" s="152"/>
      <c r="I80" s="152"/>
    </row>
    <row r="81" spans="1:9" ht="12.75" customHeight="1">
      <c r="A81" s="152"/>
      <c r="B81" s="152"/>
      <c r="C81" s="152"/>
      <c r="D81"/>
      <c r="E81" s="152"/>
      <c r="F81"/>
      <c r="G81" s="152"/>
      <c r="H81" s="152"/>
      <c r="I81" s="152"/>
    </row>
    <row r="82" spans="1:9" ht="12.75" customHeight="1">
      <c r="A82" s="152"/>
      <c r="B82" s="152"/>
      <c r="C82" s="152"/>
      <c r="D82"/>
      <c r="E82" s="152"/>
      <c r="F82"/>
      <c r="G82" s="152"/>
      <c r="H82" s="152"/>
      <c r="I82" s="152"/>
    </row>
    <row r="83" spans="1:9" ht="12.75" customHeight="1">
      <c r="A83" s="152"/>
      <c r="B83" s="152"/>
      <c r="C83" s="152"/>
      <c r="D83"/>
      <c r="E83" s="152"/>
      <c r="F83"/>
      <c r="G83" s="152"/>
      <c r="H83" s="152"/>
      <c r="I83" s="152"/>
    </row>
    <row r="84" spans="1:9" ht="12.75" customHeight="1">
      <c r="A84" s="152"/>
      <c r="B84" s="152"/>
      <c r="C84" s="152"/>
      <c r="D84"/>
      <c r="E84" s="152"/>
      <c r="F84"/>
      <c r="G84" s="152"/>
      <c r="H84" s="152"/>
      <c r="I84" s="152"/>
    </row>
    <row r="85" spans="1:9" ht="12.75" customHeight="1">
      <c r="A85" s="152"/>
      <c r="B85" s="152"/>
      <c r="C85" s="152"/>
      <c r="D85"/>
      <c r="E85" s="152"/>
      <c r="F85"/>
      <c r="G85" s="152"/>
      <c r="H85" s="152"/>
      <c r="I85" s="152"/>
    </row>
    <row r="86" spans="1:9" ht="12.75" customHeight="1">
      <c r="A86" s="152"/>
      <c r="B86" s="152"/>
      <c r="C86" s="152"/>
      <c r="D86"/>
      <c r="E86" s="152"/>
      <c r="F86"/>
      <c r="G86" s="152"/>
      <c r="H86" s="152"/>
      <c r="I86" s="152"/>
    </row>
    <row r="87" spans="1:9" ht="12.75" customHeight="1">
      <c r="A87" s="152"/>
      <c r="B87" s="152"/>
      <c r="C87" s="152"/>
      <c r="D87"/>
      <c r="E87" s="152"/>
      <c r="F87"/>
      <c r="G87" s="152"/>
      <c r="H87" s="152"/>
      <c r="I87" s="152"/>
    </row>
    <row r="88" spans="1:9" ht="12.75" customHeight="1">
      <c r="A88" s="152"/>
      <c r="B88" s="152"/>
      <c r="C88" s="152"/>
      <c r="D88"/>
      <c r="E88" s="152"/>
      <c r="F88"/>
      <c r="G88" s="152"/>
      <c r="H88" s="152"/>
      <c r="I88" s="152"/>
    </row>
    <row r="89" spans="1:9" ht="12.75" customHeight="1">
      <c r="A89" s="152"/>
      <c r="B89" s="152"/>
      <c r="C89" s="152"/>
      <c r="D89"/>
      <c r="E89" s="152"/>
      <c r="F89"/>
      <c r="G89" s="152"/>
      <c r="H89" s="152"/>
      <c r="I89" s="152"/>
    </row>
    <row r="90" spans="1:9" ht="12.75" customHeight="1">
      <c r="A90" s="152"/>
      <c r="B90" s="152"/>
      <c r="C90" s="152"/>
      <c r="D90"/>
      <c r="E90" s="152"/>
      <c r="F90"/>
      <c r="G90" s="152"/>
      <c r="H90" s="152"/>
      <c r="I90" s="152"/>
    </row>
    <row r="91" spans="1:9" ht="12.75" customHeight="1">
      <c r="A91" s="152"/>
      <c r="B91" s="152"/>
      <c r="C91" s="152"/>
      <c r="D91"/>
      <c r="E91" s="152"/>
      <c r="F91"/>
      <c r="G91" s="152"/>
      <c r="H91" s="152"/>
      <c r="I91" s="152"/>
    </row>
    <row r="92" spans="1:9" ht="12.75" customHeight="1">
      <c r="A92" s="152"/>
      <c r="B92" s="152"/>
      <c r="C92" s="152"/>
      <c r="D92"/>
      <c r="E92" s="152"/>
      <c r="F92"/>
      <c r="G92" s="152"/>
      <c r="H92" s="152"/>
      <c r="I92" s="152"/>
    </row>
    <row r="93" spans="1:9" ht="12.75" customHeight="1">
      <c r="A93" s="152"/>
      <c r="B93" s="152"/>
      <c r="C93" s="152"/>
      <c r="D93"/>
      <c r="E93" s="152"/>
      <c r="F93"/>
      <c r="G93" s="152"/>
      <c r="H93" s="152"/>
      <c r="I93" s="152"/>
    </row>
    <row r="94" spans="1:9" ht="12.75" customHeight="1">
      <c r="A94" s="152"/>
      <c r="B94" s="152"/>
      <c r="C94" s="152"/>
      <c r="D94"/>
      <c r="E94" s="152"/>
      <c r="F94"/>
      <c r="G94" s="152"/>
      <c r="H94" s="152"/>
      <c r="I94" s="152"/>
    </row>
    <row r="95" spans="1:9" ht="12.75" customHeight="1">
      <c r="A95" s="152"/>
      <c r="B95" s="152"/>
      <c r="C95" s="152"/>
      <c r="D95"/>
      <c r="E95" s="152"/>
      <c r="F95"/>
      <c r="G95" s="152"/>
      <c r="H95" s="152"/>
      <c r="I95" s="152"/>
    </row>
  </sheetData>
  <autoFilter ref="A1:Q56">
    <filterColumn colId="8">
      <filters>
        <filter val="Ingenierie Délibéré DO - Crignon"/>
        <filter val="Refections definitives - Pellecuer"/>
      </filters>
    </filterColumn>
    <filterColumn colId="11"/>
    <filterColumn colId="16"/>
  </autoFilter>
  <sortState ref="A2:P100">
    <sortCondition ref="C2:C100"/>
    <sortCondition ref="A2:A100"/>
  </sortState>
  <phoneticPr fontId="0" type="noConversion"/>
  <dataValidations disablePrompts="1" count="2">
    <dataValidation type="list" allowBlank="1" showInputMessage="1" showErrorMessage="1" sqref="O2:O56">
      <formula1>"1,0,"</formula1>
    </dataValidation>
    <dataValidation type="list" allowBlank="1" showInputMessage="1" showErrorMessage="1" sqref="P2:P56">
      <formula1>MODE_OPERATOIRE!A100:A115</formula1>
    </dataValidation>
  </dataValidations>
  <pageMargins left="0" right="0" top="0.78740157480314965" bottom="0.78740157480314965" header="0.51181102362204722" footer="0.51181102362204722"/>
  <pageSetup paperSize="9" scale="45" orientation="landscape" r:id="rId1"/>
  <headerFooter alignWithMargins="0">
    <oddFooter>&amp;L&amp;"Arial,Italique"&amp;8ERDF- UCN/QCSI&amp;C&amp;"Arial,Italique"&amp;8PCIMP 2009&amp;R&amp;"Arial,Italique"&amp;8&amp;F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Feuil8" filterMode="1"/>
  <dimension ref="A1:V5002"/>
  <sheetViews>
    <sheetView topLeftCell="C1" workbookViewId="0">
      <pane ySplit="1" topLeftCell="A3" activePane="bottomLeft" state="frozen"/>
      <selection pane="bottomLeft" activeCell="N57" sqref="N3:N57"/>
    </sheetView>
  </sheetViews>
  <sheetFormatPr baseColWidth="10" defaultColWidth="11.42578125" defaultRowHeight="15"/>
  <cols>
    <col min="1" max="2" width="12.28515625" style="128" customWidth="1"/>
    <col min="3" max="3" width="22.28515625" style="127" customWidth="1"/>
    <col min="4" max="4" width="5.85546875" style="128" customWidth="1"/>
    <col min="5" max="5" width="6.42578125" style="128" customWidth="1"/>
    <col min="6" max="6" width="11" style="128" customWidth="1"/>
    <col min="7" max="7" width="22.42578125" style="127" customWidth="1"/>
    <col min="8" max="8" width="11" style="128" customWidth="1"/>
    <col min="9" max="9" width="25" style="127" customWidth="1"/>
    <col min="10" max="10" width="13" style="128" customWidth="1"/>
    <col min="11" max="12" width="12.42578125" style="128" customWidth="1"/>
    <col min="13" max="13" width="5.85546875" style="126" customWidth="1"/>
    <col min="14" max="14" width="13.28515625" style="129" customWidth="1"/>
    <col min="15" max="15" width="12.140625" style="128" customWidth="1"/>
    <col min="16" max="16" width="9.140625" style="128" customWidth="1"/>
    <col min="17" max="17" width="36.28515625" style="127" customWidth="1"/>
    <col min="18" max="18" width="8.5703125" style="128" customWidth="1"/>
    <col min="19" max="19" width="6.28515625" style="128" customWidth="1"/>
    <col min="20" max="20" width="5.7109375" style="128" customWidth="1"/>
    <col min="21" max="21" width="9.140625" style="128" hidden="1" customWidth="1"/>
    <col min="22" max="22" width="9" style="128" customWidth="1"/>
    <col min="23" max="16384" width="11.42578125" style="127"/>
  </cols>
  <sheetData>
    <row r="1" spans="1:22" s="125" customFormat="1" ht="45">
      <c r="A1" s="117" t="s">
        <v>114</v>
      </c>
      <c r="B1" s="117" t="s">
        <v>115</v>
      </c>
      <c r="C1" s="117" t="s">
        <v>116</v>
      </c>
      <c r="D1" s="117" t="s">
        <v>117</v>
      </c>
      <c r="E1" s="117" t="s">
        <v>118</v>
      </c>
      <c r="F1" s="117" t="s">
        <v>70</v>
      </c>
      <c r="G1" s="117" t="s">
        <v>119</v>
      </c>
      <c r="H1" s="117" t="s">
        <v>120</v>
      </c>
      <c r="I1" s="117" t="s">
        <v>121</v>
      </c>
      <c r="J1" s="117" t="s">
        <v>122</v>
      </c>
      <c r="K1" s="117" t="s">
        <v>123</v>
      </c>
      <c r="L1" s="117" t="s">
        <v>124</v>
      </c>
      <c r="M1" s="118" t="s">
        <v>125</v>
      </c>
      <c r="N1" s="119" t="s">
        <v>126</v>
      </c>
      <c r="O1" s="117" t="s">
        <v>127</v>
      </c>
      <c r="P1" s="117" t="s">
        <v>128</v>
      </c>
      <c r="Q1" s="117" t="s">
        <v>129</v>
      </c>
      <c r="R1" s="117" t="s">
        <v>130</v>
      </c>
      <c r="S1" s="117" t="s">
        <v>109</v>
      </c>
      <c r="T1" s="117" t="s">
        <v>131</v>
      </c>
      <c r="U1" s="117" t="s">
        <v>132</v>
      </c>
      <c r="V1" s="117" t="s">
        <v>133</v>
      </c>
    </row>
    <row r="2" spans="1:22" hidden="1">
      <c r="A2" s="120"/>
      <c r="B2" s="172" t="s">
        <v>206</v>
      </c>
      <c r="C2" s="174" t="s">
        <v>207</v>
      </c>
      <c r="D2" s="172" t="s">
        <v>208</v>
      </c>
      <c r="E2" s="172" t="s">
        <v>338</v>
      </c>
      <c r="F2" s="172" t="s">
        <v>339</v>
      </c>
      <c r="G2" s="174" t="s">
        <v>2124</v>
      </c>
      <c r="H2" s="172" t="s">
        <v>2125</v>
      </c>
      <c r="I2" s="174" t="s">
        <v>342</v>
      </c>
      <c r="J2" s="172" t="s">
        <v>2126</v>
      </c>
      <c r="K2" s="172" t="s">
        <v>2127</v>
      </c>
      <c r="L2" s="172" t="s">
        <v>2128</v>
      </c>
      <c r="M2" s="176">
        <v>10</v>
      </c>
      <c r="N2" s="178">
        <v>16808.689999999999</v>
      </c>
      <c r="O2" s="172">
        <v>41779</v>
      </c>
      <c r="P2" s="172" t="s">
        <v>346</v>
      </c>
      <c r="Q2" s="174" t="s">
        <v>347</v>
      </c>
      <c r="R2" s="172" t="s">
        <v>348</v>
      </c>
      <c r="S2" s="172" t="s">
        <v>349</v>
      </c>
      <c r="T2" s="172" t="s">
        <v>221</v>
      </c>
      <c r="U2" s="172" t="s">
        <v>350</v>
      </c>
      <c r="V2" s="172" t="s">
        <v>223</v>
      </c>
    </row>
    <row r="3" spans="1:22" ht="30">
      <c r="A3" s="120" t="s">
        <v>2405</v>
      </c>
      <c r="B3" s="120" t="s">
        <v>206</v>
      </c>
      <c r="C3" s="121" t="s">
        <v>207</v>
      </c>
      <c r="D3" s="120" t="s">
        <v>208</v>
      </c>
      <c r="E3" s="120" t="s">
        <v>384</v>
      </c>
      <c r="F3" s="120" t="s">
        <v>385</v>
      </c>
      <c r="G3" s="121" t="s">
        <v>386</v>
      </c>
      <c r="H3" s="120" t="s">
        <v>387</v>
      </c>
      <c r="I3" s="121" t="s">
        <v>388</v>
      </c>
      <c r="J3" s="120" t="s">
        <v>389</v>
      </c>
      <c r="K3" s="120" t="s">
        <v>390</v>
      </c>
      <c r="L3" s="120" t="s">
        <v>391</v>
      </c>
      <c r="M3" s="122">
        <v>830</v>
      </c>
      <c r="N3" s="123">
        <v>63.56</v>
      </c>
      <c r="O3" s="124">
        <v>41786</v>
      </c>
      <c r="P3" s="120" t="s">
        <v>392</v>
      </c>
      <c r="Q3" s="121" t="s">
        <v>393</v>
      </c>
      <c r="R3" s="120" t="s">
        <v>394</v>
      </c>
      <c r="S3" s="120" t="s">
        <v>349</v>
      </c>
      <c r="T3" s="120" t="s">
        <v>221</v>
      </c>
      <c r="U3" s="120" t="s">
        <v>350</v>
      </c>
      <c r="V3" s="120" t="s">
        <v>223</v>
      </c>
    </row>
    <row r="4" spans="1:22" ht="30">
      <c r="A4" s="120" t="s">
        <v>2405</v>
      </c>
      <c r="B4" s="120" t="s">
        <v>206</v>
      </c>
      <c r="C4" s="121" t="s">
        <v>207</v>
      </c>
      <c r="D4" s="120" t="s">
        <v>208</v>
      </c>
      <c r="E4" s="120" t="s">
        <v>384</v>
      </c>
      <c r="F4" s="120" t="s">
        <v>395</v>
      </c>
      <c r="G4" s="121" t="s">
        <v>386</v>
      </c>
      <c r="H4" s="120" t="s">
        <v>387</v>
      </c>
      <c r="I4" s="121" t="s">
        <v>388</v>
      </c>
      <c r="J4" s="120" t="s">
        <v>389</v>
      </c>
      <c r="K4" s="120" t="s">
        <v>390</v>
      </c>
      <c r="L4" s="120" t="s">
        <v>391</v>
      </c>
      <c r="M4" s="122">
        <v>840</v>
      </c>
      <c r="N4" s="123">
        <v>4681.88</v>
      </c>
      <c r="O4" s="124">
        <v>41786</v>
      </c>
      <c r="P4" s="120" t="s">
        <v>392</v>
      </c>
      <c r="Q4" s="121" t="s">
        <v>393</v>
      </c>
      <c r="R4" s="120" t="s">
        <v>394</v>
      </c>
      <c r="S4" s="120" t="s">
        <v>349</v>
      </c>
      <c r="T4" s="120" t="s">
        <v>221</v>
      </c>
      <c r="U4" s="120" t="s">
        <v>350</v>
      </c>
      <c r="V4" s="120" t="s">
        <v>223</v>
      </c>
    </row>
    <row r="5" spans="1:22" ht="30">
      <c r="A5" s="120" t="s">
        <v>2405</v>
      </c>
      <c r="B5" s="120" t="s">
        <v>206</v>
      </c>
      <c r="C5" s="121" t="s">
        <v>207</v>
      </c>
      <c r="D5" s="120" t="s">
        <v>208</v>
      </c>
      <c r="E5" s="120" t="s">
        <v>384</v>
      </c>
      <c r="F5" s="120" t="s">
        <v>396</v>
      </c>
      <c r="G5" s="121" t="s">
        <v>386</v>
      </c>
      <c r="H5" s="120" t="s">
        <v>387</v>
      </c>
      <c r="I5" s="121" t="s">
        <v>388</v>
      </c>
      <c r="J5" s="120" t="s">
        <v>389</v>
      </c>
      <c r="K5" s="120" t="s">
        <v>390</v>
      </c>
      <c r="L5" s="120" t="s">
        <v>391</v>
      </c>
      <c r="M5" s="122">
        <v>850</v>
      </c>
      <c r="N5" s="123">
        <v>2126.7600000000002</v>
      </c>
      <c r="O5" s="124">
        <v>41786</v>
      </c>
      <c r="P5" s="120" t="s">
        <v>392</v>
      </c>
      <c r="Q5" s="121" t="s">
        <v>393</v>
      </c>
      <c r="R5" s="120" t="s">
        <v>394</v>
      </c>
      <c r="S5" s="120" t="s">
        <v>349</v>
      </c>
      <c r="T5" s="120" t="s">
        <v>221</v>
      </c>
      <c r="U5" s="120" t="s">
        <v>350</v>
      </c>
      <c r="V5" s="120" t="s">
        <v>223</v>
      </c>
    </row>
    <row r="6" spans="1:22" ht="30">
      <c r="A6" s="120" t="s">
        <v>2405</v>
      </c>
      <c r="B6" s="120" t="s">
        <v>206</v>
      </c>
      <c r="C6" s="121" t="s">
        <v>207</v>
      </c>
      <c r="D6" s="120" t="s">
        <v>208</v>
      </c>
      <c r="E6" s="120" t="s">
        <v>384</v>
      </c>
      <c r="F6" s="120" t="s">
        <v>397</v>
      </c>
      <c r="G6" s="121" t="s">
        <v>386</v>
      </c>
      <c r="H6" s="120" t="s">
        <v>387</v>
      </c>
      <c r="I6" s="121" t="s">
        <v>388</v>
      </c>
      <c r="J6" s="120" t="s">
        <v>389</v>
      </c>
      <c r="K6" s="120" t="s">
        <v>390</v>
      </c>
      <c r="L6" s="120" t="s">
        <v>391</v>
      </c>
      <c r="M6" s="122">
        <v>860</v>
      </c>
      <c r="N6" s="123">
        <v>15.42</v>
      </c>
      <c r="O6" s="124">
        <v>41786</v>
      </c>
      <c r="P6" s="120" t="s">
        <v>392</v>
      </c>
      <c r="Q6" s="121" t="s">
        <v>393</v>
      </c>
      <c r="R6" s="120" t="s">
        <v>394</v>
      </c>
      <c r="S6" s="120" t="s">
        <v>349</v>
      </c>
      <c r="T6" s="120" t="s">
        <v>221</v>
      </c>
      <c r="U6" s="120" t="s">
        <v>350</v>
      </c>
      <c r="V6" s="120" t="s">
        <v>223</v>
      </c>
    </row>
    <row r="7" spans="1:22" ht="30">
      <c r="A7" s="120" t="s">
        <v>2405</v>
      </c>
      <c r="B7" s="120" t="s">
        <v>206</v>
      </c>
      <c r="C7" s="121" t="s">
        <v>207</v>
      </c>
      <c r="D7" s="120" t="s">
        <v>208</v>
      </c>
      <c r="E7" s="120" t="s">
        <v>384</v>
      </c>
      <c r="F7" s="120" t="s">
        <v>398</v>
      </c>
      <c r="G7" s="121" t="s">
        <v>386</v>
      </c>
      <c r="H7" s="120" t="s">
        <v>387</v>
      </c>
      <c r="I7" s="121" t="s">
        <v>388</v>
      </c>
      <c r="J7" s="120" t="s">
        <v>389</v>
      </c>
      <c r="K7" s="120" t="s">
        <v>390</v>
      </c>
      <c r="L7" s="120" t="s">
        <v>391</v>
      </c>
      <c r="M7" s="122">
        <v>870</v>
      </c>
      <c r="N7" s="123">
        <v>29.27</v>
      </c>
      <c r="O7" s="124">
        <v>41786</v>
      </c>
      <c r="P7" s="120" t="s">
        <v>392</v>
      </c>
      <c r="Q7" s="121" t="s">
        <v>393</v>
      </c>
      <c r="R7" s="120" t="s">
        <v>394</v>
      </c>
      <c r="S7" s="120" t="s">
        <v>349</v>
      </c>
      <c r="T7" s="120" t="s">
        <v>221</v>
      </c>
      <c r="U7" s="120" t="s">
        <v>350</v>
      </c>
      <c r="V7" s="120" t="s">
        <v>223</v>
      </c>
    </row>
    <row r="8" spans="1:22" ht="30">
      <c r="A8" s="120" t="s">
        <v>2405</v>
      </c>
      <c r="B8" s="120" t="s">
        <v>206</v>
      </c>
      <c r="C8" s="121" t="s">
        <v>207</v>
      </c>
      <c r="D8" s="120" t="s">
        <v>208</v>
      </c>
      <c r="E8" s="120" t="s">
        <v>384</v>
      </c>
      <c r="F8" s="120" t="s">
        <v>399</v>
      </c>
      <c r="G8" s="121" t="s">
        <v>386</v>
      </c>
      <c r="H8" s="120" t="s">
        <v>387</v>
      </c>
      <c r="I8" s="121" t="s">
        <v>388</v>
      </c>
      <c r="J8" s="120" t="s">
        <v>389</v>
      </c>
      <c r="K8" s="120" t="s">
        <v>390</v>
      </c>
      <c r="L8" s="120" t="s">
        <v>391</v>
      </c>
      <c r="M8" s="122">
        <v>880</v>
      </c>
      <c r="N8" s="123">
        <v>5648.13</v>
      </c>
      <c r="O8" s="124">
        <v>41786</v>
      </c>
      <c r="P8" s="120" t="s">
        <v>392</v>
      </c>
      <c r="Q8" s="121" t="s">
        <v>393</v>
      </c>
      <c r="R8" s="120" t="s">
        <v>394</v>
      </c>
      <c r="S8" s="120" t="s">
        <v>349</v>
      </c>
      <c r="T8" s="120" t="s">
        <v>221</v>
      </c>
      <c r="U8" s="120" t="s">
        <v>350</v>
      </c>
      <c r="V8" s="120" t="s">
        <v>223</v>
      </c>
    </row>
    <row r="9" spans="1:22" ht="30">
      <c r="A9" s="120" t="s">
        <v>2405</v>
      </c>
      <c r="B9" s="120" t="s">
        <v>206</v>
      </c>
      <c r="C9" s="121" t="s">
        <v>207</v>
      </c>
      <c r="D9" s="120" t="s">
        <v>208</v>
      </c>
      <c r="E9" s="120" t="s">
        <v>384</v>
      </c>
      <c r="F9" s="120" t="s">
        <v>399</v>
      </c>
      <c r="G9" s="121" t="s">
        <v>386</v>
      </c>
      <c r="H9" s="120" t="s">
        <v>387</v>
      </c>
      <c r="I9" s="121" t="s">
        <v>388</v>
      </c>
      <c r="J9" s="120" t="s">
        <v>389</v>
      </c>
      <c r="K9" s="120" t="s">
        <v>390</v>
      </c>
      <c r="L9" s="120" t="s">
        <v>391</v>
      </c>
      <c r="M9" s="122">
        <v>890</v>
      </c>
      <c r="N9" s="123">
        <v>6285.71</v>
      </c>
      <c r="O9" s="124">
        <v>41786</v>
      </c>
      <c r="P9" s="120" t="s">
        <v>392</v>
      </c>
      <c r="Q9" s="121" t="s">
        <v>393</v>
      </c>
      <c r="R9" s="120" t="s">
        <v>394</v>
      </c>
      <c r="S9" s="120" t="s">
        <v>349</v>
      </c>
      <c r="T9" s="120" t="s">
        <v>221</v>
      </c>
      <c r="U9" s="120" t="s">
        <v>350</v>
      </c>
      <c r="V9" s="120" t="s">
        <v>223</v>
      </c>
    </row>
    <row r="10" spans="1:22" ht="30">
      <c r="A10" s="120" t="s">
        <v>2405</v>
      </c>
      <c r="B10" s="120" t="s">
        <v>206</v>
      </c>
      <c r="C10" s="121" t="s">
        <v>207</v>
      </c>
      <c r="D10" s="120" t="s">
        <v>208</v>
      </c>
      <c r="E10" s="120" t="s">
        <v>384</v>
      </c>
      <c r="F10" s="120" t="s">
        <v>400</v>
      </c>
      <c r="G10" s="121" t="s">
        <v>386</v>
      </c>
      <c r="H10" s="120" t="s">
        <v>387</v>
      </c>
      <c r="I10" s="121" t="s">
        <v>388</v>
      </c>
      <c r="J10" s="120" t="s">
        <v>389</v>
      </c>
      <c r="K10" s="120" t="s">
        <v>390</v>
      </c>
      <c r="L10" s="120" t="s">
        <v>391</v>
      </c>
      <c r="M10" s="122">
        <v>900</v>
      </c>
      <c r="N10" s="123">
        <v>4352.62</v>
      </c>
      <c r="O10" s="124">
        <v>41786</v>
      </c>
      <c r="P10" s="120" t="s">
        <v>392</v>
      </c>
      <c r="Q10" s="121" t="s">
        <v>393</v>
      </c>
      <c r="R10" s="120" t="s">
        <v>394</v>
      </c>
      <c r="S10" s="120" t="s">
        <v>349</v>
      </c>
      <c r="T10" s="120" t="s">
        <v>221</v>
      </c>
      <c r="U10" s="120" t="s">
        <v>350</v>
      </c>
      <c r="V10" s="120" t="s">
        <v>223</v>
      </c>
    </row>
    <row r="11" spans="1:22" ht="30">
      <c r="A11" s="120" t="s">
        <v>2405</v>
      </c>
      <c r="B11" s="120" t="s">
        <v>206</v>
      </c>
      <c r="C11" s="121" t="s">
        <v>207</v>
      </c>
      <c r="D11" s="120" t="s">
        <v>208</v>
      </c>
      <c r="E11" s="120" t="s">
        <v>384</v>
      </c>
      <c r="F11" s="120" t="s">
        <v>401</v>
      </c>
      <c r="G11" s="121" t="s">
        <v>386</v>
      </c>
      <c r="H11" s="120" t="s">
        <v>387</v>
      </c>
      <c r="I11" s="121" t="s">
        <v>388</v>
      </c>
      <c r="J11" s="120" t="s">
        <v>389</v>
      </c>
      <c r="K11" s="120" t="s">
        <v>390</v>
      </c>
      <c r="L11" s="120" t="s">
        <v>391</v>
      </c>
      <c r="M11" s="122">
        <v>910</v>
      </c>
      <c r="N11" s="123">
        <v>4646.3</v>
      </c>
      <c r="O11" s="124">
        <v>41786</v>
      </c>
      <c r="P11" s="120" t="s">
        <v>392</v>
      </c>
      <c r="Q11" s="121" t="s">
        <v>393</v>
      </c>
      <c r="R11" s="120" t="s">
        <v>394</v>
      </c>
      <c r="S11" s="120" t="s">
        <v>349</v>
      </c>
      <c r="T11" s="120" t="s">
        <v>221</v>
      </c>
      <c r="U11" s="120" t="s">
        <v>350</v>
      </c>
      <c r="V11" s="120" t="s">
        <v>223</v>
      </c>
    </row>
    <row r="12" spans="1:22" ht="30">
      <c r="A12" s="120" t="s">
        <v>2405</v>
      </c>
      <c r="B12" s="120" t="s">
        <v>206</v>
      </c>
      <c r="C12" s="121" t="s">
        <v>207</v>
      </c>
      <c r="D12" s="120" t="s">
        <v>208</v>
      </c>
      <c r="E12" s="120" t="s">
        <v>384</v>
      </c>
      <c r="F12" s="120" t="s">
        <v>402</v>
      </c>
      <c r="G12" s="121" t="s">
        <v>386</v>
      </c>
      <c r="H12" s="120" t="s">
        <v>387</v>
      </c>
      <c r="I12" s="121" t="s">
        <v>388</v>
      </c>
      <c r="J12" s="120" t="s">
        <v>389</v>
      </c>
      <c r="K12" s="120" t="s">
        <v>390</v>
      </c>
      <c r="L12" s="120" t="s">
        <v>391</v>
      </c>
      <c r="M12" s="122">
        <v>920</v>
      </c>
      <c r="N12" s="123">
        <v>599.26</v>
      </c>
      <c r="O12" s="124">
        <v>41786</v>
      </c>
      <c r="P12" s="120" t="s">
        <v>392</v>
      </c>
      <c r="Q12" s="121" t="s">
        <v>393</v>
      </c>
      <c r="R12" s="120" t="s">
        <v>394</v>
      </c>
      <c r="S12" s="120" t="s">
        <v>349</v>
      </c>
      <c r="T12" s="120" t="s">
        <v>221</v>
      </c>
      <c r="U12" s="120" t="s">
        <v>350</v>
      </c>
      <c r="V12" s="120" t="s">
        <v>223</v>
      </c>
    </row>
    <row r="13" spans="1:22" ht="30">
      <c r="A13" s="120" t="s">
        <v>2405</v>
      </c>
      <c r="B13" s="120" t="s">
        <v>206</v>
      </c>
      <c r="C13" s="121" t="s">
        <v>207</v>
      </c>
      <c r="D13" s="120" t="s">
        <v>208</v>
      </c>
      <c r="E13" s="120" t="s">
        <v>384</v>
      </c>
      <c r="F13" s="120" t="s">
        <v>403</v>
      </c>
      <c r="G13" s="121" t="s">
        <v>386</v>
      </c>
      <c r="H13" s="120" t="s">
        <v>387</v>
      </c>
      <c r="I13" s="121" t="s">
        <v>388</v>
      </c>
      <c r="J13" s="120" t="s">
        <v>389</v>
      </c>
      <c r="K13" s="120" t="s">
        <v>390</v>
      </c>
      <c r="L13" s="120" t="s">
        <v>391</v>
      </c>
      <c r="M13" s="122">
        <v>930</v>
      </c>
      <c r="N13" s="123">
        <v>2211.9699999999998</v>
      </c>
      <c r="O13" s="124">
        <v>41786</v>
      </c>
      <c r="P13" s="120" t="s">
        <v>392</v>
      </c>
      <c r="Q13" s="121" t="s">
        <v>393</v>
      </c>
      <c r="R13" s="120" t="s">
        <v>394</v>
      </c>
      <c r="S13" s="120" t="s">
        <v>349</v>
      </c>
      <c r="T13" s="120" t="s">
        <v>221</v>
      </c>
      <c r="U13" s="120" t="s">
        <v>350</v>
      </c>
      <c r="V13" s="120" t="s">
        <v>223</v>
      </c>
    </row>
    <row r="14" spans="1:22" ht="30">
      <c r="A14" s="120" t="s">
        <v>2405</v>
      </c>
      <c r="B14" s="120" t="s">
        <v>206</v>
      </c>
      <c r="C14" s="121" t="s">
        <v>207</v>
      </c>
      <c r="D14" s="120" t="s">
        <v>208</v>
      </c>
      <c r="E14" s="120" t="s">
        <v>384</v>
      </c>
      <c r="F14" s="120" t="s">
        <v>404</v>
      </c>
      <c r="G14" s="121" t="s">
        <v>386</v>
      </c>
      <c r="H14" s="120" t="s">
        <v>387</v>
      </c>
      <c r="I14" s="121" t="s">
        <v>388</v>
      </c>
      <c r="J14" s="120" t="s">
        <v>389</v>
      </c>
      <c r="K14" s="120" t="s">
        <v>390</v>
      </c>
      <c r="L14" s="120" t="s">
        <v>391</v>
      </c>
      <c r="M14" s="122">
        <v>940</v>
      </c>
      <c r="N14" s="123">
        <v>2672.5</v>
      </c>
      <c r="O14" s="124">
        <v>41786</v>
      </c>
      <c r="P14" s="120" t="s">
        <v>392</v>
      </c>
      <c r="Q14" s="121" t="s">
        <v>393</v>
      </c>
      <c r="R14" s="120" t="s">
        <v>394</v>
      </c>
      <c r="S14" s="120" t="s">
        <v>349</v>
      </c>
      <c r="T14" s="120" t="s">
        <v>221</v>
      </c>
      <c r="U14" s="120" t="s">
        <v>350</v>
      </c>
      <c r="V14" s="120" t="s">
        <v>223</v>
      </c>
    </row>
    <row r="15" spans="1:22" ht="30">
      <c r="A15" s="120" t="s">
        <v>2405</v>
      </c>
      <c r="B15" s="120" t="s">
        <v>206</v>
      </c>
      <c r="C15" s="121" t="s">
        <v>207</v>
      </c>
      <c r="D15" s="120" t="s">
        <v>208</v>
      </c>
      <c r="E15" s="120" t="s">
        <v>384</v>
      </c>
      <c r="F15" s="120" t="s">
        <v>405</v>
      </c>
      <c r="G15" s="121" t="s">
        <v>386</v>
      </c>
      <c r="H15" s="120" t="s">
        <v>387</v>
      </c>
      <c r="I15" s="121" t="s">
        <v>388</v>
      </c>
      <c r="J15" s="120" t="s">
        <v>389</v>
      </c>
      <c r="K15" s="120" t="s">
        <v>390</v>
      </c>
      <c r="L15" s="120" t="s">
        <v>391</v>
      </c>
      <c r="M15" s="122">
        <v>950</v>
      </c>
      <c r="N15" s="123">
        <v>100.72</v>
      </c>
      <c r="O15" s="124">
        <v>41786</v>
      </c>
      <c r="P15" s="120" t="s">
        <v>392</v>
      </c>
      <c r="Q15" s="121" t="s">
        <v>393</v>
      </c>
      <c r="R15" s="120" t="s">
        <v>394</v>
      </c>
      <c r="S15" s="120" t="s">
        <v>349</v>
      </c>
      <c r="T15" s="120" t="s">
        <v>221</v>
      </c>
      <c r="U15" s="120" t="s">
        <v>350</v>
      </c>
      <c r="V15" s="120" t="s">
        <v>223</v>
      </c>
    </row>
    <row r="16" spans="1:22" ht="30">
      <c r="A16" s="120" t="s">
        <v>2405</v>
      </c>
      <c r="B16" s="120" t="s">
        <v>206</v>
      </c>
      <c r="C16" s="121" t="s">
        <v>207</v>
      </c>
      <c r="D16" s="120" t="s">
        <v>208</v>
      </c>
      <c r="E16" s="120" t="s">
        <v>384</v>
      </c>
      <c r="F16" s="120" t="s">
        <v>406</v>
      </c>
      <c r="G16" s="121" t="s">
        <v>386</v>
      </c>
      <c r="H16" s="120" t="s">
        <v>387</v>
      </c>
      <c r="I16" s="121" t="s">
        <v>388</v>
      </c>
      <c r="J16" s="120" t="s">
        <v>389</v>
      </c>
      <c r="K16" s="120" t="s">
        <v>390</v>
      </c>
      <c r="L16" s="120" t="s">
        <v>391</v>
      </c>
      <c r="M16" s="122">
        <v>960</v>
      </c>
      <c r="N16" s="123">
        <v>1553.83</v>
      </c>
      <c r="O16" s="124">
        <v>41786</v>
      </c>
      <c r="P16" s="120" t="s">
        <v>392</v>
      </c>
      <c r="Q16" s="121" t="s">
        <v>393</v>
      </c>
      <c r="R16" s="120" t="s">
        <v>394</v>
      </c>
      <c r="S16" s="120" t="s">
        <v>349</v>
      </c>
      <c r="T16" s="120" t="s">
        <v>221</v>
      </c>
      <c r="U16" s="120" t="s">
        <v>350</v>
      </c>
      <c r="V16" s="120" t="s">
        <v>223</v>
      </c>
    </row>
    <row r="17" spans="1:22" ht="30">
      <c r="A17" s="120" t="s">
        <v>2405</v>
      </c>
      <c r="B17" s="120" t="s">
        <v>206</v>
      </c>
      <c r="C17" s="121" t="s">
        <v>207</v>
      </c>
      <c r="D17" s="120" t="s">
        <v>208</v>
      </c>
      <c r="E17" s="120" t="s">
        <v>384</v>
      </c>
      <c r="F17" s="120" t="s">
        <v>407</v>
      </c>
      <c r="G17" s="121" t="s">
        <v>386</v>
      </c>
      <c r="H17" s="120" t="s">
        <v>387</v>
      </c>
      <c r="I17" s="121" t="s">
        <v>388</v>
      </c>
      <c r="J17" s="120" t="s">
        <v>389</v>
      </c>
      <c r="K17" s="120" t="s">
        <v>390</v>
      </c>
      <c r="L17" s="120" t="s">
        <v>391</v>
      </c>
      <c r="M17" s="122">
        <v>970</v>
      </c>
      <c r="N17" s="123">
        <v>2464.36</v>
      </c>
      <c r="O17" s="124">
        <v>41786</v>
      </c>
      <c r="P17" s="120" t="s">
        <v>392</v>
      </c>
      <c r="Q17" s="121" t="s">
        <v>393</v>
      </c>
      <c r="R17" s="120" t="s">
        <v>394</v>
      </c>
      <c r="S17" s="120" t="s">
        <v>349</v>
      </c>
      <c r="T17" s="120" t="s">
        <v>221</v>
      </c>
      <c r="U17" s="120" t="s">
        <v>350</v>
      </c>
      <c r="V17" s="120" t="s">
        <v>223</v>
      </c>
    </row>
    <row r="18" spans="1:22" ht="30">
      <c r="A18" s="120" t="s">
        <v>2405</v>
      </c>
      <c r="B18" s="120" t="s">
        <v>206</v>
      </c>
      <c r="C18" s="121" t="s">
        <v>207</v>
      </c>
      <c r="D18" s="120" t="s">
        <v>208</v>
      </c>
      <c r="E18" s="120" t="s">
        <v>384</v>
      </c>
      <c r="F18" s="120" t="s">
        <v>408</v>
      </c>
      <c r="G18" s="121" t="s">
        <v>386</v>
      </c>
      <c r="H18" s="120" t="s">
        <v>387</v>
      </c>
      <c r="I18" s="121" t="s">
        <v>388</v>
      </c>
      <c r="J18" s="120" t="s">
        <v>389</v>
      </c>
      <c r="K18" s="120" t="s">
        <v>390</v>
      </c>
      <c r="L18" s="120" t="s">
        <v>391</v>
      </c>
      <c r="M18" s="122">
        <v>980</v>
      </c>
      <c r="N18" s="123">
        <v>645.94000000000005</v>
      </c>
      <c r="O18" s="124">
        <v>41786</v>
      </c>
      <c r="P18" s="120" t="s">
        <v>392</v>
      </c>
      <c r="Q18" s="121" t="s">
        <v>393</v>
      </c>
      <c r="R18" s="120" t="s">
        <v>394</v>
      </c>
      <c r="S18" s="120" t="s">
        <v>349</v>
      </c>
      <c r="T18" s="120" t="s">
        <v>221</v>
      </c>
      <c r="U18" s="120" t="s">
        <v>350</v>
      </c>
      <c r="V18" s="120" t="s">
        <v>223</v>
      </c>
    </row>
    <row r="19" spans="1:22" ht="30">
      <c r="A19" s="120" t="s">
        <v>2405</v>
      </c>
      <c r="B19" s="120" t="s">
        <v>206</v>
      </c>
      <c r="C19" s="121" t="s">
        <v>207</v>
      </c>
      <c r="D19" s="120" t="s">
        <v>208</v>
      </c>
      <c r="E19" s="120" t="s">
        <v>384</v>
      </c>
      <c r="F19" s="120" t="s">
        <v>409</v>
      </c>
      <c r="G19" s="121" t="s">
        <v>386</v>
      </c>
      <c r="H19" s="120" t="s">
        <v>387</v>
      </c>
      <c r="I19" s="121" t="s">
        <v>388</v>
      </c>
      <c r="J19" s="120" t="s">
        <v>389</v>
      </c>
      <c r="K19" s="120" t="s">
        <v>390</v>
      </c>
      <c r="L19" s="120" t="s">
        <v>391</v>
      </c>
      <c r="M19" s="122">
        <v>990</v>
      </c>
      <c r="N19" s="123">
        <v>12.32</v>
      </c>
      <c r="O19" s="124">
        <v>41786</v>
      </c>
      <c r="P19" s="120" t="s">
        <v>392</v>
      </c>
      <c r="Q19" s="121" t="s">
        <v>393</v>
      </c>
      <c r="R19" s="120" t="s">
        <v>394</v>
      </c>
      <c r="S19" s="120" t="s">
        <v>349</v>
      </c>
      <c r="T19" s="120" t="s">
        <v>221</v>
      </c>
      <c r="U19" s="120" t="s">
        <v>350</v>
      </c>
      <c r="V19" s="120" t="s">
        <v>223</v>
      </c>
    </row>
    <row r="20" spans="1:22" ht="30">
      <c r="A20" s="120" t="s">
        <v>2405</v>
      </c>
      <c r="B20" s="120" t="s">
        <v>206</v>
      </c>
      <c r="C20" s="121" t="s">
        <v>207</v>
      </c>
      <c r="D20" s="120" t="s">
        <v>208</v>
      </c>
      <c r="E20" s="120" t="s">
        <v>384</v>
      </c>
      <c r="F20" s="120" t="s">
        <v>410</v>
      </c>
      <c r="G20" s="121" t="s">
        <v>386</v>
      </c>
      <c r="H20" s="120" t="s">
        <v>387</v>
      </c>
      <c r="I20" s="121" t="s">
        <v>388</v>
      </c>
      <c r="J20" s="120" t="s">
        <v>389</v>
      </c>
      <c r="K20" s="120" t="s">
        <v>390</v>
      </c>
      <c r="L20" s="120" t="s">
        <v>391</v>
      </c>
      <c r="M20" s="122">
        <v>1000</v>
      </c>
      <c r="N20" s="123">
        <v>2175.27</v>
      </c>
      <c r="O20" s="124">
        <v>41786</v>
      </c>
      <c r="P20" s="120" t="s">
        <v>392</v>
      </c>
      <c r="Q20" s="121" t="s">
        <v>393</v>
      </c>
      <c r="R20" s="120" t="s">
        <v>394</v>
      </c>
      <c r="S20" s="120" t="s">
        <v>349</v>
      </c>
      <c r="T20" s="120" t="s">
        <v>221</v>
      </c>
      <c r="U20" s="120" t="s">
        <v>350</v>
      </c>
      <c r="V20" s="120" t="s">
        <v>223</v>
      </c>
    </row>
    <row r="21" spans="1:22" ht="30">
      <c r="A21" s="120" t="s">
        <v>2405</v>
      </c>
      <c r="B21" s="120" t="s">
        <v>206</v>
      </c>
      <c r="C21" s="121" t="s">
        <v>207</v>
      </c>
      <c r="D21" s="120" t="s">
        <v>208</v>
      </c>
      <c r="E21" s="120" t="s">
        <v>384</v>
      </c>
      <c r="F21" s="120" t="s">
        <v>411</v>
      </c>
      <c r="G21" s="121" t="s">
        <v>386</v>
      </c>
      <c r="H21" s="120" t="s">
        <v>387</v>
      </c>
      <c r="I21" s="121" t="s">
        <v>388</v>
      </c>
      <c r="J21" s="120" t="s">
        <v>389</v>
      </c>
      <c r="K21" s="120" t="s">
        <v>390</v>
      </c>
      <c r="L21" s="120" t="s">
        <v>391</v>
      </c>
      <c r="M21" s="122">
        <v>1010</v>
      </c>
      <c r="N21" s="123">
        <v>1629.97</v>
      </c>
      <c r="O21" s="124">
        <v>41786</v>
      </c>
      <c r="P21" s="120" t="s">
        <v>392</v>
      </c>
      <c r="Q21" s="121" t="s">
        <v>393</v>
      </c>
      <c r="R21" s="120" t="s">
        <v>394</v>
      </c>
      <c r="S21" s="120" t="s">
        <v>349</v>
      </c>
      <c r="T21" s="120" t="s">
        <v>221</v>
      </c>
      <c r="U21" s="120" t="s">
        <v>350</v>
      </c>
      <c r="V21" s="120" t="s">
        <v>223</v>
      </c>
    </row>
    <row r="22" spans="1:22" ht="30">
      <c r="A22" s="120" t="s">
        <v>2405</v>
      </c>
      <c r="B22" s="120" t="s">
        <v>206</v>
      </c>
      <c r="C22" s="121" t="s">
        <v>207</v>
      </c>
      <c r="D22" s="120" t="s">
        <v>208</v>
      </c>
      <c r="E22" s="120" t="s">
        <v>384</v>
      </c>
      <c r="F22" s="120" t="s">
        <v>412</v>
      </c>
      <c r="G22" s="121" t="s">
        <v>386</v>
      </c>
      <c r="H22" s="120" t="s">
        <v>387</v>
      </c>
      <c r="I22" s="121" t="s">
        <v>388</v>
      </c>
      <c r="J22" s="120" t="s">
        <v>389</v>
      </c>
      <c r="K22" s="120" t="s">
        <v>390</v>
      </c>
      <c r="L22" s="120" t="s">
        <v>391</v>
      </c>
      <c r="M22" s="122">
        <v>1020</v>
      </c>
      <c r="N22" s="123">
        <v>2517.37</v>
      </c>
      <c r="O22" s="124">
        <v>41786</v>
      </c>
      <c r="P22" s="120" t="s">
        <v>392</v>
      </c>
      <c r="Q22" s="121" t="s">
        <v>393</v>
      </c>
      <c r="R22" s="120" t="s">
        <v>394</v>
      </c>
      <c r="S22" s="120" t="s">
        <v>349</v>
      </c>
      <c r="T22" s="120" t="s">
        <v>221</v>
      </c>
      <c r="U22" s="120" t="s">
        <v>350</v>
      </c>
      <c r="V22" s="120" t="s">
        <v>223</v>
      </c>
    </row>
    <row r="23" spans="1:22" ht="30">
      <c r="A23" s="120" t="s">
        <v>2405</v>
      </c>
      <c r="B23" s="120" t="s">
        <v>206</v>
      </c>
      <c r="C23" s="121" t="s">
        <v>207</v>
      </c>
      <c r="D23" s="120" t="s">
        <v>208</v>
      </c>
      <c r="E23" s="120" t="s">
        <v>384</v>
      </c>
      <c r="F23" s="120" t="s">
        <v>413</v>
      </c>
      <c r="G23" s="121" t="s">
        <v>386</v>
      </c>
      <c r="H23" s="120" t="s">
        <v>387</v>
      </c>
      <c r="I23" s="121" t="s">
        <v>388</v>
      </c>
      <c r="J23" s="120" t="s">
        <v>389</v>
      </c>
      <c r="K23" s="120" t="s">
        <v>390</v>
      </c>
      <c r="L23" s="120" t="s">
        <v>391</v>
      </c>
      <c r="M23" s="122">
        <v>1030</v>
      </c>
      <c r="N23" s="123">
        <v>27.58</v>
      </c>
      <c r="O23" s="124">
        <v>41786</v>
      </c>
      <c r="P23" s="120" t="s">
        <v>392</v>
      </c>
      <c r="Q23" s="121" t="s">
        <v>393</v>
      </c>
      <c r="R23" s="120" t="s">
        <v>394</v>
      </c>
      <c r="S23" s="120" t="s">
        <v>349</v>
      </c>
      <c r="T23" s="120" t="s">
        <v>221</v>
      </c>
      <c r="U23" s="120" t="s">
        <v>350</v>
      </c>
      <c r="V23" s="120" t="s">
        <v>223</v>
      </c>
    </row>
    <row r="24" spans="1:22" ht="30">
      <c r="A24" s="120" t="s">
        <v>2405</v>
      </c>
      <c r="B24" s="120" t="s">
        <v>206</v>
      </c>
      <c r="C24" s="121" t="s">
        <v>207</v>
      </c>
      <c r="D24" s="120" t="s">
        <v>208</v>
      </c>
      <c r="E24" s="120" t="s">
        <v>384</v>
      </c>
      <c r="F24" s="120" t="s">
        <v>414</v>
      </c>
      <c r="G24" s="121" t="s">
        <v>386</v>
      </c>
      <c r="H24" s="120" t="s">
        <v>387</v>
      </c>
      <c r="I24" s="121" t="s">
        <v>388</v>
      </c>
      <c r="J24" s="120" t="s">
        <v>389</v>
      </c>
      <c r="K24" s="120" t="s">
        <v>390</v>
      </c>
      <c r="L24" s="120" t="s">
        <v>391</v>
      </c>
      <c r="M24" s="122">
        <v>1040</v>
      </c>
      <c r="N24" s="123">
        <v>4329.25</v>
      </c>
      <c r="O24" s="124">
        <v>41786</v>
      </c>
      <c r="P24" s="120" t="s">
        <v>392</v>
      </c>
      <c r="Q24" s="121" t="s">
        <v>393</v>
      </c>
      <c r="R24" s="120" t="s">
        <v>394</v>
      </c>
      <c r="S24" s="120" t="s">
        <v>349</v>
      </c>
      <c r="T24" s="120" t="s">
        <v>221</v>
      </c>
      <c r="U24" s="120" t="s">
        <v>350</v>
      </c>
      <c r="V24" s="120" t="s">
        <v>223</v>
      </c>
    </row>
    <row r="25" spans="1:22" ht="30">
      <c r="A25" s="120" t="s">
        <v>2405</v>
      </c>
      <c r="B25" s="120" t="s">
        <v>206</v>
      </c>
      <c r="C25" s="121" t="s">
        <v>207</v>
      </c>
      <c r="D25" s="120" t="s">
        <v>208</v>
      </c>
      <c r="E25" s="120" t="s">
        <v>384</v>
      </c>
      <c r="F25" s="120" t="s">
        <v>415</v>
      </c>
      <c r="G25" s="121" t="s">
        <v>386</v>
      </c>
      <c r="H25" s="120" t="s">
        <v>387</v>
      </c>
      <c r="I25" s="121" t="s">
        <v>388</v>
      </c>
      <c r="J25" s="120" t="s">
        <v>389</v>
      </c>
      <c r="K25" s="120" t="s">
        <v>390</v>
      </c>
      <c r="L25" s="120" t="s">
        <v>391</v>
      </c>
      <c r="M25" s="122">
        <v>1050</v>
      </c>
      <c r="N25" s="123">
        <v>10097.790000000001</v>
      </c>
      <c r="O25" s="124">
        <v>41786</v>
      </c>
      <c r="P25" s="120" t="s">
        <v>392</v>
      </c>
      <c r="Q25" s="121" t="s">
        <v>393</v>
      </c>
      <c r="R25" s="120" t="s">
        <v>394</v>
      </c>
      <c r="S25" s="120" t="s">
        <v>349</v>
      </c>
      <c r="T25" s="120" t="s">
        <v>221</v>
      </c>
      <c r="U25" s="120" t="s">
        <v>350</v>
      </c>
      <c r="V25" s="120" t="s">
        <v>223</v>
      </c>
    </row>
    <row r="26" spans="1:22" ht="30">
      <c r="A26" s="120" t="s">
        <v>2405</v>
      </c>
      <c r="B26" s="120" t="s">
        <v>206</v>
      </c>
      <c r="C26" s="121" t="s">
        <v>207</v>
      </c>
      <c r="D26" s="120" t="s">
        <v>208</v>
      </c>
      <c r="E26" s="120" t="s">
        <v>384</v>
      </c>
      <c r="F26" s="120" t="s">
        <v>416</v>
      </c>
      <c r="G26" s="121" t="s">
        <v>386</v>
      </c>
      <c r="H26" s="120" t="s">
        <v>387</v>
      </c>
      <c r="I26" s="121" t="s">
        <v>388</v>
      </c>
      <c r="J26" s="120" t="s">
        <v>389</v>
      </c>
      <c r="K26" s="120" t="s">
        <v>390</v>
      </c>
      <c r="L26" s="120" t="s">
        <v>391</v>
      </c>
      <c r="M26" s="122">
        <v>1060</v>
      </c>
      <c r="N26" s="123">
        <v>4474.26</v>
      </c>
      <c r="O26" s="124">
        <v>41786</v>
      </c>
      <c r="P26" s="120" t="s">
        <v>392</v>
      </c>
      <c r="Q26" s="121" t="s">
        <v>393</v>
      </c>
      <c r="R26" s="120" t="s">
        <v>394</v>
      </c>
      <c r="S26" s="120" t="s">
        <v>349</v>
      </c>
      <c r="T26" s="120" t="s">
        <v>221</v>
      </c>
      <c r="U26" s="120" t="s">
        <v>350</v>
      </c>
      <c r="V26" s="120" t="s">
        <v>223</v>
      </c>
    </row>
    <row r="27" spans="1:22" ht="30">
      <c r="A27" s="120" t="s">
        <v>2405</v>
      </c>
      <c r="B27" s="120" t="s">
        <v>206</v>
      </c>
      <c r="C27" s="121" t="s">
        <v>207</v>
      </c>
      <c r="D27" s="120" t="s">
        <v>208</v>
      </c>
      <c r="E27" s="120" t="s">
        <v>384</v>
      </c>
      <c r="F27" s="120" t="s">
        <v>417</v>
      </c>
      <c r="G27" s="121" t="s">
        <v>386</v>
      </c>
      <c r="H27" s="120" t="s">
        <v>387</v>
      </c>
      <c r="I27" s="121" t="s">
        <v>388</v>
      </c>
      <c r="J27" s="120" t="s">
        <v>389</v>
      </c>
      <c r="K27" s="120" t="s">
        <v>390</v>
      </c>
      <c r="L27" s="120" t="s">
        <v>391</v>
      </c>
      <c r="M27" s="122">
        <v>1070</v>
      </c>
      <c r="N27" s="123">
        <v>2093.21</v>
      </c>
      <c r="O27" s="124">
        <v>41786</v>
      </c>
      <c r="P27" s="120" t="s">
        <v>392</v>
      </c>
      <c r="Q27" s="121" t="s">
        <v>393</v>
      </c>
      <c r="R27" s="120" t="s">
        <v>394</v>
      </c>
      <c r="S27" s="120" t="s">
        <v>349</v>
      </c>
      <c r="T27" s="120" t="s">
        <v>221</v>
      </c>
      <c r="U27" s="120" t="s">
        <v>350</v>
      </c>
      <c r="V27" s="120" t="s">
        <v>223</v>
      </c>
    </row>
    <row r="28" spans="1:22" ht="30">
      <c r="A28" s="120" t="s">
        <v>2405</v>
      </c>
      <c r="B28" s="120" t="s">
        <v>206</v>
      </c>
      <c r="C28" s="121" t="s">
        <v>207</v>
      </c>
      <c r="D28" s="120" t="s">
        <v>208</v>
      </c>
      <c r="E28" s="120" t="s">
        <v>384</v>
      </c>
      <c r="F28" s="120" t="s">
        <v>418</v>
      </c>
      <c r="G28" s="121" t="s">
        <v>386</v>
      </c>
      <c r="H28" s="120" t="s">
        <v>387</v>
      </c>
      <c r="I28" s="121" t="s">
        <v>388</v>
      </c>
      <c r="J28" s="120" t="s">
        <v>389</v>
      </c>
      <c r="K28" s="120" t="s">
        <v>390</v>
      </c>
      <c r="L28" s="120" t="s">
        <v>391</v>
      </c>
      <c r="M28" s="122">
        <v>1080</v>
      </c>
      <c r="N28" s="123">
        <v>1091.47</v>
      </c>
      <c r="O28" s="124">
        <v>41786</v>
      </c>
      <c r="P28" s="120" t="s">
        <v>392</v>
      </c>
      <c r="Q28" s="121" t="s">
        <v>393</v>
      </c>
      <c r="R28" s="120" t="s">
        <v>394</v>
      </c>
      <c r="S28" s="120" t="s">
        <v>349</v>
      </c>
      <c r="T28" s="120" t="s">
        <v>221</v>
      </c>
      <c r="U28" s="120" t="s">
        <v>350</v>
      </c>
      <c r="V28" s="120" t="s">
        <v>223</v>
      </c>
    </row>
    <row r="29" spans="1:22" ht="30">
      <c r="A29" s="120" t="s">
        <v>2405</v>
      </c>
      <c r="B29" s="120" t="s">
        <v>206</v>
      </c>
      <c r="C29" s="121" t="s">
        <v>207</v>
      </c>
      <c r="D29" s="120" t="s">
        <v>208</v>
      </c>
      <c r="E29" s="120" t="s">
        <v>384</v>
      </c>
      <c r="F29" s="120" t="s">
        <v>419</v>
      </c>
      <c r="G29" s="121" t="s">
        <v>386</v>
      </c>
      <c r="H29" s="120" t="s">
        <v>387</v>
      </c>
      <c r="I29" s="121" t="s">
        <v>388</v>
      </c>
      <c r="J29" s="120" t="s">
        <v>389</v>
      </c>
      <c r="K29" s="120" t="s">
        <v>390</v>
      </c>
      <c r="L29" s="120" t="s">
        <v>391</v>
      </c>
      <c r="M29" s="122">
        <v>1090</v>
      </c>
      <c r="N29" s="123">
        <v>1238.3</v>
      </c>
      <c r="O29" s="124">
        <v>41786</v>
      </c>
      <c r="P29" s="120" t="s">
        <v>392</v>
      </c>
      <c r="Q29" s="121" t="s">
        <v>393</v>
      </c>
      <c r="R29" s="120" t="s">
        <v>394</v>
      </c>
      <c r="S29" s="120" t="s">
        <v>349</v>
      </c>
      <c r="T29" s="120" t="s">
        <v>221</v>
      </c>
      <c r="U29" s="120" t="s">
        <v>350</v>
      </c>
      <c r="V29" s="120" t="s">
        <v>223</v>
      </c>
    </row>
    <row r="30" spans="1:22" ht="30">
      <c r="A30" s="120" t="s">
        <v>2405</v>
      </c>
      <c r="B30" s="120" t="s">
        <v>206</v>
      </c>
      <c r="C30" s="121" t="s">
        <v>207</v>
      </c>
      <c r="D30" s="120" t="s">
        <v>208</v>
      </c>
      <c r="E30" s="120" t="s">
        <v>384</v>
      </c>
      <c r="F30" s="120" t="s">
        <v>420</v>
      </c>
      <c r="G30" s="121" t="s">
        <v>386</v>
      </c>
      <c r="H30" s="120" t="s">
        <v>387</v>
      </c>
      <c r="I30" s="121" t="s">
        <v>388</v>
      </c>
      <c r="J30" s="120" t="s">
        <v>389</v>
      </c>
      <c r="K30" s="120" t="s">
        <v>390</v>
      </c>
      <c r="L30" s="120" t="s">
        <v>391</v>
      </c>
      <c r="M30" s="122">
        <v>1100</v>
      </c>
      <c r="N30" s="123">
        <v>4302.83</v>
      </c>
      <c r="O30" s="124">
        <v>41786</v>
      </c>
      <c r="P30" s="120" t="s">
        <v>392</v>
      </c>
      <c r="Q30" s="121" t="s">
        <v>393</v>
      </c>
      <c r="R30" s="120" t="s">
        <v>394</v>
      </c>
      <c r="S30" s="120" t="s">
        <v>349</v>
      </c>
      <c r="T30" s="120" t="s">
        <v>221</v>
      </c>
      <c r="U30" s="120" t="s">
        <v>350</v>
      </c>
      <c r="V30" s="120" t="s">
        <v>223</v>
      </c>
    </row>
    <row r="31" spans="1:22" ht="30">
      <c r="A31" s="120" t="s">
        <v>2405</v>
      </c>
      <c r="B31" s="120" t="s">
        <v>206</v>
      </c>
      <c r="C31" s="121" t="s">
        <v>207</v>
      </c>
      <c r="D31" s="120" t="s">
        <v>208</v>
      </c>
      <c r="E31" s="120" t="s">
        <v>384</v>
      </c>
      <c r="F31" s="120" t="s">
        <v>421</v>
      </c>
      <c r="G31" s="121" t="s">
        <v>386</v>
      </c>
      <c r="H31" s="120" t="s">
        <v>387</v>
      </c>
      <c r="I31" s="121" t="s">
        <v>388</v>
      </c>
      <c r="J31" s="120" t="s">
        <v>389</v>
      </c>
      <c r="K31" s="120" t="s">
        <v>390</v>
      </c>
      <c r="L31" s="120" t="s">
        <v>391</v>
      </c>
      <c r="M31" s="122">
        <v>1110</v>
      </c>
      <c r="N31" s="123">
        <v>2818.55</v>
      </c>
      <c r="O31" s="124">
        <v>41786</v>
      </c>
      <c r="P31" s="120" t="s">
        <v>392</v>
      </c>
      <c r="Q31" s="121" t="s">
        <v>393</v>
      </c>
      <c r="R31" s="120" t="s">
        <v>394</v>
      </c>
      <c r="S31" s="120" t="s">
        <v>349</v>
      </c>
      <c r="T31" s="120" t="s">
        <v>221</v>
      </c>
      <c r="U31" s="120" t="s">
        <v>350</v>
      </c>
      <c r="V31" s="120" t="s">
        <v>223</v>
      </c>
    </row>
    <row r="32" spans="1:22" ht="30">
      <c r="A32" s="120" t="s">
        <v>2405</v>
      </c>
      <c r="B32" s="120" t="s">
        <v>206</v>
      </c>
      <c r="C32" s="121" t="s">
        <v>207</v>
      </c>
      <c r="D32" s="120" t="s">
        <v>208</v>
      </c>
      <c r="E32" s="120" t="s">
        <v>384</v>
      </c>
      <c r="F32" s="120" t="s">
        <v>422</v>
      </c>
      <c r="G32" s="121" t="s">
        <v>386</v>
      </c>
      <c r="H32" s="120" t="s">
        <v>387</v>
      </c>
      <c r="I32" s="121" t="s">
        <v>388</v>
      </c>
      <c r="J32" s="120" t="s">
        <v>389</v>
      </c>
      <c r="K32" s="120" t="s">
        <v>390</v>
      </c>
      <c r="L32" s="120" t="s">
        <v>391</v>
      </c>
      <c r="M32" s="122">
        <v>1120</v>
      </c>
      <c r="N32" s="123">
        <v>3200.4</v>
      </c>
      <c r="O32" s="124">
        <v>41786</v>
      </c>
      <c r="P32" s="120" t="s">
        <v>392</v>
      </c>
      <c r="Q32" s="121" t="s">
        <v>393</v>
      </c>
      <c r="R32" s="120" t="s">
        <v>394</v>
      </c>
      <c r="S32" s="120" t="s">
        <v>349</v>
      </c>
      <c r="T32" s="120" t="s">
        <v>221</v>
      </c>
      <c r="U32" s="120" t="s">
        <v>350</v>
      </c>
      <c r="V32" s="120" t="s">
        <v>223</v>
      </c>
    </row>
    <row r="33" spans="1:22" ht="30">
      <c r="A33" s="120" t="s">
        <v>2405</v>
      </c>
      <c r="B33" s="120" t="s">
        <v>206</v>
      </c>
      <c r="C33" s="121" t="s">
        <v>207</v>
      </c>
      <c r="D33" s="120" t="s">
        <v>208</v>
      </c>
      <c r="E33" s="120" t="s">
        <v>384</v>
      </c>
      <c r="F33" s="120" t="s">
        <v>423</v>
      </c>
      <c r="G33" s="121" t="s">
        <v>386</v>
      </c>
      <c r="H33" s="120" t="s">
        <v>387</v>
      </c>
      <c r="I33" s="121" t="s">
        <v>388</v>
      </c>
      <c r="J33" s="120" t="s">
        <v>389</v>
      </c>
      <c r="K33" s="120" t="s">
        <v>390</v>
      </c>
      <c r="L33" s="120" t="s">
        <v>391</v>
      </c>
      <c r="M33" s="122">
        <v>1130</v>
      </c>
      <c r="N33" s="123">
        <v>764.46</v>
      </c>
      <c r="O33" s="124">
        <v>41786</v>
      </c>
      <c r="P33" s="120" t="s">
        <v>392</v>
      </c>
      <c r="Q33" s="121" t="s">
        <v>393</v>
      </c>
      <c r="R33" s="120" t="s">
        <v>394</v>
      </c>
      <c r="S33" s="120" t="s">
        <v>349</v>
      </c>
      <c r="T33" s="120" t="s">
        <v>221</v>
      </c>
      <c r="U33" s="120" t="s">
        <v>350</v>
      </c>
      <c r="V33" s="120" t="s">
        <v>223</v>
      </c>
    </row>
    <row r="34" spans="1:22" ht="30">
      <c r="A34" s="120" t="s">
        <v>2405</v>
      </c>
      <c r="B34" s="120" t="s">
        <v>206</v>
      </c>
      <c r="C34" s="121" t="s">
        <v>207</v>
      </c>
      <c r="D34" s="120" t="s">
        <v>208</v>
      </c>
      <c r="E34" s="120" t="s">
        <v>384</v>
      </c>
      <c r="F34" s="120" t="s">
        <v>424</v>
      </c>
      <c r="G34" s="121" t="s">
        <v>386</v>
      </c>
      <c r="H34" s="120" t="s">
        <v>387</v>
      </c>
      <c r="I34" s="121" t="s">
        <v>388</v>
      </c>
      <c r="J34" s="120" t="s">
        <v>389</v>
      </c>
      <c r="K34" s="120" t="s">
        <v>390</v>
      </c>
      <c r="L34" s="120" t="s">
        <v>391</v>
      </c>
      <c r="M34" s="122">
        <v>1140</v>
      </c>
      <c r="N34" s="123">
        <v>2129.15</v>
      </c>
      <c r="O34" s="124">
        <v>41786</v>
      </c>
      <c r="P34" s="120" t="s">
        <v>392</v>
      </c>
      <c r="Q34" s="121" t="s">
        <v>393</v>
      </c>
      <c r="R34" s="120" t="s">
        <v>394</v>
      </c>
      <c r="S34" s="120" t="s">
        <v>349</v>
      </c>
      <c r="T34" s="120" t="s">
        <v>221</v>
      </c>
      <c r="U34" s="120" t="s">
        <v>350</v>
      </c>
      <c r="V34" s="120" t="s">
        <v>223</v>
      </c>
    </row>
    <row r="35" spans="1:22" ht="30">
      <c r="A35" s="120" t="s">
        <v>2405</v>
      </c>
      <c r="B35" s="120" t="s">
        <v>206</v>
      </c>
      <c r="C35" s="121" t="s">
        <v>207</v>
      </c>
      <c r="D35" s="120" t="s">
        <v>208</v>
      </c>
      <c r="E35" s="120" t="s">
        <v>384</v>
      </c>
      <c r="F35" s="120" t="s">
        <v>425</v>
      </c>
      <c r="G35" s="121" t="s">
        <v>386</v>
      </c>
      <c r="H35" s="120" t="s">
        <v>387</v>
      </c>
      <c r="I35" s="121" t="s">
        <v>388</v>
      </c>
      <c r="J35" s="120" t="s">
        <v>389</v>
      </c>
      <c r="K35" s="120" t="s">
        <v>390</v>
      </c>
      <c r="L35" s="120" t="s">
        <v>391</v>
      </c>
      <c r="M35" s="122">
        <v>1150</v>
      </c>
      <c r="N35" s="123">
        <v>723.26</v>
      </c>
      <c r="O35" s="124">
        <v>41786</v>
      </c>
      <c r="P35" s="120" t="s">
        <v>392</v>
      </c>
      <c r="Q35" s="121" t="s">
        <v>393</v>
      </c>
      <c r="R35" s="120" t="s">
        <v>394</v>
      </c>
      <c r="S35" s="120" t="s">
        <v>349</v>
      </c>
      <c r="T35" s="120" t="s">
        <v>221</v>
      </c>
      <c r="U35" s="120" t="s">
        <v>350</v>
      </c>
      <c r="V35" s="120" t="s">
        <v>223</v>
      </c>
    </row>
    <row r="36" spans="1:22" ht="30">
      <c r="A36" s="120" t="s">
        <v>2405</v>
      </c>
      <c r="B36" s="120" t="s">
        <v>206</v>
      </c>
      <c r="C36" s="121" t="s">
        <v>207</v>
      </c>
      <c r="D36" s="120" t="s">
        <v>208</v>
      </c>
      <c r="E36" s="120" t="s">
        <v>384</v>
      </c>
      <c r="F36" s="120" t="s">
        <v>426</v>
      </c>
      <c r="G36" s="121" t="s">
        <v>386</v>
      </c>
      <c r="H36" s="120" t="s">
        <v>387</v>
      </c>
      <c r="I36" s="121" t="s">
        <v>388</v>
      </c>
      <c r="J36" s="120" t="s">
        <v>389</v>
      </c>
      <c r="K36" s="120" t="s">
        <v>390</v>
      </c>
      <c r="L36" s="120" t="s">
        <v>391</v>
      </c>
      <c r="M36" s="122">
        <v>1160</v>
      </c>
      <c r="N36" s="123">
        <v>30.5</v>
      </c>
      <c r="O36" s="124">
        <v>41786</v>
      </c>
      <c r="P36" s="120" t="s">
        <v>392</v>
      </c>
      <c r="Q36" s="121" t="s">
        <v>393</v>
      </c>
      <c r="R36" s="120" t="s">
        <v>394</v>
      </c>
      <c r="S36" s="120" t="s">
        <v>349</v>
      </c>
      <c r="T36" s="120" t="s">
        <v>221</v>
      </c>
      <c r="U36" s="120" t="s">
        <v>350</v>
      </c>
      <c r="V36" s="120" t="s">
        <v>223</v>
      </c>
    </row>
    <row r="37" spans="1:22" ht="30">
      <c r="A37" s="120" t="s">
        <v>2405</v>
      </c>
      <c r="B37" s="120" t="s">
        <v>206</v>
      </c>
      <c r="C37" s="121" t="s">
        <v>207</v>
      </c>
      <c r="D37" s="120" t="s">
        <v>208</v>
      </c>
      <c r="E37" s="120" t="s">
        <v>384</v>
      </c>
      <c r="F37" s="120" t="s">
        <v>427</v>
      </c>
      <c r="G37" s="121" t="s">
        <v>386</v>
      </c>
      <c r="H37" s="120" t="s">
        <v>387</v>
      </c>
      <c r="I37" s="121" t="s">
        <v>388</v>
      </c>
      <c r="J37" s="120" t="s">
        <v>389</v>
      </c>
      <c r="K37" s="120" t="s">
        <v>390</v>
      </c>
      <c r="L37" s="120" t="s">
        <v>391</v>
      </c>
      <c r="M37" s="122">
        <v>1170</v>
      </c>
      <c r="N37" s="123">
        <v>1375.46</v>
      </c>
      <c r="O37" s="124">
        <v>41786</v>
      </c>
      <c r="P37" s="120" t="s">
        <v>392</v>
      </c>
      <c r="Q37" s="121" t="s">
        <v>393</v>
      </c>
      <c r="R37" s="120" t="s">
        <v>394</v>
      </c>
      <c r="S37" s="120" t="s">
        <v>349</v>
      </c>
      <c r="T37" s="120" t="s">
        <v>221</v>
      </c>
      <c r="U37" s="120" t="s">
        <v>350</v>
      </c>
      <c r="V37" s="120" t="s">
        <v>223</v>
      </c>
    </row>
    <row r="38" spans="1:22" ht="30">
      <c r="A38" s="120" t="s">
        <v>2405</v>
      </c>
      <c r="B38" s="120" t="s">
        <v>206</v>
      </c>
      <c r="C38" s="121" t="s">
        <v>207</v>
      </c>
      <c r="D38" s="120" t="s">
        <v>208</v>
      </c>
      <c r="E38" s="120" t="s">
        <v>384</v>
      </c>
      <c r="F38" s="120" t="s">
        <v>428</v>
      </c>
      <c r="G38" s="121" t="s">
        <v>386</v>
      </c>
      <c r="H38" s="120" t="s">
        <v>387</v>
      </c>
      <c r="I38" s="121" t="s">
        <v>388</v>
      </c>
      <c r="J38" s="120" t="s">
        <v>389</v>
      </c>
      <c r="K38" s="120" t="s">
        <v>390</v>
      </c>
      <c r="L38" s="120" t="s">
        <v>391</v>
      </c>
      <c r="M38" s="122">
        <v>1180</v>
      </c>
      <c r="N38" s="123">
        <v>56.24</v>
      </c>
      <c r="O38" s="124">
        <v>41786</v>
      </c>
      <c r="P38" s="120" t="s">
        <v>392</v>
      </c>
      <c r="Q38" s="121" t="s">
        <v>393</v>
      </c>
      <c r="R38" s="120" t="s">
        <v>394</v>
      </c>
      <c r="S38" s="120" t="s">
        <v>349</v>
      </c>
      <c r="T38" s="120" t="s">
        <v>221</v>
      </c>
      <c r="U38" s="120" t="s">
        <v>350</v>
      </c>
      <c r="V38" s="120" t="s">
        <v>223</v>
      </c>
    </row>
    <row r="39" spans="1:22" ht="30">
      <c r="A39" s="120" t="s">
        <v>2405</v>
      </c>
      <c r="B39" s="120" t="s">
        <v>206</v>
      </c>
      <c r="C39" s="121" t="s">
        <v>207</v>
      </c>
      <c r="D39" s="120" t="s">
        <v>208</v>
      </c>
      <c r="E39" s="120" t="s">
        <v>384</v>
      </c>
      <c r="F39" s="120" t="s">
        <v>429</v>
      </c>
      <c r="G39" s="121" t="s">
        <v>386</v>
      </c>
      <c r="H39" s="120" t="s">
        <v>387</v>
      </c>
      <c r="I39" s="121" t="s">
        <v>388</v>
      </c>
      <c r="J39" s="120" t="s">
        <v>389</v>
      </c>
      <c r="K39" s="120" t="s">
        <v>390</v>
      </c>
      <c r="L39" s="120" t="s">
        <v>391</v>
      </c>
      <c r="M39" s="122">
        <v>1190</v>
      </c>
      <c r="N39" s="123">
        <v>201.98</v>
      </c>
      <c r="O39" s="124">
        <v>41786</v>
      </c>
      <c r="P39" s="120" t="s">
        <v>392</v>
      </c>
      <c r="Q39" s="121" t="s">
        <v>393</v>
      </c>
      <c r="R39" s="120" t="s">
        <v>394</v>
      </c>
      <c r="S39" s="120" t="s">
        <v>349</v>
      </c>
      <c r="T39" s="120" t="s">
        <v>221</v>
      </c>
      <c r="U39" s="120" t="s">
        <v>350</v>
      </c>
      <c r="V39" s="120" t="s">
        <v>223</v>
      </c>
    </row>
    <row r="40" spans="1:22" ht="30">
      <c r="A40" s="120" t="s">
        <v>2405</v>
      </c>
      <c r="B40" s="120" t="s">
        <v>206</v>
      </c>
      <c r="C40" s="121" t="s">
        <v>207</v>
      </c>
      <c r="D40" s="120" t="s">
        <v>208</v>
      </c>
      <c r="E40" s="120" t="s">
        <v>384</v>
      </c>
      <c r="F40" s="120" t="s">
        <v>430</v>
      </c>
      <c r="G40" s="121" t="s">
        <v>386</v>
      </c>
      <c r="H40" s="120" t="s">
        <v>387</v>
      </c>
      <c r="I40" s="121" t="s">
        <v>388</v>
      </c>
      <c r="J40" s="120" t="s">
        <v>389</v>
      </c>
      <c r="K40" s="120" t="s">
        <v>390</v>
      </c>
      <c r="L40" s="120" t="s">
        <v>391</v>
      </c>
      <c r="M40" s="122">
        <v>1200</v>
      </c>
      <c r="N40" s="123">
        <v>110.82</v>
      </c>
      <c r="O40" s="124">
        <v>41786</v>
      </c>
      <c r="P40" s="120" t="s">
        <v>392</v>
      </c>
      <c r="Q40" s="121" t="s">
        <v>393</v>
      </c>
      <c r="R40" s="120" t="s">
        <v>394</v>
      </c>
      <c r="S40" s="120" t="s">
        <v>349</v>
      </c>
      <c r="T40" s="120" t="s">
        <v>221</v>
      </c>
      <c r="U40" s="120" t="s">
        <v>350</v>
      </c>
      <c r="V40" s="120" t="s">
        <v>223</v>
      </c>
    </row>
    <row r="41" spans="1:22" ht="30">
      <c r="A41" s="120" t="s">
        <v>2405</v>
      </c>
      <c r="B41" s="120" t="s">
        <v>206</v>
      </c>
      <c r="C41" s="121" t="s">
        <v>207</v>
      </c>
      <c r="D41" s="120" t="s">
        <v>208</v>
      </c>
      <c r="E41" s="120" t="s">
        <v>384</v>
      </c>
      <c r="F41" s="120" t="s">
        <v>431</v>
      </c>
      <c r="G41" s="121" t="s">
        <v>386</v>
      </c>
      <c r="H41" s="120" t="s">
        <v>387</v>
      </c>
      <c r="I41" s="121" t="s">
        <v>388</v>
      </c>
      <c r="J41" s="120" t="s">
        <v>389</v>
      </c>
      <c r="K41" s="120" t="s">
        <v>390</v>
      </c>
      <c r="L41" s="120" t="s">
        <v>391</v>
      </c>
      <c r="M41" s="122">
        <v>1210</v>
      </c>
      <c r="N41" s="123">
        <v>970.47</v>
      </c>
      <c r="O41" s="124">
        <v>41786</v>
      </c>
      <c r="P41" s="120" t="s">
        <v>392</v>
      </c>
      <c r="Q41" s="121" t="s">
        <v>393</v>
      </c>
      <c r="R41" s="120" t="s">
        <v>394</v>
      </c>
      <c r="S41" s="120" t="s">
        <v>349</v>
      </c>
      <c r="T41" s="120" t="s">
        <v>221</v>
      </c>
      <c r="U41" s="120" t="s">
        <v>350</v>
      </c>
      <c r="V41" s="120" t="s">
        <v>223</v>
      </c>
    </row>
    <row r="42" spans="1:22" ht="30">
      <c r="A42" s="120" t="s">
        <v>2405</v>
      </c>
      <c r="B42" s="120" t="s">
        <v>206</v>
      </c>
      <c r="C42" s="121" t="s">
        <v>207</v>
      </c>
      <c r="D42" s="120" t="s">
        <v>208</v>
      </c>
      <c r="E42" s="120" t="s">
        <v>384</v>
      </c>
      <c r="F42" s="120" t="s">
        <v>432</v>
      </c>
      <c r="G42" s="121" t="s">
        <v>386</v>
      </c>
      <c r="H42" s="120" t="s">
        <v>387</v>
      </c>
      <c r="I42" s="121" t="s">
        <v>388</v>
      </c>
      <c r="J42" s="120" t="s">
        <v>389</v>
      </c>
      <c r="K42" s="120" t="s">
        <v>390</v>
      </c>
      <c r="L42" s="120" t="s">
        <v>391</v>
      </c>
      <c r="M42" s="122">
        <v>1220</v>
      </c>
      <c r="N42" s="123">
        <v>2501.2399999999998</v>
      </c>
      <c r="O42" s="124">
        <v>41786</v>
      </c>
      <c r="P42" s="120" t="s">
        <v>392</v>
      </c>
      <c r="Q42" s="121" t="s">
        <v>393</v>
      </c>
      <c r="R42" s="120" t="s">
        <v>394</v>
      </c>
      <c r="S42" s="120" t="s">
        <v>349</v>
      </c>
      <c r="T42" s="120" t="s">
        <v>221</v>
      </c>
      <c r="U42" s="120" t="s">
        <v>350</v>
      </c>
      <c r="V42" s="120" t="s">
        <v>223</v>
      </c>
    </row>
    <row r="43" spans="1:22" ht="30">
      <c r="A43" s="120" t="s">
        <v>2405</v>
      </c>
      <c r="B43" s="120" t="s">
        <v>206</v>
      </c>
      <c r="C43" s="121" t="s">
        <v>207</v>
      </c>
      <c r="D43" s="120" t="s">
        <v>208</v>
      </c>
      <c r="E43" s="120" t="s">
        <v>384</v>
      </c>
      <c r="F43" s="120" t="s">
        <v>263</v>
      </c>
      <c r="G43" s="121" t="s">
        <v>386</v>
      </c>
      <c r="H43" s="120" t="s">
        <v>387</v>
      </c>
      <c r="I43" s="121" t="s">
        <v>388</v>
      </c>
      <c r="J43" s="120" t="s">
        <v>389</v>
      </c>
      <c r="K43" s="120" t="s">
        <v>390</v>
      </c>
      <c r="L43" s="120" t="s">
        <v>391</v>
      </c>
      <c r="M43" s="122">
        <v>1230</v>
      </c>
      <c r="N43" s="123">
        <v>2397.58</v>
      </c>
      <c r="O43" s="124">
        <v>41786</v>
      </c>
      <c r="P43" s="120" t="s">
        <v>392</v>
      </c>
      <c r="Q43" s="121" t="s">
        <v>393</v>
      </c>
      <c r="R43" s="120" t="s">
        <v>394</v>
      </c>
      <c r="S43" s="120" t="s">
        <v>349</v>
      </c>
      <c r="T43" s="120" t="s">
        <v>221</v>
      </c>
      <c r="U43" s="120" t="s">
        <v>350</v>
      </c>
      <c r="V43" s="120" t="s">
        <v>223</v>
      </c>
    </row>
    <row r="44" spans="1:22" ht="30">
      <c r="A44" s="120" t="s">
        <v>2405</v>
      </c>
      <c r="B44" s="120" t="s">
        <v>206</v>
      </c>
      <c r="C44" s="121" t="s">
        <v>207</v>
      </c>
      <c r="D44" s="120" t="s">
        <v>208</v>
      </c>
      <c r="E44" s="120" t="s">
        <v>384</v>
      </c>
      <c r="F44" s="120" t="s">
        <v>433</v>
      </c>
      <c r="G44" s="121" t="s">
        <v>386</v>
      </c>
      <c r="H44" s="120" t="s">
        <v>387</v>
      </c>
      <c r="I44" s="121" t="s">
        <v>388</v>
      </c>
      <c r="J44" s="120" t="s">
        <v>389</v>
      </c>
      <c r="K44" s="120" t="s">
        <v>390</v>
      </c>
      <c r="L44" s="120" t="s">
        <v>391</v>
      </c>
      <c r="M44" s="122">
        <v>1240</v>
      </c>
      <c r="N44" s="123">
        <v>1923.01</v>
      </c>
      <c r="O44" s="124">
        <v>41786</v>
      </c>
      <c r="P44" s="120" t="s">
        <v>392</v>
      </c>
      <c r="Q44" s="121" t="s">
        <v>393</v>
      </c>
      <c r="R44" s="120" t="s">
        <v>394</v>
      </c>
      <c r="S44" s="120" t="s">
        <v>349</v>
      </c>
      <c r="T44" s="120" t="s">
        <v>221</v>
      </c>
      <c r="U44" s="120" t="s">
        <v>350</v>
      </c>
      <c r="V44" s="120" t="s">
        <v>223</v>
      </c>
    </row>
    <row r="45" spans="1:22" ht="30">
      <c r="A45" s="120" t="s">
        <v>2405</v>
      </c>
      <c r="B45" s="120" t="s">
        <v>206</v>
      </c>
      <c r="C45" s="121" t="s">
        <v>207</v>
      </c>
      <c r="D45" s="120" t="s">
        <v>208</v>
      </c>
      <c r="E45" s="120" t="s">
        <v>384</v>
      </c>
      <c r="F45" s="120" t="s">
        <v>434</v>
      </c>
      <c r="G45" s="121" t="s">
        <v>386</v>
      </c>
      <c r="H45" s="120" t="s">
        <v>387</v>
      </c>
      <c r="I45" s="121" t="s">
        <v>388</v>
      </c>
      <c r="J45" s="120" t="s">
        <v>389</v>
      </c>
      <c r="K45" s="120" t="s">
        <v>390</v>
      </c>
      <c r="L45" s="120" t="s">
        <v>391</v>
      </c>
      <c r="M45" s="122">
        <v>1250</v>
      </c>
      <c r="N45" s="123">
        <v>1672.49</v>
      </c>
      <c r="O45" s="124">
        <v>41786</v>
      </c>
      <c r="P45" s="120" t="s">
        <v>392</v>
      </c>
      <c r="Q45" s="121" t="s">
        <v>393</v>
      </c>
      <c r="R45" s="120" t="s">
        <v>394</v>
      </c>
      <c r="S45" s="120" t="s">
        <v>349</v>
      </c>
      <c r="T45" s="120" t="s">
        <v>221</v>
      </c>
      <c r="U45" s="120" t="s">
        <v>350</v>
      </c>
      <c r="V45" s="120" t="s">
        <v>223</v>
      </c>
    </row>
    <row r="46" spans="1:22" ht="30">
      <c r="A46" s="120" t="s">
        <v>2405</v>
      </c>
      <c r="B46" s="120" t="s">
        <v>206</v>
      </c>
      <c r="C46" s="121" t="s">
        <v>207</v>
      </c>
      <c r="D46" s="120" t="s">
        <v>208</v>
      </c>
      <c r="E46" s="120" t="s">
        <v>384</v>
      </c>
      <c r="F46" s="120" t="s">
        <v>435</v>
      </c>
      <c r="G46" s="121" t="s">
        <v>386</v>
      </c>
      <c r="H46" s="120" t="s">
        <v>387</v>
      </c>
      <c r="I46" s="121" t="s">
        <v>388</v>
      </c>
      <c r="J46" s="120" t="s">
        <v>389</v>
      </c>
      <c r="K46" s="120" t="s">
        <v>390</v>
      </c>
      <c r="L46" s="120" t="s">
        <v>391</v>
      </c>
      <c r="M46" s="122">
        <v>1260</v>
      </c>
      <c r="N46" s="123">
        <v>2426.56</v>
      </c>
      <c r="O46" s="124">
        <v>41786</v>
      </c>
      <c r="P46" s="120" t="s">
        <v>392</v>
      </c>
      <c r="Q46" s="121" t="s">
        <v>393</v>
      </c>
      <c r="R46" s="120" t="s">
        <v>394</v>
      </c>
      <c r="S46" s="120" t="s">
        <v>349</v>
      </c>
      <c r="T46" s="120" t="s">
        <v>221</v>
      </c>
      <c r="U46" s="120" t="s">
        <v>350</v>
      </c>
      <c r="V46" s="120" t="s">
        <v>223</v>
      </c>
    </row>
    <row r="47" spans="1:22" ht="30">
      <c r="A47" s="120" t="s">
        <v>2405</v>
      </c>
      <c r="B47" s="120" t="s">
        <v>206</v>
      </c>
      <c r="C47" s="121" t="s">
        <v>207</v>
      </c>
      <c r="D47" s="120" t="s">
        <v>208</v>
      </c>
      <c r="E47" s="120" t="s">
        <v>384</v>
      </c>
      <c r="F47" s="120" t="s">
        <v>436</v>
      </c>
      <c r="G47" s="121" t="s">
        <v>386</v>
      </c>
      <c r="H47" s="120" t="s">
        <v>387</v>
      </c>
      <c r="I47" s="121" t="s">
        <v>388</v>
      </c>
      <c r="J47" s="120" t="s">
        <v>389</v>
      </c>
      <c r="K47" s="120" t="s">
        <v>390</v>
      </c>
      <c r="L47" s="120" t="s">
        <v>391</v>
      </c>
      <c r="M47" s="122">
        <v>1270</v>
      </c>
      <c r="N47" s="123">
        <v>1206.17</v>
      </c>
      <c r="O47" s="124">
        <v>41786</v>
      </c>
      <c r="P47" s="120" t="s">
        <v>392</v>
      </c>
      <c r="Q47" s="121" t="s">
        <v>393</v>
      </c>
      <c r="R47" s="120" t="s">
        <v>394</v>
      </c>
      <c r="S47" s="120" t="s">
        <v>349</v>
      </c>
      <c r="T47" s="120" t="s">
        <v>221</v>
      </c>
      <c r="U47" s="120" t="s">
        <v>350</v>
      </c>
      <c r="V47" s="120" t="s">
        <v>223</v>
      </c>
    </row>
    <row r="48" spans="1:22" ht="30">
      <c r="A48" s="120" t="s">
        <v>2405</v>
      </c>
      <c r="B48" s="120" t="s">
        <v>206</v>
      </c>
      <c r="C48" s="121" t="s">
        <v>207</v>
      </c>
      <c r="D48" s="120" t="s">
        <v>208</v>
      </c>
      <c r="E48" s="120" t="s">
        <v>384</v>
      </c>
      <c r="F48" s="120" t="s">
        <v>437</v>
      </c>
      <c r="G48" s="121" t="s">
        <v>386</v>
      </c>
      <c r="H48" s="120" t="s">
        <v>387</v>
      </c>
      <c r="I48" s="121" t="s">
        <v>388</v>
      </c>
      <c r="J48" s="120" t="s">
        <v>389</v>
      </c>
      <c r="K48" s="120" t="s">
        <v>390</v>
      </c>
      <c r="L48" s="120" t="s">
        <v>391</v>
      </c>
      <c r="M48" s="122">
        <v>1280</v>
      </c>
      <c r="N48" s="123">
        <v>391.99</v>
      </c>
      <c r="O48" s="124">
        <v>41786</v>
      </c>
      <c r="P48" s="120" t="s">
        <v>392</v>
      </c>
      <c r="Q48" s="121" t="s">
        <v>393</v>
      </c>
      <c r="R48" s="120" t="s">
        <v>394</v>
      </c>
      <c r="S48" s="120" t="s">
        <v>349</v>
      </c>
      <c r="T48" s="120" t="s">
        <v>221</v>
      </c>
      <c r="U48" s="120" t="s">
        <v>350</v>
      </c>
      <c r="V48" s="120" t="s">
        <v>223</v>
      </c>
    </row>
    <row r="49" spans="1:22" ht="30">
      <c r="A49" s="120" t="s">
        <v>2405</v>
      </c>
      <c r="B49" s="120" t="s">
        <v>206</v>
      </c>
      <c r="C49" s="121" t="s">
        <v>207</v>
      </c>
      <c r="D49" s="120" t="s">
        <v>208</v>
      </c>
      <c r="E49" s="120" t="s">
        <v>384</v>
      </c>
      <c r="F49" s="120" t="s">
        <v>231</v>
      </c>
      <c r="G49" s="121" t="s">
        <v>386</v>
      </c>
      <c r="H49" s="120" t="s">
        <v>387</v>
      </c>
      <c r="I49" s="121" t="s">
        <v>388</v>
      </c>
      <c r="J49" s="120" t="s">
        <v>389</v>
      </c>
      <c r="K49" s="120" t="s">
        <v>390</v>
      </c>
      <c r="L49" s="120" t="s">
        <v>391</v>
      </c>
      <c r="M49" s="122">
        <v>1290</v>
      </c>
      <c r="N49" s="123">
        <v>226</v>
      </c>
      <c r="O49" s="124">
        <v>41786</v>
      </c>
      <c r="P49" s="120" t="s">
        <v>392</v>
      </c>
      <c r="Q49" s="121" t="s">
        <v>393</v>
      </c>
      <c r="R49" s="120" t="s">
        <v>394</v>
      </c>
      <c r="S49" s="120" t="s">
        <v>349</v>
      </c>
      <c r="T49" s="120" t="s">
        <v>221</v>
      </c>
      <c r="U49" s="120" t="s">
        <v>350</v>
      </c>
      <c r="V49" s="120" t="s">
        <v>223</v>
      </c>
    </row>
    <row r="50" spans="1:22" ht="30">
      <c r="A50" s="120" t="s">
        <v>2405</v>
      </c>
      <c r="B50" s="120" t="s">
        <v>206</v>
      </c>
      <c r="C50" s="121" t="s">
        <v>207</v>
      </c>
      <c r="D50" s="120" t="s">
        <v>208</v>
      </c>
      <c r="E50" s="120" t="s">
        <v>384</v>
      </c>
      <c r="F50" s="120" t="s">
        <v>438</v>
      </c>
      <c r="G50" s="121" t="s">
        <v>386</v>
      </c>
      <c r="H50" s="120" t="s">
        <v>387</v>
      </c>
      <c r="I50" s="121" t="s">
        <v>388</v>
      </c>
      <c r="J50" s="120" t="s">
        <v>389</v>
      </c>
      <c r="K50" s="120" t="s">
        <v>390</v>
      </c>
      <c r="L50" s="120" t="s">
        <v>391</v>
      </c>
      <c r="M50" s="122">
        <v>1300</v>
      </c>
      <c r="N50" s="123">
        <v>2167.2800000000002</v>
      </c>
      <c r="O50" s="124">
        <v>41786</v>
      </c>
      <c r="P50" s="120" t="s">
        <v>392</v>
      </c>
      <c r="Q50" s="121" t="s">
        <v>393</v>
      </c>
      <c r="R50" s="120" t="s">
        <v>394</v>
      </c>
      <c r="S50" s="120" t="s">
        <v>349</v>
      </c>
      <c r="T50" s="120" t="s">
        <v>221</v>
      </c>
      <c r="U50" s="120" t="s">
        <v>350</v>
      </c>
      <c r="V50" s="120" t="s">
        <v>223</v>
      </c>
    </row>
    <row r="51" spans="1:22" ht="30">
      <c r="A51" s="120" t="s">
        <v>2405</v>
      </c>
      <c r="B51" s="120" t="s">
        <v>206</v>
      </c>
      <c r="C51" s="121" t="s">
        <v>207</v>
      </c>
      <c r="D51" s="120" t="s">
        <v>208</v>
      </c>
      <c r="E51" s="120" t="s">
        <v>384</v>
      </c>
      <c r="F51" s="120" t="s">
        <v>439</v>
      </c>
      <c r="G51" s="121" t="s">
        <v>386</v>
      </c>
      <c r="H51" s="120" t="s">
        <v>387</v>
      </c>
      <c r="I51" s="121" t="s">
        <v>388</v>
      </c>
      <c r="J51" s="120" t="s">
        <v>389</v>
      </c>
      <c r="K51" s="120" t="s">
        <v>390</v>
      </c>
      <c r="L51" s="120" t="s">
        <v>391</v>
      </c>
      <c r="M51" s="122">
        <v>1310</v>
      </c>
      <c r="N51" s="123">
        <v>1221.3800000000001</v>
      </c>
      <c r="O51" s="124">
        <v>41786</v>
      </c>
      <c r="P51" s="120" t="s">
        <v>392</v>
      </c>
      <c r="Q51" s="121" t="s">
        <v>393</v>
      </c>
      <c r="R51" s="120" t="s">
        <v>394</v>
      </c>
      <c r="S51" s="120" t="s">
        <v>349</v>
      </c>
      <c r="T51" s="120" t="s">
        <v>221</v>
      </c>
      <c r="U51" s="120" t="s">
        <v>350</v>
      </c>
      <c r="V51" s="120" t="s">
        <v>223</v>
      </c>
    </row>
    <row r="52" spans="1:22" ht="30">
      <c r="A52" s="120" t="s">
        <v>2405</v>
      </c>
      <c r="B52" s="120" t="s">
        <v>206</v>
      </c>
      <c r="C52" s="121" t="s">
        <v>207</v>
      </c>
      <c r="D52" s="120" t="s">
        <v>208</v>
      </c>
      <c r="E52" s="120" t="s">
        <v>384</v>
      </c>
      <c r="F52" s="120" t="s">
        <v>440</v>
      </c>
      <c r="G52" s="121" t="s">
        <v>386</v>
      </c>
      <c r="H52" s="120" t="s">
        <v>387</v>
      </c>
      <c r="I52" s="121" t="s">
        <v>388</v>
      </c>
      <c r="J52" s="120" t="s">
        <v>389</v>
      </c>
      <c r="K52" s="120" t="s">
        <v>390</v>
      </c>
      <c r="L52" s="120" t="s">
        <v>391</v>
      </c>
      <c r="M52" s="122">
        <v>1320</v>
      </c>
      <c r="N52" s="123">
        <v>911.58</v>
      </c>
      <c r="O52" s="124">
        <v>41786</v>
      </c>
      <c r="P52" s="120" t="s">
        <v>392</v>
      </c>
      <c r="Q52" s="121" t="s">
        <v>393</v>
      </c>
      <c r="R52" s="120" t="s">
        <v>394</v>
      </c>
      <c r="S52" s="120" t="s">
        <v>349</v>
      </c>
      <c r="T52" s="120" t="s">
        <v>221</v>
      </c>
      <c r="U52" s="120" t="s">
        <v>350</v>
      </c>
      <c r="V52" s="120" t="s">
        <v>223</v>
      </c>
    </row>
    <row r="53" spans="1:22" ht="30">
      <c r="A53" s="120" t="s">
        <v>2405</v>
      </c>
      <c r="B53" s="120" t="s">
        <v>206</v>
      </c>
      <c r="C53" s="121" t="s">
        <v>207</v>
      </c>
      <c r="D53" s="120" t="s">
        <v>208</v>
      </c>
      <c r="E53" s="120" t="s">
        <v>384</v>
      </c>
      <c r="F53" s="120" t="s">
        <v>441</v>
      </c>
      <c r="G53" s="121" t="s">
        <v>386</v>
      </c>
      <c r="H53" s="120" t="s">
        <v>387</v>
      </c>
      <c r="I53" s="121" t="s">
        <v>388</v>
      </c>
      <c r="J53" s="120" t="s">
        <v>389</v>
      </c>
      <c r="K53" s="120" t="s">
        <v>390</v>
      </c>
      <c r="L53" s="120" t="s">
        <v>391</v>
      </c>
      <c r="M53" s="122">
        <v>1330</v>
      </c>
      <c r="N53" s="123">
        <v>991.5</v>
      </c>
      <c r="O53" s="124">
        <v>41786</v>
      </c>
      <c r="P53" s="120" t="s">
        <v>392</v>
      </c>
      <c r="Q53" s="121" t="s">
        <v>393</v>
      </c>
      <c r="R53" s="120" t="s">
        <v>394</v>
      </c>
      <c r="S53" s="120" t="s">
        <v>349</v>
      </c>
      <c r="T53" s="120" t="s">
        <v>221</v>
      </c>
      <c r="U53" s="120" t="s">
        <v>350</v>
      </c>
      <c r="V53" s="120" t="s">
        <v>223</v>
      </c>
    </row>
    <row r="54" spans="1:22" ht="30">
      <c r="A54" s="120" t="s">
        <v>2405</v>
      </c>
      <c r="B54" s="120" t="s">
        <v>206</v>
      </c>
      <c r="C54" s="121" t="s">
        <v>207</v>
      </c>
      <c r="D54" s="120" t="s">
        <v>208</v>
      </c>
      <c r="E54" s="120" t="s">
        <v>384</v>
      </c>
      <c r="F54" s="120" t="s">
        <v>442</v>
      </c>
      <c r="G54" s="121" t="s">
        <v>386</v>
      </c>
      <c r="H54" s="120" t="s">
        <v>387</v>
      </c>
      <c r="I54" s="121" t="s">
        <v>388</v>
      </c>
      <c r="J54" s="120" t="s">
        <v>389</v>
      </c>
      <c r="K54" s="120" t="s">
        <v>390</v>
      </c>
      <c r="L54" s="120" t="s">
        <v>391</v>
      </c>
      <c r="M54" s="122">
        <v>1340</v>
      </c>
      <c r="N54" s="123">
        <v>148.9</v>
      </c>
      <c r="O54" s="124">
        <v>41786</v>
      </c>
      <c r="P54" s="120" t="s">
        <v>392</v>
      </c>
      <c r="Q54" s="121" t="s">
        <v>393</v>
      </c>
      <c r="R54" s="120" t="s">
        <v>394</v>
      </c>
      <c r="S54" s="120" t="s">
        <v>349</v>
      </c>
      <c r="T54" s="120" t="s">
        <v>221</v>
      </c>
      <c r="U54" s="120" t="s">
        <v>350</v>
      </c>
      <c r="V54" s="120" t="s">
        <v>223</v>
      </c>
    </row>
    <row r="55" spans="1:22" ht="30">
      <c r="A55" s="120" t="s">
        <v>2405</v>
      </c>
      <c r="B55" s="120" t="s">
        <v>206</v>
      </c>
      <c r="C55" s="121" t="s">
        <v>207</v>
      </c>
      <c r="D55" s="120" t="s">
        <v>208</v>
      </c>
      <c r="E55" s="120" t="s">
        <v>384</v>
      </c>
      <c r="F55" s="120" t="s">
        <v>443</v>
      </c>
      <c r="G55" s="121" t="s">
        <v>386</v>
      </c>
      <c r="H55" s="120" t="s">
        <v>387</v>
      </c>
      <c r="I55" s="121" t="s">
        <v>388</v>
      </c>
      <c r="J55" s="120" t="s">
        <v>389</v>
      </c>
      <c r="K55" s="120" t="s">
        <v>390</v>
      </c>
      <c r="L55" s="120" t="s">
        <v>391</v>
      </c>
      <c r="M55" s="122">
        <v>1350</v>
      </c>
      <c r="N55" s="123">
        <v>37.5</v>
      </c>
      <c r="O55" s="124">
        <v>41786</v>
      </c>
      <c r="P55" s="120" t="s">
        <v>392</v>
      </c>
      <c r="Q55" s="121" t="s">
        <v>393</v>
      </c>
      <c r="R55" s="120" t="s">
        <v>394</v>
      </c>
      <c r="S55" s="120" t="s">
        <v>349</v>
      </c>
      <c r="T55" s="120" t="s">
        <v>221</v>
      </c>
      <c r="U55" s="120" t="s">
        <v>350</v>
      </c>
      <c r="V55" s="120" t="s">
        <v>223</v>
      </c>
    </row>
    <row r="56" spans="1:22" ht="30">
      <c r="A56" s="120" t="s">
        <v>2405</v>
      </c>
      <c r="B56" s="120" t="s">
        <v>206</v>
      </c>
      <c r="C56" s="121" t="s">
        <v>207</v>
      </c>
      <c r="D56" s="120" t="s">
        <v>208</v>
      </c>
      <c r="E56" s="120" t="s">
        <v>384</v>
      </c>
      <c r="F56" s="120" t="s">
        <v>444</v>
      </c>
      <c r="G56" s="121" t="s">
        <v>386</v>
      </c>
      <c r="H56" s="120" t="s">
        <v>387</v>
      </c>
      <c r="I56" s="121" t="s">
        <v>388</v>
      </c>
      <c r="J56" s="120" t="s">
        <v>389</v>
      </c>
      <c r="K56" s="120" t="s">
        <v>390</v>
      </c>
      <c r="L56" s="120" t="s">
        <v>391</v>
      </c>
      <c r="M56" s="122">
        <v>1360</v>
      </c>
      <c r="N56" s="123">
        <v>336.62</v>
      </c>
      <c r="O56" s="124">
        <v>41786</v>
      </c>
      <c r="P56" s="120" t="s">
        <v>392</v>
      </c>
      <c r="Q56" s="121" t="s">
        <v>393</v>
      </c>
      <c r="R56" s="120" t="s">
        <v>394</v>
      </c>
      <c r="S56" s="120" t="s">
        <v>349</v>
      </c>
      <c r="T56" s="120" t="s">
        <v>221</v>
      </c>
      <c r="U56" s="120" t="s">
        <v>350</v>
      </c>
      <c r="V56" s="120" t="s">
        <v>223</v>
      </c>
    </row>
    <row r="57" spans="1:22" ht="30">
      <c r="A57" s="120" t="s">
        <v>2405</v>
      </c>
      <c r="B57" s="120" t="s">
        <v>206</v>
      </c>
      <c r="C57" s="121" t="s">
        <v>207</v>
      </c>
      <c r="D57" s="120" t="s">
        <v>208</v>
      </c>
      <c r="E57" s="120" t="s">
        <v>384</v>
      </c>
      <c r="F57" s="120" t="s">
        <v>445</v>
      </c>
      <c r="G57" s="121" t="s">
        <v>386</v>
      </c>
      <c r="H57" s="120" t="s">
        <v>387</v>
      </c>
      <c r="I57" s="121" t="s">
        <v>388</v>
      </c>
      <c r="J57" s="120" t="s">
        <v>389</v>
      </c>
      <c r="K57" s="120" t="s">
        <v>390</v>
      </c>
      <c r="L57" s="120" t="s">
        <v>391</v>
      </c>
      <c r="M57" s="122">
        <v>1370</v>
      </c>
      <c r="N57" s="123">
        <v>26.84</v>
      </c>
      <c r="O57" s="124">
        <v>41786</v>
      </c>
      <c r="P57" s="120" t="s">
        <v>392</v>
      </c>
      <c r="Q57" s="121" t="s">
        <v>393</v>
      </c>
      <c r="R57" s="120" t="s">
        <v>394</v>
      </c>
      <c r="S57" s="120" t="s">
        <v>349</v>
      </c>
      <c r="T57" s="120" t="s">
        <v>221</v>
      </c>
      <c r="U57" s="120" t="s">
        <v>350</v>
      </c>
      <c r="V57" s="120" t="s">
        <v>223</v>
      </c>
    </row>
    <row r="58" spans="1:22" ht="30" hidden="1">
      <c r="A58" s="120"/>
      <c r="B58" s="120" t="s">
        <v>206</v>
      </c>
      <c r="C58" s="121" t="s">
        <v>207</v>
      </c>
      <c r="D58" s="120" t="s">
        <v>208</v>
      </c>
      <c r="E58" s="120" t="s">
        <v>338</v>
      </c>
      <c r="F58" s="120" t="s">
        <v>339</v>
      </c>
      <c r="G58" s="121" t="s">
        <v>340</v>
      </c>
      <c r="H58" s="120" t="s">
        <v>341</v>
      </c>
      <c r="I58" s="121" t="s">
        <v>342</v>
      </c>
      <c r="J58" s="120" t="s">
        <v>343</v>
      </c>
      <c r="K58" s="120" t="s">
        <v>344</v>
      </c>
      <c r="L58" s="120" t="s">
        <v>345</v>
      </c>
      <c r="M58" s="122">
        <v>10</v>
      </c>
      <c r="N58" s="123">
        <v>20051.04</v>
      </c>
      <c r="O58" s="124">
        <v>41786</v>
      </c>
      <c r="P58" s="120" t="s">
        <v>346</v>
      </c>
      <c r="Q58" s="121" t="s">
        <v>347</v>
      </c>
      <c r="R58" s="120" t="s">
        <v>348</v>
      </c>
      <c r="S58" s="120" t="s">
        <v>349</v>
      </c>
      <c r="T58" s="120" t="s">
        <v>221</v>
      </c>
      <c r="U58" s="120" t="s">
        <v>350</v>
      </c>
      <c r="V58" s="120" t="s">
        <v>223</v>
      </c>
    </row>
    <row r="59" spans="1:22" hidden="1">
      <c r="A59" s="120"/>
      <c r="B59" s="172" t="s">
        <v>206</v>
      </c>
      <c r="C59" s="174" t="s">
        <v>207</v>
      </c>
      <c r="D59" s="172" t="s">
        <v>208</v>
      </c>
      <c r="E59" s="172" t="s">
        <v>338</v>
      </c>
      <c r="F59" s="172" t="s">
        <v>339</v>
      </c>
      <c r="G59" s="174" t="s">
        <v>2124</v>
      </c>
      <c r="H59" s="172" t="s">
        <v>2125</v>
      </c>
      <c r="I59" s="174" t="s">
        <v>342</v>
      </c>
      <c r="J59" s="172" t="s">
        <v>2129</v>
      </c>
      <c r="K59" s="172" t="s">
        <v>2130</v>
      </c>
      <c r="L59" s="172" t="s">
        <v>2131</v>
      </c>
      <c r="M59" s="176">
        <v>10</v>
      </c>
      <c r="N59" s="178">
        <v>45608.3</v>
      </c>
      <c r="O59" s="172">
        <v>41786</v>
      </c>
      <c r="P59" s="172" t="s">
        <v>346</v>
      </c>
      <c r="Q59" s="174" t="s">
        <v>347</v>
      </c>
      <c r="R59" s="172" t="s">
        <v>348</v>
      </c>
      <c r="S59" s="172" t="s">
        <v>349</v>
      </c>
      <c r="T59" s="172" t="s">
        <v>221</v>
      </c>
      <c r="U59" s="172" t="s">
        <v>350</v>
      </c>
      <c r="V59" s="172" t="s">
        <v>223</v>
      </c>
    </row>
    <row r="60" spans="1:22" ht="30" hidden="1">
      <c r="A60" s="120"/>
      <c r="B60" s="120" t="s">
        <v>206</v>
      </c>
      <c r="C60" s="121" t="s">
        <v>207</v>
      </c>
      <c r="D60" s="120" t="s">
        <v>208</v>
      </c>
      <c r="E60" s="120" t="s">
        <v>338</v>
      </c>
      <c r="F60" s="120" t="s">
        <v>339</v>
      </c>
      <c r="G60" s="121" t="s">
        <v>340</v>
      </c>
      <c r="H60" s="120" t="s">
        <v>341</v>
      </c>
      <c r="I60" s="121" t="s">
        <v>342</v>
      </c>
      <c r="J60" s="120" t="s">
        <v>351</v>
      </c>
      <c r="K60" s="120" t="s">
        <v>352</v>
      </c>
      <c r="L60" s="120" t="s">
        <v>353</v>
      </c>
      <c r="M60" s="122">
        <v>10</v>
      </c>
      <c r="N60" s="123">
        <v>37874.86</v>
      </c>
      <c r="O60" s="124">
        <v>41791</v>
      </c>
      <c r="P60" s="120" t="s">
        <v>346</v>
      </c>
      <c r="Q60" s="121" t="s">
        <v>347</v>
      </c>
      <c r="R60" s="120" t="s">
        <v>348</v>
      </c>
      <c r="S60" s="120" t="s">
        <v>349</v>
      </c>
      <c r="T60" s="120" t="s">
        <v>221</v>
      </c>
      <c r="U60" s="120" t="s">
        <v>350</v>
      </c>
      <c r="V60" s="120" t="s">
        <v>223</v>
      </c>
    </row>
    <row r="61" spans="1:22">
      <c r="A61" s="120" t="s">
        <v>2405</v>
      </c>
      <c r="B61" s="172" t="s">
        <v>206</v>
      </c>
      <c r="C61" s="174" t="s">
        <v>207</v>
      </c>
      <c r="D61" s="172" t="s">
        <v>208</v>
      </c>
      <c r="E61" s="172" t="s">
        <v>338</v>
      </c>
      <c r="F61" s="172" t="s">
        <v>339</v>
      </c>
      <c r="G61" s="174" t="s">
        <v>2173</v>
      </c>
      <c r="H61" s="172" t="s">
        <v>2174</v>
      </c>
      <c r="I61" s="174" t="s">
        <v>342</v>
      </c>
      <c r="J61" s="172" t="s">
        <v>2175</v>
      </c>
      <c r="K61" s="172" t="s">
        <v>2176</v>
      </c>
      <c r="L61" s="172" t="s">
        <v>2177</v>
      </c>
      <c r="M61" s="176">
        <v>10</v>
      </c>
      <c r="N61" s="178">
        <v>30810.2</v>
      </c>
      <c r="O61" s="172">
        <v>41791</v>
      </c>
      <c r="P61" s="172" t="s">
        <v>346</v>
      </c>
      <c r="Q61" s="174" t="s">
        <v>347</v>
      </c>
      <c r="R61" s="172" t="s">
        <v>348</v>
      </c>
      <c r="S61" s="172" t="s">
        <v>349</v>
      </c>
      <c r="T61" s="172" t="s">
        <v>221</v>
      </c>
      <c r="U61" s="172" t="s">
        <v>350</v>
      </c>
      <c r="V61" s="172" t="s">
        <v>223</v>
      </c>
    </row>
    <row r="62" spans="1:22" hidden="1">
      <c r="A62" s="120"/>
      <c r="B62" s="172" t="s">
        <v>206</v>
      </c>
      <c r="C62" s="174" t="s">
        <v>207</v>
      </c>
      <c r="D62" s="172" t="s">
        <v>208</v>
      </c>
      <c r="E62" s="172" t="s">
        <v>338</v>
      </c>
      <c r="F62" s="172" t="s">
        <v>339</v>
      </c>
      <c r="G62" s="174" t="s">
        <v>2124</v>
      </c>
      <c r="H62" s="172" t="s">
        <v>2125</v>
      </c>
      <c r="I62" s="174" t="s">
        <v>342</v>
      </c>
      <c r="J62" s="172" t="s">
        <v>2132</v>
      </c>
      <c r="K62" s="172" t="s">
        <v>2133</v>
      </c>
      <c r="L62" s="172" t="s">
        <v>2134</v>
      </c>
      <c r="M62" s="176">
        <v>10</v>
      </c>
      <c r="N62" s="178">
        <v>27370.23</v>
      </c>
      <c r="O62" s="172">
        <v>41791</v>
      </c>
      <c r="P62" s="172" t="s">
        <v>346</v>
      </c>
      <c r="Q62" s="174" t="s">
        <v>347</v>
      </c>
      <c r="R62" s="172" t="s">
        <v>348</v>
      </c>
      <c r="S62" s="172" t="s">
        <v>349</v>
      </c>
      <c r="T62" s="172" t="s">
        <v>221</v>
      </c>
      <c r="U62" s="172" t="s">
        <v>350</v>
      </c>
      <c r="V62" s="172" t="s">
        <v>223</v>
      </c>
    </row>
    <row r="63" spans="1:22" hidden="1">
      <c r="A63" s="120"/>
      <c r="B63" s="172" t="s">
        <v>206</v>
      </c>
      <c r="C63" s="174" t="s">
        <v>207</v>
      </c>
      <c r="D63" s="172" t="s">
        <v>208</v>
      </c>
      <c r="E63" s="172" t="s">
        <v>338</v>
      </c>
      <c r="F63" s="172" t="s">
        <v>339</v>
      </c>
      <c r="G63" s="174" t="s">
        <v>1533</v>
      </c>
      <c r="H63" s="172" t="s">
        <v>1534</v>
      </c>
      <c r="I63" s="174" t="s">
        <v>342</v>
      </c>
      <c r="J63" s="172" t="s">
        <v>1535</v>
      </c>
      <c r="K63" s="172" t="s">
        <v>1536</v>
      </c>
      <c r="L63" s="172" t="s">
        <v>1537</v>
      </c>
      <c r="M63" s="176">
        <v>10</v>
      </c>
      <c r="N63" s="178">
        <v>20007.25</v>
      </c>
      <c r="O63" s="172">
        <v>41791</v>
      </c>
      <c r="P63" s="172" t="s">
        <v>346</v>
      </c>
      <c r="Q63" s="174" t="s">
        <v>347</v>
      </c>
      <c r="R63" s="172" t="s">
        <v>348</v>
      </c>
      <c r="S63" s="172" t="s">
        <v>349</v>
      </c>
      <c r="T63" s="172" t="s">
        <v>221</v>
      </c>
      <c r="U63" s="172" t="s">
        <v>350</v>
      </c>
      <c r="V63" s="172" t="s">
        <v>223</v>
      </c>
    </row>
    <row r="64" spans="1:22" hidden="1">
      <c r="A64" s="120"/>
      <c r="B64" s="172" t="s">
        <v>206</v>
      </c>
      <c r="C64" s="174" t="s">
        <v>207</v>
      </c>
      <c r="D64" s="172" t="s">
        <v>208</v>
      </c>
      <c r="E64" s="172" t="s">
        <v>338</v>
      </c>
      <c r="F64" s="172" t="s">
        <v>339</v>
      </c>
      <c r="G64" s="174" t="s">
        <v>1513</v>
      </c>
      <c r="H64" s="172" t="s">
        <v>1514</v>
      </c>
      <c r="I64" s="174" t="s">
        <v>342</v>
      </c>
      <c r="J64" s="172" t="s">
        <v>1515</v>
      </c>
      <c r="K64" s="172" t="s">
        <v>1516</v>
      </c>
      <c r="L64" s="172" t="s">
        <v>1517</v>
      </c>
      <c r="M64" s="176">
        <v>10</v>
      </c>
      <c r="N64" s="178">
        <v>21511.53</v>
      </c>
      <c r="O64" s="172">
        <v>41791</v>
      </c>
      <c r="P64" s="172" t="s">
        <v>346</v>
      </c>
      <c r="Q64" s="174" t="s">
        <v>347</v>
      </c>
      <c r="R64" s="172" t="s">
        <v>348</v>
      </c>
      <c r="S64" s="172" t="s">
        <v>349</v>
      </c>
      <c r="T64" s="172" t="s">
        <v>221</v>
      </c>
      <c r="U64" s="172" t="s">
        <v>350</v>
      </c>
      <c r="V64" s="172" t="s">
        <v>223</v>
      </c>
    </row>
    <row r="65" spans="1:22" hidden="1">
      <c r="A65" s="120"/>
      <c r="B65" s="172" t="s">
        <v>206</v>
      </c>
      <c r="C65" s="174" t="s">
        <v>207</v>
      </c>
      <c r="D65" s="172" t="s">
        <v>208</v>
      </c>
      <c r="E65" s="172" t="s">
        <v>338</v>
      </c>
      <c r="F65" s="172" t="s">
        <v>339</v>
      </c>
      <c r="G65" s="174" t="s">
        <v>1513</v>
      </c>
      <c r="H65" s="172" t="s">
        <v>1514</v>
      </c>
      <c r="I65" s="174" t="s">
        <v>342</v>
      </c>
      <c r="J65" s="172" t="s">
        <v>1518</v>
      </c>
      <c r="K65" s="172" t="s">
        <v>1519</v>
      </c>
      <c r="L65" s="172" t="s">
        <v>1520</v>
      </c>
      <c r="M65" s="176">
        <v>10</v>
      </c>
      <c r="N65" s="178">
        <v>15224.45</v>
      </c>
      <c r="O65" s="172">
        <v>41792</v>
      </c>
      <c r="P65" s="172" t="s">
        <v>346</v>
      </c>
      <c r="Q65" s="174" t="s">
        <v>347</v>
      </c>
      <c r="R65" s="172" t="s">
        <v>348</v>
      </c>
      <c r="S65" s="172" t="s">
        <v>349</v>
      </c>
      <c r="T65" s="172" t="s">
        <v>221</v>
      </c>
      <c r="U65" s="172" t="s">
        <v>350</v>
      </c>
      <c r="V65" s="172" t="s">
        <v>223</v>
      </c>
    </row>
    <row r="66" spans="1:22" ht="30" hidden="1">
      <c r="A66" s="120"/>
      <c r="B66" s="120" t="s">
        <v>206</v>
      </c>
      <c r="C66" s="121" t="s">
        <v>207</v>
      </c>
      <c r="D66" s="120" t="s">
        <v>208</v>
      </c>
      <c r="E66" s="120" t="s">
        <v>338</v>
      </c>
      <c r="F66" s="120" t="s">
        <v>339</v>
      </c>
      <c r="G66" s="121" t="s">
        <v>501</v>
      </c>
      <c r="H66" s="120" t="s">
        <v>502</v>
      </c>
      <c r="I66" s="121" t="s">
        <v>342</v>
      </c>
      <c r="J66" s="120" t="s">
        <v>503</v>
      </c>
      <c r="K66" s="120" t="s">
        <v>504</v>
      </c>
      <c r="L66" s="120" t="s">
        <v>505</v>
      </c>
      <c r="M66" s="122">
        <v>10</v>
      </c>
      <c r="N66" s="123">
        <v>16866.82</v>
      </c>
      <c r="O66" s="124">
        <v>41795</v>
      </c>
      <c r="P66" s="120" t="s">
        <v>346</v>
      </c>
      <c r="Q66" s="121" t="s">
        <v>347</v>
      </c>
      <c r="R66" s="120" t="s">
        <v>348</v>
      </c>
      <c r="S66" s="120" t="s">
        <v>349</v>
      </c>
      <c r="T66" s="120" t="s">
        <v>221</v>
      </c>
      <c r="U66" s="120" t="s">
        <v>350</v>
      </c>
      <c r="V66" s="120" t="s">
        <v>223</v>
      </c>
    </row>
    <row r="67" spans="1:22">
      <c r="A67" s="120" t="s">
        <v>2405</v>
      </c>
      <c r="B67" s="172" t="s">
        <v>206</v>
      </c>
      <c r="C67" s="174" t="s">
        <v>207</v>
      </c>
      <c r="D67" s="172" t="s">
        <v>208</v>
      </c>
      <c r="E67" s="172" t="s">
        <v>338</v>
      </c>
      <c r="F67" s="172" t="s">
        <v>339</v>
      </c>
      <c r="G67" s="174" t="s">
        <v>1513</v>
      </c>
      <c r="H67" s="172" t="s">
        <v>1514</v>
      </c>
      <c r="I67" s="174" t="s">
        <v>342</v>
      </c>
      <c r="J67" s="172" t="s">
        <v>1521</v>
      </c>
      <c r="K67" s="172" t="s">
        <v>1522</v>
      </c>
      <c r="L67" s="172" t="s">
        <v>1523</v>
      </c>
      <c r="M67" s="176">
        <v>10</v>
      </c>
      <c r="N67" s="178">
        <v>78330.17</v>
      </c>
      <c r="O67" s="172">
        <v>41801</v>
      </c>
      <c r="P67" s="172" t="s">
        <v>346</v>
      </c>
      <c r="Q67" s="174" t="s">
        <v>347</v>
      </c>
      <c r="R67" s="172" t="s">
        <v>348</v>
      </c>
      <c r="S67" s="172" t="s">
        <v>349</v>
      </c>
      <c r="T67" s="172" t="s">
        <v>221</v>
      </c>
      <c r="U67" s="172" t="s">
        <v>350</v>
      </c>
      <c r="V67" s="172" t="s">
        <v>223</v>
      </c>
    </row>
    <row r="68" spans="1:22" ht="30" hidden="1">
      <c r="A68" s="120"/>
      <c r="B68" s="120" t="s">
        <v>206</v>
      </c>
      <c r="C68" s="121" t="s">
        <v>207</v>
      </c>
      <c r="D68" s="120" t="s">
        <v>208</v>
      </c>
      <c r="E68" s="120" t="s">
        <v>338</v>
      </c>
      <c r="F68" s="120" t="s">
        <v>339</v>
      </c>
      <c r="G68" s="121" t="s">
        <v>340</v>
      </c>
      <c r="H68" s="120" t="s">
        <v>341</v>
      </c>
      <c r="I68" s="121" t="s">
        <v>342</v>
      </c>
      <c r="J68" s="120" t="s">
        <v>354</v>
      </c>
      <c r="K68" s="120" t="s">
        <v>355</v>
      </c>
      <c r="L68" s="120" t="s">
        <v>356</v>
      </c>
      <c r="M68" s="122">
        <v>10</v>
      </c>
      <c r="N68" s="123">
        <v>37021.32</v>
      </c>
      <c r="O68" s="124">
        <v>41801</v>
      </c>
      <c r="P68" s="120" t="s">
        <v>346</v>
      </c>
      <c r="Q68" s="121" t="s">
        <v>347</v>
      </c>
      <c r="R68" s="120" t="s">
        <v>348</v>
      </c>
      <c r="S68" s="120" t="s">
        <v>349</v>
      </c>
      <c r="T68" s="120" t="s">
        <v>221</v>
      </c>
      <c r="U68" s="120" t="s">
        <v>350</v>
      </c>
      <c r="V68" s="120" t="s">
        <v>223</v>
      </c>
    </row>
    <row r="69" spans="1:22" hidden="1">
      <c r="A69" s="120"/>
      <c r="B69" s="172" t="s">
        <v>206</v>
      </c>
      <c r="C69" s="174" t="s">
        <v>207</v>
      </c>
      <c r="D69" s="172" t="s">
        <v>208</v>
      </c>
      <c r="E69" s="172" t="s">
        <v>338</v>
      </c>
      <c r="F69" s="172" t="s">
        <v>339</v>
      </c>
      <c r="G69" s="174" t="s">
        <v>2173</v>
      </c>
      <c r="H69" s="172" t="s">
        <v>2174</v>
      </c>
      <c r="I69" s="174" t="s">
        <v>342</v>
      </c>
      <c r="J69" s="172" t="s">
        <v>2178</v>
      </c>
      <c r="K69" s="172" t="s">
        <v>2179</v>
      </c>
      <c r="L69" s="172" t="s">
        <v>2180</v>
      </c>
      <c r="M69" s="176">
        <v>10</v>
      </c>
      <c r="N69" s="178">
        <v>38106.06</v>
      </c>
      <c r="O69" s="172">
        <v>41801</v>
      </c>
      <c r="P69" s="172" t="s">
        <v>346</v>
      </c>
      <c r="Q69" s="174" t="s">
        <v>347</v>
      </c>
      <c r="R69" s="172" t="s">
        <v>348</v>
      </c>
      <c r="S69" s="172" t="s">
        <v>349</v>
      </c>
      <c r="T69" s="172" t="s">
        <v>221</v>
      </c>
      <c r="U69" s="172" t="s">
        <v>350</v>
      </c>
      <c r="V69" s="172" t="s">
        <v>223</v>
      </c>
    </row>
    <row r="70" spans="1:22" ht="30">
      <c r="A70" s="120" t="s">
        <v>2405</v>
      </c>
      <c r="B70" s="120" t="s">
        <v>206</v>
      </c>
      <c r="C70" s="121" t="s">
        <v>207</v>
      </c>
      <c r="D70" s="120" t="s">
        <v>208</v>
      </c>
      <c r="E70" s="120" t="s">
        <v>338</v>
      </c>
      <c r="F70" s="120" t="s">
        <v>339</v>
      </c>
      <c r="G70" s="121" t="s">
        <v>340</v>
      </c>
      <c r="H70" s="120" t="s">
        <v>341</v>
      </c>
      <c r="I70" s="121" t="s">
        <v>342</v>
      </c>
      <c r="J70" s="120" t="s">
        <v>357</v>
      </c>
      <c r="K70" s="120" t="s">
        <v>358</v>
      </c>
      <c r="L70" s="120" t="s">
        <v>359</v>
      </c>
      <c r="M70" s="122">
        <v>10</v>
      </c>
      <c r="N70" s="123">
        <v>42243.69</v>
      </c>
      <c r="O70" s="124">
        <v>41801</v>
      </c>
      <c r="P70" s="120" t="s">
        <v>346</v>
      </c>
      <c r="Q70" s="121" t="s">
        <v>347</v>
      </c>
      <c r="R70" s="120" t="s">
        <v>348</v>
      </c>
      <c r="S70" s="120" t="s">
        <v>349</v>
      </c>
      <c r="T70" s="120" t="s">
        <v>221</v>
      </c>
      <c r="U70" s="120" t="s">
        <v>350</v>
      </c>
      <c r="V70" s="120" t="s">
        <v>223</v>
      </c>
    </row>
    <row r="71" spans="1:22" ht="30" hidden="1">
      <c r="A71" s="120"/>
      <c r="B71" s="120" t="s">
        <v>206</v>
      </c>
      <c r="C71" s="121" t="s">
        <v>207</v>
      </c>
      <c r="D71" s="120" t="s">
        <v>208</v>
      </c>
      <c r="E71" s="120" t="s">
        <v>338</v>
      </c>
      <c r="F71" s="120" t="s">
        <v>339</v>
      </c>
      <c r="G71" s="121" t="s">
        <v>501</v>
      </c>
      <c r="H71" s="120" t="s">
        <v>502</v>
      </c>
      <c r="I71" s="121" t="s">
        <v>342</v>
      </c>
      <c r="J71" s="120" t="s">
        <v>506</v>
      </c>
      <c r="K71" s="120" t="s">
        <v>507</v>
      </c>
      <c r="L71" s="120" t="s">
        <v>508</v>
      </c>
      <c r="M71" s="122">
        <v>10</v>
      </c>
      <c r="N71" s="123">
        <v>21926.76</v>
      </c>
      <c r="O71" s="124">
        <v>41801</v>
      </c>
      <c r="P71" s="120" t="s">
        <v>509</v>
      </c>
      <c r="Q71" s="121" t="s">
        <v>510</v>
      </c>
      <c r="R71" s="120" t="s">
        <v>348</v>
      </c>
      <c r="S71" s="120" t="s">
        <v>349</v>
      </c>
      <c r="T71" s="120" t="s">
        <v>221</v>
      </c>
      <c r="U71" s="120" t="s">
        <v>350</v>
      </c>
      <c r="V71" s="120" t="s">
        <v>223</v>
      </c>
    </row>
    <row r="72" spans="1:22" ht="30" hidden="1">
      <c r="A72" s="120"/>
      <c r="B72" s="120" t="s">
        <v>206</v>
      </c>
      <c r="C72" s="121" t="s">
        <v>207</v>
      </c>
      <c r="D72" s="120" t="s">
        <v>208</v>
      </c>
      <c r="E72" s="120" t="s">
        <v>384</v>
      </c>
      <c r="F72" s="120" t="s">
        <v>446</v>
      </c>
      <c r="G72" s="121" t="s">
        <v>386</v>
      </c>
      <c r="H72" s="120" t="s">
        <v>387</v>
      </c>
      <c r="I72" s="121" t="s">
        <v>388</v>
      </c>
      <c r="J72" s="120" t="s">
        <v>447</v>
      </c>
      <c r="K72" s="120" t="s">
        <v>448</v>
      </c>
      <c r="L72" s="120" t="s">
        <v>449</v>
      </c>
      <c r="M72" s="122">
        <v>770</v>
      </c>
      <c r="N72" s="123">
        <v>98</v>
      </c>
      <c r="O72" s="124">
        <v>41813</v>
      </c>
      <c r="P72" s="120" t="s">
        <v>392</v>
      </c>
      <c r="Q72" s="121" t="s">
        <v>393</v>
      </c>
      <c r="R72" s="120" t="s">
        <v>394</v>
      </c>
      <c r="S72" s="120" t="s">
        <v>349</v>
      </c>
      <c r="T72" s="120" t="s">
        <v>221</v>
      </c>
      <c r="U72" s="120" t="s">
        <v>350</v>
      </c>
      <c r="V72" s="120" t="s">
        <v>223</v>
      </c>
    </row>
    <row r="73" spans="1:22" ht="30" hidden="1">
      <c r="A73" s="120"/>
      <c r="B73" s="120" t="s">
        <v>206</v>
      </c>
      <c r="C73" s="121" t="s">
        <v>207</v>
      </c>
      <c r="D73" s="120" t="s">
        <v>208</v>
      </c>
      <c r="E73" s="120" t="s">
        <v>384</v>
      </c>
      <c r="F73" s="120" t="s">
        <v>395</v>
      </c>
      <c r="G73" s="121" t="s">
        <v>386</v>
      </c>
      <c r="H73" s="120" t="s">
        <v>387</v>
      </c>
      <c r="I73" s="121" t="s">
        <v>388</v>
      </c>
      <c r="J73" s="120" t="s">
        <v>447</v>
      </c>
      <c r="K73" s="120" t="s">
        <v>448</v>
      </c>
      <c r="L73" s="120" t="s">
        <v>449</v>
      </c>
      <c r="M73" s="122">
        <v>780</v>
      </c>
      <c r="N73" s="123">
        <v>3462.82</v>
      </c>
      <c r="O73" s="124">
        <v>41813</v>
      </c>
      <c r="P73" s="120" t="s">
        <v>392</v>
      </c>
      <c r="Q73" s="121" t="s">
        <v>393</v>
      </c>
      <c r="R73" s="120" t="s">
        <v>394</v>
      </c>
      <c r="S73" s="120" t="s">
        <v>349</v>
      </c>
      <c r="T73" s="120" t="s">
        <v>221</v>
      </c>
      <c r="U73" s="120" t="s">
        <v>350</v>
      </c>
      <c r="V73" s="120" t="s">
        <v>223</v>
      </c>
    </row>
    <row r="74" spans="1:22" ht="30" hidden="1">
      <c r="A74" s="120"/>
      <c r="B74" s="120" t="s">
        <v>206</v>
      </c>
      <c r="C74" s="121" t="s">
        <v>207</v>
      </c>
      <c r="D74" s="120" t="s">
        <v>208</v>
      </c>
      <c r="E74" s="120" t="s">
        <v>384</v>
      </c>
      <c r="F74" s="120" t="s">
        <v>396</v>
      </c>
      <c r="G74" s="121" t="s">
        <v>386</v>
      </c>
      <c r="H74" s="120" t="s">
        <v>387</v>
      </c>
      <c r="I74" s="121" t="s">
        <v>388</v>
      </c>
      <c r="J74" s="120" t="s">
        <v>447</v>
      </c>
      <c r="K74" s="120" t="s">
        <v>448</v>
      </c>
      <c r="L74" s="120" t="s">
        <v>449</v>
      </c>
      <c r="M74" s="122">
        <v>790</v>
      </c>
      <c r="N74" s="123">
        <v>2857.82</v>
      </c>
      <c r="O74" s="124">
        <v>41813</v>
      </c>
      <c r="P74" s="120" t="s">
        <v>392</v>
      </c>
      <c r="Q74" s="121" t="s">
        <v>393</v>
      </c>
      <c r="R74" s="120" t="s">
        <v>394</v>
      </c>
      <c r="S74" s="120" t="s">
        <v>349</v>
      </c>
      <c r="T74" s="120" t="s">
        <v>221</v>
      </c>
      <c r="U74" s="120" t="s">
        <v>350</v>
      </c>
      <c r="V74" s="120" t="s">
        <v>223</v>
      </c>
    </row>
    <row r="75" spans="1:22" ht="30" hidden="1">
      <c r="A75" s="120"/>
      <c r="B75" s="120" t="s">
        <v>206</v>
      </c>
      <c r="C75" s="121" t="s">
        <v>207</v>
      </c>
      <c r="D75" s="120" t="s">
        <v>208</v>
      </c>
      <c r="E75" s="120" t="s">
        <v>384</v>
      </c>
      <c r="F75" s="120" t="s">
        <v>398</v>
      </c>
      <c r="G75" s="121" t="s">
        <v>386</v>
      </c>
      <c r="H75" s="120" t="s">
        <v>387</v>
      </c>
      <c r="I75" s="121" t="s">
        <v>388</v>
      </c>
      <c r="J75" s="120" t="s">
        <v>447</v>
      </c>
      <c r="K75" s="120" t="s">
        <v>448</v>
      </c>
      <c r="L75" s="120" t="s">
        <v>449</v>
      </c>
      <c r="M75" s="122">
        <v>800</v>
      </c>
      <c r="N75" s="123">
        <v>44.7</v>
      </c>
      <c r="O75" s="124">
        <v>41813</v>
      </c>
      <c r="P75" s="120" t="s">
        <v>392</v>
      </c>
      <c r="Q75" s="121" t="s">
        <v>393</v>
      </c>
      <c r="R75" s="120" t="s">
        <v>394</v>
      </c>
      <c r="S75" s="120" t="s">
        <v>349</v>
      </c>
      <c r="T75" s="120" t="s">
        <v>221</v>
      </c>
      <c r="U75" s="120" t="s">
        <v>350</v>
      </c>
      <c r="V75" s="120" t="s">
        <v>223</v>
      </c>
    </row>
    <row r="76" spans="1:22" ht="30" hidden="1">
      <c r="A76" s="120"/>
      <c r="B76" s="120" t="s">
        <v>206</v>
      </c>
      <c r="C76" s="121" t="s">
        <v>207</v>
      </c>
      <c r="D76" s="120" t="s">
        <v>208</v>
      </c>
      <c r="E76" s="120" t="s">
        <v>384</v>
      </c>
      <c r="F76" s="120" t="s">
        <v>399</v>
      </c>
      <c r="G76" s="121" t="s">
        <v>386</v>
      </c>
      <c r="H76" s="120" t="s">
        <v>387</v>
      </c>
      <c r="I76" s="121" t="s">
        <v>388</v>
      </c>
      <c r="J76" s="120" t="s">
        <v>447</v>
      </c>
      <c r="K76" s="120" t="s">
        <v>448</v>
      </c>
      <c r="L76" s="120" t="s">
        <v>449</v>
      </c>
      <c r="M76" s="122">
        <v>810</v>
      </c>
      <c r="N76" s="123">
        <v>6812.73</v>
      </c>
      <c r="O76" s="124">
        <v>41813</v>
      </c>
      <c r="P76" s="120" t="s">
        <v>392</v>
      </c>
      <c r="Q76" s="121" t="s">
        <v>393</v>
      </c>
      <c r="R76" s="120" t="s">
        <v>394</v>
      </c>
      <c r="S76" s="120" t="s">
        <v>349</v>
      </c>
      <c r="T76" s="120" t="s">
        <v>221</v>
      </c>
      <c r="U76" s="120" t="s">
        <v>350</v>
      </c>
      <c r="V76" s="120" t="s">
        <v>223</v>
      </c>
    </row>
    <row r="77" spans="1:22" ht="30" hidden="1">
      <c r="A77" s="120"/>
      <c r="B77" s="120" t="s">
        <v>206</v>
      </c>
      <c r="C77" s="121" t="s">
        <v>207</v>
      </c>
      <c r="D77" s="120" t="s">
        <v>208</v>
      </c>
      <c r="E77" s="120" t="s">
        <v>384</v>
      </c>
      <c r="F77" s="120" t="s">
        <v>399</v>
      </c>
      <c r="G77" s="121" t="s">
        <v>386</v>
      </c>
      <c r="H77" s="120" t="s">
        <v>387</v>
      </c>
      <c r="I77" s="121" t="s">
        <v>388</v>
      </c>
      <c r="J77" s="120" t="s">
        <v>447</v>
      </c>
      <c r="K77" s="120" t="s">
        <v>448</v>
      </c>
      <c r="L77" s="120" t="s">
        <v>449</v>
      </c>
      <c r="M77" s="122">
        <v>820</v>
      </c>
      <c r="N77" s="123">
        <v>3823.21</v>
      </c>
      <c r="O77" s="124">
        <v>41813</v>
      </c>
      <c r="P77" s="120" t="s">
        <v>392</v>
      </c>
      <c r="Q77" s="121" t="s">
        <v>393</v>
      </c>
      <c r="R77" s="120" t="s">
        <v>394</v>
      </c>
      <c r="S77" s="120" t="s">
        <v>349</v>
      </c>
      <c r="T77" s="120" t="s">
        <v>221</v>
      </c>
      <c r="U77" s="120" t="s">
        <v>350</v>
      </c>
      <c r="V77" s="120" t="s">
        <v>223</v>
      </c>
    </row>
    <row r="78" spans="1:22" ht="30" hidden="1">
      <c r="A78" s="120"/>
      <c r="B78" s="120" t="s">
        <v>206</v>
      </c>
      <c r="C78" s="121" t="s">
        <v>207</v>
      </c>
      <c r="D78" s="120" t="s">
        <v>208</v>
      </c>
      <c r="E78" s="120" t="s">
        <v>384</v>
      </c>
      <c r="F78" s="120" t="s">
        <v>400</v>
      </c>
      <c r="G78" s="121" t="s">
        <v>386</v>
      </c>
      <c r="H78" s="120" t="s">
        <v>387</v>
      </c>
      <c r="I78" s="121" t="s">
        <v>388</v>
      </c>
      <c r="J78" s="120" t="s">
        <v>447</v>
      </c>
      <c r="K78" s="120" t="s">
        <v>448</v>
      </c>
      <c r="L78" s="120" t="s">
        <v>449</v>
      </c>
      <c r="M78" s="122">
        <v>830</v>
      </c>
      <c r="N78" s="123">
        <v>2245.4499999999998</v>
      </c>
      <c r="O78" s="124">
        <v>41813</v>
      </c>
      <c r="P78" s="120" t="s">
        <v>392</v>
      </c>
      <c r="Q78" s="121" t="s">
        <v>393</v>
      </c>
      <c r="R78" s="120" t="s">
        <v>394</v>
      </c>
      <c r="S78" s="120" t="s">
        <v>349</v>
      </c>
      <c r="T78" s="120" t="s">
        <v>221</v>
      </c>
      <c r="U78" s="120" t="s">
        <v>350</v>
      </c>
      <c r="V78" s="120" t="s">
        <v>223</v>
      </c>
    </row>
    <row r="79" spans="1:22" ht="30" hidden="1">
      <c r="A79" s="120"/>
      <c r="B79" s="120" t="s">
        <v>206</v>
      </c>
      <c r="C79" s="121" t="s">
        <v>207</v>
      </c>
      <c r="D79" s="120" t="s">
        <v>208</v>
      </c>
      <c r="E79" s="120" t="s">
        <v>384</v>
      </c>
      <c r="F79" s="120" t="s">
        <v>401</v>
      </c>
      <c r="G79" s="121" t="s">
        <v>386</v>
      </c>
      <c r="H79" s="120" t="s">
        <v>387</v>
      </c>
      <c r="I79" s="121" t="s">
        <v>388</v>
      </c>
      <c r="J79" s="120" t="s">
        <v>447</v>
      </c>
      <c r="K79" s="120" t="s">
        <v>448</v>
      </c>
      <c r="L79" s="120" t="s">
        <v>449</v>
      </c>
      <c r="M79" s="122">
        <v>840</v>
      </c>
      <c r="N79" s="123">
        <v>3964.1</v>
      </c>
      <c r="O79" s="124">
        <v>41813</v>
      </c>
      <c r="P79" s="120" t="s">
        <v>392</v>
      </c>
      <c r="Q79" s="121" t="s">
        <v>393</v>
      </c>
      <c r="R79" s="120" t="s">
        <v>394</v>
      </c>
      <c r="S79" s="120" t="s">
        <v>349</v>
      </c>
      <c r="T79" s="120" t="s">
        <v>221</v>
      </c>
      <c r="U79" s="120" t="s">
        <v>350</v>
      </c>
      <c r="V79" s="120" t="s">
        <v>223</v>
      </c>
    </row>
    <row r="80" spans="1:22" ht="30" hidden="1">
      <c r="A80" s="120"/>
      <c r="B80" s="120" t="s">
        <v>206</v>
      </c>
      <c r="C80" s="121" t="s">
        <v>207</v>
      </c>
      <c r="D80" s="120" t="s">
        <v>208</v>
      </c>
      <c r="E80" s="120" t="s">
        <v>384</v>
      </c>
      <c r="F80" s="120" t="s">
        <v>402</v>
      </c>
      <c r="G80" s="121" t="s">
        <v>386</v>
      </c>
      <c r="H80" s="120" t="s">
        <v>387</v>
      </c>
      <c r="I80" s="121" t="s">
        <v>388</v>
      </c>
      <c r="J80" s="120" t="s">
        <v>447</v>
      </c>
      <c r="K80" s="120" t="s">
        <v>448</v>
      </c>
      <c r="L80" s="120" t="s">
        <v>449</v>
      </c>
      <c r="M80" s="122">
        <v>850</v>
      </c>
      <c r="N80" s="123">
        <v>1984.02</v>
      </c>
      <c r="O80" s="124">
        <v>41813</v>
      </c>
      <c r="P80" s="120" t="s">
        <v>392</v>
      </c>
      <c r="Q80" s="121" t="s">
        <v>393</v>
      </c>
      <c r="R80" s="120" t="s">
        <v>394</v>
      </c>
      <c r="S80" s="120" t="s">
        <v>349</v>
      </c>
      <c r="T80" s="120" t="s">
        <v>221</v>
      </c>
      <c r="U80" s="120" t="s">
        <v>350</v>
      </c>
      <c r="V80" s="120" t="s">
        <v>223</v>
      </c>
    </row>
    <row r="81" spans="1:22" ht="30" hidden="1">
      <c r="A81" s="120"/>
      <c r="B81" s="120" t="s">
        <v>206</v>
      </c>
      <c r="C81" s="121" t="s">
        <v>207</v>
      </c>
      <c r="D81" s="120" t="s">
        <v>208</v>
      </c>
      <c r="E81" s="120" t="s">
        <v>384</v>
      </c>
      <c r="F81" s="120" t="s">
        <v>403</v>
      </c>
      <c r="G81" s="121" t="s">
        <v>386</v>
      </c>
      <c r="H81" s="120" t="s">
        <v>387</v>
      </c>
      <c r="I81" s="121" t="s">
        <v>388</v>
      </c>
      <c r="J81" s="120" t="s">
        <v>447</v>
      </c>
      <c r="K81" s="120" t="s">
        <v>448</v>
      </c>
      <c r="L81" s="120" t="s">
        <v>449</v>
      </c>
      <c r="M81" s="122">
        <v>860</v>
      </c>
      <c r="N81" s="123">
        <v>3541.28</v>
      </c>
      <c r="O81" s="124">
        <v>41813</v>
      </c>
      <c r="P81" s="120" t="s">
        <v>392</v>
      </c>
      <c r="Q81" s="121" t="s">
        <v>393</v>
      </c>
      <c r="R81" s="120" t="s">
        <v>394</v>
      </c>
      <c r="S81" s="120" t="s">
        <v>349</v>
      </c>
      <c r="T81" s="120" t="s">
        <v>221</v>
      </c>
      <c r="U81" s="120" t="s">
        <v>350</v>
      </c>
      <c r="V81" s="120" t="s">
        <v>223</v>
      </c>
    </row>
    <row r="82" spans="1:22" ht="30" hidden="1">
      <c r="A82" s="120"/>
      <c r="B82" s="120" t="s">
        <v>206</v>
      </c>
      <c r="C82" s="121" t="s">
        <v>207</v>
      </c>
      <c r="D82" s="120" t="s">
        <v>208</v>
      </c>
      <c r="E82" s="120" t="s">
        <v>384</v>
      </c>
      <c r="F82" s="120" t="s">
        <v>404</v>
      </c>
      <c r="G82" s="121" t="s">
        <v>386</v>
      </c>
      <c r="H82" s="120" t="s">
        <v>387</v>
      </c>
      <c r="I82" s="121" t="s">
        <v>388</v>
      </c>
      <c r="J82" s="120" t="s">
        <v>447</v>
      </c>
      <c r="K82" s="120" t="s">
        <v>448</v>
      </c>
      <c r="L82" s="120" t="s">
        <v>449</v>
      </c>
      <c r="M82" s="122">
        <v>870</v>
      </c>
      <c r="N82" s="123">
        <v>3603.79</v>
      </c>
      <c r="O82" s="124">
        <v>41813</v>
      </c>
      <c r="P82" s="120" t="s">
        <v>392</v>
      </c>
      <c r="Q82" s="121" t="s">
        <v>393</v>
      </c>
      <c r="R82" s="120" t="s">
        <v>394</v>
      </c>
      <c r="S82" s="120" t="s">
        <v>349</v>
      </c>
      <c r="T82" s="120" t="s">
        <v>221</v>
      </c>
      <c r="U82" s="120" t="s">
        <v>350</v>
      </c>
      <c r="V82" s="120" t="s">
        <v>223</v>
      </c>
    </row>
    <row r="83" spans="1:22" ht="30" hidden="1">
      <c r="A83" s="120"/>
      <c r="B83" s="120" t="s">
        <v>206</v>
      </c>
      <c r="C83" s="121" t="s">
        <v>207</v>
      </c>
      <c r="D83" s="120" t="s">
        <v>208</v>
      </c>
      <c r="E83" s="120" t="s">
        <v>384</v>
      </c>
      <c r="F83" s="120" t="s">
        <v>405</v>
      </c>
      <c r="G83" s="121" t="s">
        <v>386</v>
      </c>
      <c r="H83" s="120" t="s">
        <v>387</v>
      </c>
      <c r="I83" s="121" t="s">
        <v>388</v>
      </c>
      <c r="J83" s="120" t="s">
        <v>447</v>
      </c>
      <c r="K83" s="120" t="s">
        <v>448</v>
      </c>
      <c r="L83" s="120" t="s">
        <v>449</v>
      </c>
      <c r="M83" s="122">
        <v>880</v>
      </c>
      <c r="N83" s="123">
        <v>324.93</v>
      </c>
      <c r="O83" s="124">
        <v>41813</v>
      </c>
      <c r="P83" s="120" t="s">
        <v>392</v>
      </c>
      <c r="Q83" s="121" t="s">
        <v>393</v>
      </c>
      <c r="R83" s="120" t="s">
        <v>394</v>
      </c>
      <c r="S83" s="120" t="s">
        <v>349</v>
      </c>
      <c r="T83" s="120" t="s">
        <v>221</v>
      </c>
      <c r="U83" s="120" t="s">
        <v>350</v>
      </c>
      <c r="V83" s="120" t="s">
        <v>223</v>
      </c>
    </row>
    <row r="84" spans="1:22" ht="30" hidden="1">
      <c r="A84" s="120"/>
      <c r="B84" s="120" t="s">
        <v>206</v>
      </c>
      <c r="C84" s="121" t="s">
        <v>207</v>
      </c>
      <c r="D84" s="120" t="s">
        <v>208</v>
      </c>
      <c r="E84" s="120" t="s">
        <v>384</v>
      </c>
      <c r="F84" s="120" t="s">
        <v>406</v>
      </c>
      <c r="G84" s="121" t="s">
        <v>386</v>
      </c>
      <c r="H84" s="120" t="s">
        <v>387</v>
      </c>
      <c r="I84" s="121" t="s">
        <v>388</v>
      </c>
      <c r="J84" s="120" t="s">
        <v>447</v>
      </c>
      <c r="K84" s="120" t="s">
        <v>448</v>
      </c>
      <c r="L84" s="120" t="s">
        <v>449</v>
      </c>
      <c r="M84" s="122">
        <v>890</v>
      </c>
      <c r="N84" s="123">
        <v>3396.53</v>
      </c>
      <c r="O84" s="124">
        <v>41813</v>
      </c>
      <c r="P84" s="120" t="s">
        <v>392</v>
      </c>
      <c r="Q84" s="121" t="s">
        <v>393</v>
      </c>
      <c r="R84" s="120" t="s">
        <v>394</v>
      </c>
      <c r="S84" s="120" t="s">
        <v>349</v>
      </c>
      <c r="T84" s="120" t="s">
        <v>221</v>
      </c>
      <c r="U84" s="120" t="s">
        <v>350</v>
      </c>
      <c r="V84" s="120" t="s">
        <v>223</v>
      </c>
    </row>
    <row r="85" spans="1:22" ht="30" hidden="1">
      <c r="A85" s="120"/>
      <c r="B85" s="120" t="s">
        <v>206</v>
      </c>
      <c r="C85" s="121" t="s">
        <v>207</v>
      </c>
      <c r="D85" s="120" t="s">
        <v>208</v>
      </c>
      <c r="E85" s="120" t="s">
        <v>384</v>
      </c>
      <c r="F85" s="120" t="s">
        <v>407</v>
      </c>
      <c r="G85" s="121" t="s">
        <v>386</v>
      </c>
      <c r="H85" s="120" t="s">
        <v>387</v>
      </c>
      <c r="I85" s="121" t="s">
        <v>388</v>
      </c>
      <c r="J85" s="120" t="s">
        <v>447</v>
      </c>
      <c r="K85" s="120" t="s">
        <v>448</v>
      </c>
      <c r="L85" s="120" t="s">
        <v>449</v>
      </c>
      <c r="M85" s="122">
        <v>900</v>
      </c>
      <c r="N85" s="123">
        <v>3966.59</v>
      </c>
      <c r="O85" s="124">
        <v>41813</v>
      </c>
      <c r="P85" s="120" t="s">
        <v>392</v>
      </c>
      <c r="Q85" s="121" t="s">
        <v>393</v>
      </c>
      <c r="R85" s="120" t="s">
        <v>394</v>
      </c>
      <c r="S85" s="120" t="s">
        <v>349</v>
      </c>
      <c r="T85" s="120" t="s">
        <v>221</v>
      </c>
      <c r="U85" s="120" t="s">
        <v>350</v>
      </c>
      <c r="V85" s="120" t="s">
        <v>223</v>
      </c>
    </row>
    <row r="86" spans="1:22" ht="30" hidden="1">
      <c r="A86" s="120"/>
      <c r="B86" s="120" t="s">
        <v>206</v>
      </c>
      <c r="C86" s="121" t="s">
        <v>207</v>
      </c>
      <c r="D86" s="120" t="s">
        <v>208</v>
      </c>
      <c r="E86" s="120" t="s">
        <v>384</v>
      </c>
      <c r="F86" s="120" t="s">
        <v>408</v>
      </c>
      <c r="G86" s="121" t="s">
        <v>386</v>
      </c>
      <c r="H86" s="120" t="s">
        <v>387</v>
      </c>
      <c r="I86" s="121" t="s">
        <v>388</v>
      </c>
      <c r="J86" s="120" t="s">
        <v>447</v>
      </c>
      <c r="K86" s="120" t="s">
        <v>448</v>
      </c>
      <c r="L86" s="120" t="s">
        <v>449</v>
      </c>
      <c r="M86" s="122">
        <v>910</v>
      </c>
      <c r="N86" s="123">
        <v>265.64999999999998</v>
      </c>
      <c r="O86" s="124">
        <v>41813</v>
      </c>
      <c r="P86" s="120" t="s">
        <v>392</v>
      </c>
      <c r="Q86" s="121" t="s">
        <v>393</v>
      </c>
      <c r="R86" s="120" t="s">
        <v>394</v>
      </c>
      <c r="S86" s="120" t="s">
        <v>349</v>
      </c>
      <c r="T86" s="120" t="s">
        <v>221</v>
      </c>
      <c r="U86" s="120" t="s">
        <v>350</v>
      </c>
      <c r="V86" s="120" t="s">
        <v>223</v>
      </c>
    </row>
    <row r="87" spans="1:22" ht="30" hidden="1">
      <c r="A87" s="120"/>
      <c r="B87" s="120" t="s">
        <v>206</v>
      </c>
      <c r="C87" s="121" t="s">
        <v>207</v>
      </c>
      <c r="D87" s="120" t="s">
        <v>208</v>
      </c>
      <c r="E87" s="120" t="s">
        <v>384</v>
      </c>
      <c r="F87" s="120" t="s">
        <v>409</v>
      </c>
      <c r="G87" s="121" t="s">
        <v>386</v>
      </c>
      <c r="H87" s="120" t="s">
        <v>387</v>
      </c>
      <c r="I87" s="121" t="s">
        <v>388</v>
      </c>
      <c r="J87" s="120" t="s">
        <v>447</v>
      </c>
      <c r="K87" s="120" t="s">
        <v>448</v>
      </c>
      <c r="L87" s="120" t="s">
        <v>449</v>
      </c>
      <c r="M87" s="122">
        <v>920</v>
      </c>
      <c r="N87" s="123">
        <v>10.43</v>
      </c>
      <c r="O87" s="124">
        <v>41813</v>
      </c>
      <c r="P87" s="120" t="s">
        <v>392</v>
      </c>
      <c r="Q87" s="121" t="s">
        <v>393</v>
      </c>
      <c r="R87" s="120" t="s">
        <v>394</v>
      </c>
      <c r="S87" s="120" t="s">
        <v>349</v>
      </c>
      <c r="T87" s="120" t="s">
        <v>221</v>
      </c>
      <c r="U87" s="120" t="s">
        <v>350</v>
      </c>
      <c r="V87" s="120" t="s">
        <v>223</v>
      </c>
    </row>
    <row r="88" spans="1:22" ht="30" hidden="1">
      <c r="A88" s="120"/>
      <c r="B88" s="120" t="s">
        <v>206</v>
      </c>
      <c r="C88" s="121" t="s">
        <v>207</v>
      </c>
      <c r="D88" s="120" t="s">
        <v>208</v>
      </c>
      <c r="E88" s="120" t="s">
        <v>384</v>
      </c>
      <c r="F88" s="120" t="s">
        <v>410</v>
      </c>
      <c r="G88" s="121" t="s">
        <v>386</v>
      </c>
      <c r="H88" s="120" t="s">
        <v>387</v>
      </c>
      <c r="I88" s="121" t="s">
        <v>388</v>
      </c>
      <c r="J88" s="120" t="s">
        <v>447</v>
      </c>
      <c r="K88" s="120" t="s">
        <v>448</v>
      </c>
      <c r="L88" s="120" t="s">
        <v>449</v>
      </c>
      <c r="M88" s="122">
        <v>930</v>
      </c>
      <c r="N88" s="123">
        <v>2780.63</v>
      </c>
      <c r="O88" s="124">
        <v>41813</v>
      </c>
      <c r="P88" s="120" t="s">
        <v>392</v>
      </c>
      <c r="Q88" s="121" t="s">
        <v>393</v>
      </c>
      <c r="R88" s="120" t="s">
        <v>394</v>
      </c>
      <c r="S88" s="120" t="s">
        <v>349</v>
      </c>
      <c r="T88" s="120" t="s">
        <v>221</v>
      </c>
      <c r="U88" s="120" t="s">
        <v>350</v>
      </c>
      <c r="V88" s="120" t="s">
        <v>223</v>
      </c>
    </row>
    <row r="89" spans="1:22" ht="30" hidden="1">
      <c r="A89" s="120"/>
      <c r="B89" s="120" t="s">
        <v>206</v>
      </c>
      <c r="C89" s="121" t="s">
        <v>207</v>
      </c>
      <c r="D89" s="120" t="s">
        <v>208</v>
      </c>
      <c r="E89" s="120" t="s">
        <v>384</v>
      </c>
      <c r="F89" s="120" t="s">
        <v>411</v>
      </c>
      <c r="G89" s="121" t="s">
        <v>386</v>
      </c>
      <c r="H89" s="120" t="s">
        <v>387</v>
      </c>
      <c r="I89" s="121" t="s">
        <v>388</v>
      </c>
      <c r="J89" s="120" t="s">
        <v>447</v>
      </c>
      <c r="K89" s="120" t="s">
        <v>448</v>
      </c>
      <c r="L89" s="120" t="s">
        <v>449</v>
      </c>
      <c r="M89" s="122">
        <v>940</v>
      </c>
      <c r="N89" s="123">
        <v>1158.53</v>
      </c>
      <c r="O89" s="124">
        <v>41813</v>
      </c>
      <c r="P89" s="120" t="s">
        <v>392</v>
      </c>
      <c r="Q89" s="121" t="s">
        <v>393</v>
      </c>
      <c r="R89" s="120" t="s">
        <v>394</v>
      </c>
      <c r="S89" s="120" t="s">
        <v>349</v>
      </c>
      <c r="T89" s="120" t="s">
        <v>221</v>
      </c>
      <c r="U89" s="120" t="s">
        <v>350</v>
      </c>
      <c r="V89" s="120" t="s">
        <v>223</v>
      </c>
    </row>
    <row r="90" spans="1:22" ht="30" hidden="1">
      <c r="A90" s="120"/>
      <c r="B90" s="120" t="s">
        <v>206</v>
      </c>
      <c r="C90" s="121" t="s">
        <v>207</v>
      </c>
      <c r="D90" s="120" t="s">
        <v>208</v>
      </c>
      <c r="E90" s="120" t="s">
        <v>384</v>
      </c>
      <c r="F90" s="120" t="s">
        <v>412</v>
      </c>
      <c r="G90" s="121" t="s">
        <v>386</v>
      </c>
      <c r="H90" s="120" t="s">
        <v>387</v>
      </c>
      <c r="I90" s="121" t="s">
        <v>388</v>
      </c>
      <c r="J90" s="120" t="s">
        <v>447</v>
      </c>
      <c r="K90" s="120" t="s">
        <v>448</v>
      </c>
      <c r="L90" s="120" t="s">
        <v>449</v>
      </c>
      <c r="M90" s="122">
        <v>950</v>
      </c>
      <c r="N90" s="123">
        <v>7992.31</v>
      </c>
      <c r="O90" s="124">
        <v>41813</v>
      </c>
      <c r="P90" s="120" t="s">
        <v>392</v>
      </c>
      <c r="Q90" s="121" t="s">
        <v>393</v>
      </c>
      <c r="R90" s="120" t="s">
        <v>394</v>
      </c>
      <c r="S90" s="120" t="s">
        <v>349</v>
      </c>
      <c r="T90" s="120" t="s">
        <v>221</v>
      </c>
      <c r="U90" s="120" t="s">
        <v>350</v>
      </c>
      <c r="V90" s="120" t="s">
        <v>223</v>
      </c>
    </row>
    <row r="91" spans="1:22" ht="30" hidden="1">
      <c r="A91" s="120"/>
      <c r="B91" s="120" t="s">
        <v>206</v>
      </c>
      <c r="C91" s="121" t="s">
        <v>207</v>
      </c>
      <c r="D91" s="120" t="s">
        <v>208</v>
      </c>
      <c r="E91" s="120" t="s">
        <v>384</v>
      </c>
      <c r="F91" s="120" t="s">
        <v>414</v>
      </c>
      <c r="G91" s="121" t="s">
        <v>386</v>
      </c>
      <c r="H91" s="120" t="s">
        <v>387</v>
      </c>
      <c r="I91" s="121" t="s">
        <v>388</v>
      </c>
      <c r="J91" s="120" t="s">
        <v>447</v>
      </c>
      <c r="K91" s="120" t="s">
        <v>448</v>
      </c>
      <c r="L91" s="120" t="s">
        <v>449</v>
      </c>
      <c r="M91" s="122">
        <v>960</v>
      </c>
      <c r="N91" s="123">
        <v>1700.88</v>
      </c>
      <c r="O91" s="124">
        <v>41813</v>
      </c>
      <c r="P91" s="120" t="s">
        <v>392</v>
      </c>
      <c r="Q91" s="121" t="s">
        <v>393</v>
      </c>
      <c r="R91" s="120" t="s">
        <v>394</v>
      </c>
      <c r="S91" s="120" t="s">
        <v>349</v>
      </c>
      <c r="T91" s="120" t="s">
        <v>221</v>
      </c>
      <c r="U91" s="120" t="s">
        <v>350</v>
      </c>
      <c r="V91" s="120" t="s">
        <v>223</v>
      </c>
    </row>
    <row r="92" spans="1:22" ht="30" hidden="1">
      <c r="A92" s="120"/>
      <c r="B92" s="120" t="s">
        <v>206</v>
      </c>
      <c r="C92" s="121" t="s">
        <v>207</v>
      </c>
      <c r="D92" s="120" t="s">
        <v>208</v>
      </c>
      <c r="E92" s="120" t="s">
        <v>384</v>
      </c>
      <c r="F92" s="120" t="s">
        <v>415</v>
      </c>
      <c r="G92" s="121" t="s">
        <v>386</v>
      </c>
      <c r="H92" s="120" t="s">
        <v>387</v>
      </c>
      <c r="I92" s="121" t="s">
        <v>388</v>
      </c>
      <c r="J92" s="120" t="s">
        <v>447</v>
      </c>
      <c r="K92" s="120" t="s">
        <v>448</v>
      </c>
      <c r="L92" s="120" t="s">
        <v>449</v>
      </c>
      <c r="M92" s="122">
        <v>970</v>
      </c>
      <c r="N92" s="123">
        <v>11530.12</v>
      </c>
      <c r="O92" s="124">
        <v>41813</v>
      </c>
      <c r="P92" s="120" t="s">
        <v>392</v>
      </c>
      <c r="Q92" s="121" t="s">
        <v>393</v>
      </c>
      <c r="R92" s="120" t="s">
        <v>394</v>
      </c>
      <c r="S92" s="120" t="s">
        <v>349</v>
      </c>
      <c r="T92" s="120" t="s">
        <v>221</v>
      </c>
      <c r="U92" s="120" t="s">
        <v>350</v>
      </c>
      <c r="V92" s="120" t="s">
        <v>223</v>
      </c>
    </row>
    <row r="93" spans="1:22" ht="30" hidden="1">
      <c r="A93" s="120"/>
      <c r="B93" s="120" t="s">
        <v>206</v>
      </c>
      <c r="C93" s="121" t="s">
        <v>207</v>
      </c>
      <c r="D93" s="120" t="s">
        <v>208</v>
      </c>
      <c r="E93" s="120" t="s">
        <v>384</v>
      </c>
      <c r="F93" s="120" t="s">
        <v>416</v>
      </c>
      <c r="G93" s="121" t="s">
        <v>386</v>
      </c>
      <c r="H93" s="120" t="s">
        <v>387</v>
      </c>
      <c r="I93" s="121" t="s">
        <v>388</v>
      </c>
      <c r="J93" s="120" t="s">
        <v>447</v>
      </c>
      <c r="K93" s="120" t="s">
        <v>448</v>
      </c>
      <c r="L93" s="120" t="s">
        <v>449</v>
      </c>
      <c r="M93" s="122">
        <v>980</v>
      </c>
      <c r="N93" s="123">
        <v>4036.11</v>
      </c>
      <c r="O93" s="124">
        <v>41813</v>
      </c>
      <c r="P93" s="120" t="s">
        <v>392</v>
      </c>
      <c r="Q93" s="121" t="s">
        <v>393</v>
      </c>
      <c r="R93" s="120" t="s">
        <v>394</v>
      </c>
      <c r="S93" s="120" t="s">
        <v>349</v>
      </c>
      <c r="T93" s="120" t="s">
        <v>221</v>
      </c>
      <c r="U93" s="120" t="s">
        <v>350</v>
      </c>
      <c r="V93" s="120" t="s">
        <v>223</v>
      </c>
    </row>
    <row r="94" spans="1:22" ht="30" hidden="1">
      <c r="A94" s="120"/>
      <c r="B94" s="120" t="s">
        <v>206</v>
      </c>
      <c r="C94" s="121" t="s">
        <v>207</v>
      </c>
      <c r="D94" s="120" t="s">
        <v>208</v>
      </c>
      <c r="E94" s="120" t="s">
        <v>384</v>
      </c>
      <c r="F94" s="120" t="s">
        <v>417</v>
      </c>
      <c r="G94" s="121" t="s">
        <v>386</v>
      </c>
      <c r="H94" s="120" t="s">
        <v>387</v>
      </c>
      <c r="I94" s="121" t="s">
        <v>388</v>
      </c>
      <c r="J94" s="120" t="s">
        <v>447</v>
      </c>
      <c r="K94" s="120" t="s">
        <v>448</v>
      </c>
      <c r="L94" s="120" t="s">
        <v>449</v>
      </c>
      <c r="M94" s="122">
        <v>990</v>
      </c>
      <c r="N94" s="123">
        <v>1537.07</v>
      </c>
      <c r="O94" s="124">
        <v>41813</v>
      </c>
      <c r="P94" s="120" t="s">
        <v>392</v>
      </c>
      <c r="Q94" s="121" t="s">
        <v>393</v>
      </c>
      <c r="R94" s="120" t="s">
        <v>394</v>
      </c>
      <c r="S94" s="120" t="s">
        <v>349</v>
      </c>
      <c r="T94" s="120" t="s">
        <v>221</v>
      </c>
      <c r="U94" s="120" t="s">
        <v>350</v>
      </c>
      <c r="V94" s="120" t="s">
        <v>223</v>
      </c>
    </row>
    <row r="95" spans="1:22" ht="30" hidden="1">
      <c r="A95" s="120"/>
      <c r="B95" s="120" t="s">
        <v>206</v>
      </c>
      <c r="C95" s="121" t="s">
        <v>207</v>
      </c>
      <c r="D95" s="120" t="s">
        <v>208</v>
      </c>
      <c r="E95" s="120" t="s">
        <v>384</v>
      </c>
      <c r="F95" s="120" t="s">
        <v>450</v>
      </c>
      <c r="G95" s="121" t="s">
        <v>386</v>
      </c>
      <c r="H95" s="120" t="s">
        <v>387</v>
      </c>
      <c r="I95" s="121" t="s">
        <v>388</v>
      </c>
      <c r="J95" s="120" t="s">
        <v>447</v>
      </c>
      <c r="K95" s="120" t="s">
        <v>448</v>
      </c>
      <c r="L95" s="120" t="s">
        <v>449</v>
      </c>
      <c r="M95" s="122">
        <v>1000</v>
      </c>
      <c r="N95" s="123">
        <v>58.32</v>
      </c>
      <c r="O95" s="124">
        <v>41813</v>
      </c>
      <c r="P95" s="120" t="s">
        <v>392</v>
      </c>
      <c r="Q95" s="121" t="s">
        <v>393</v>
      </c>
      <c r="R95" s="120" t="s">
        <v>394</v>
      </c>
      <c r="S95" s="120" t="s">
        <v>349</v>
      </c>
      <c r="T95" s="120" t="s">
        <v>221</v>
      </c>
      <c r="U95" s="120" t="s">
        <v>350</v>
      </c>
      <c r="V95" s="120" t="s">
        <v>223</v>
      </c>
    </row>
    <row r="96" spans="1:22" ht="30" hidden="1">
      <c r="A96" s="120"/>
      <c r="B96" s="120" t="s">
        <v>206</v>
      </c>
      <c r="C96" s="121" t="s">
        <v>207</v>
      </c>
      <c r="D96" s="120" t="s">
        <v>208</v>
      </c>
      <c r="E96" s="120" t="s">
        <v>384</v>
      </c>
      <c r="F96" s="120" t="s">
        <v>418</v>
      </c>
      <c r="G96" s="121" t="s">
        <v>386</v>
      </c>
      <c r="H96" s="120" t="s">
        <v>387</v>
      </c>
      <c r="I96" s="121" t="s">
        <v>388</v>
      </c>
      <c r="J96" s="120" t="s">
        <v>447</v>
      </c>
      <c r="K96" s="120" t="s">
        <v>448</v>
      </c>
      <c r="L96" s="120" t="s">
        <v>449</v>
      </c>
      <c r="M96" s="122">
        <v>1010</v>
      </c>
      <c r="N96" s="123">
        <v>3330.32</v>
      </c>
      <c r="O96" s="124">
        <v>41813</v>
      </c>
      <c r="P96" s="120" t="s">
        <v>392</v>
      </c>
      <c r="Q96" s="121" t="s">
        <v>393</v>
      </c>
      <c r="R96" s="120" t="s">
        <v>394</v>
      </c>
      <c r="S96" s="120" t="s">
        <v>349</v>
      </c>
      <c r="T96" s="120" t="s">
        <v>221</v>
      </c>
      <c r="U96" s="120" t="s">
        <v>350</v>
      </c>
      <c r="V96" s="120" t="s">
        <v>223</v>
      </c>
    </row>
    <row r="97" spans="1:22" ht="30" hidden="1">
      <c r="A97" s="120"/>
      <c r="B97" s="120" t="s">
        <v>206</v>
      </c>
      <c r="C97" s="121" t="s">
        <v>207</v>
      </c>
      <c r="D97" s="120" t="s">
        <v>208</v>
      </c>
      <c r="E97" s="120" t="s">
        <v>384</v>
      </c>
      <c r="F97" s="120" t="s">
        <v>419</v>
      </c>
      <c r="G97" s="121" t="s">
        <v>386</v>
      </c>
      <c r="H97" s="120" t="s">
        <v>387</v>
      </c>
      <c r="I97" s="121" t="s">
        <v>388</v>
      </c>
      <c r="J97" s="120" t="s">
        <v>447</v>
      </c>
      <c r="K97" s="120" t="s">
        <v>448</v>
      </c>
      <c r="L97" s="120" t="s">
        <v>449</v>
      </c>
      <c r="M97" s="122">
        <v>1020</v>
      </c>
      <c r="N97" s="123">
        <v>889.14</v>
      </c>
      <c r="O97" s="124">
        <v>41813</v>
      </c>
      <c r="P97" s="120" t="s">
        <v>392</v>
      </c>
      <c r="Q97" s="121" t="s">
        <v>393</v>
      </c>
      <c r="R97" s="120" t="s">
        <v>394</v>
      </c>
      <c r="S97" s="120" t="s">
        <v>349</v>
      </c>
      <c r="T97" s="120" t="s">
        <v>221</v>
      </c>
      <c r="U97" s="120" t="s">
        <v>350</v>
      </c>
      <c r="V97" s="120" t="s">
        <v>223</v>
      </c>
    </row>
    <row r="98" spans="1:22" ht="30" hidden="1">
      <c r="A98" s="120"/>
      <c r="B98" s="120" t="s">
        <v>206</v>
      </c>
      <c r="C98" s="121" t="s">
        <v>207</v>
      </c>
      <c r="D98" s="120" t="s">
        <v>208</v>
      </c>
      <c r="E98" s="120" t="s">
        <v>384</v>
      </c>
      <c r="F98" s="120" t="s">
        <v>420</v>
      </c>
      <c r="G98" s="121" t="s">
        <v>386</v>
      </c>
      <c r="H98" s="120" t="s">
        <v>387</v>
      </c>
      <c r="I98" s="121" t="s">
        <v>388</v>
      </c>
      <c r="J98" s="120" t="s">
        <v>447</v>
      </c>
      <c r="K98" s="120" t="s">
        <v>448</v>
      </c>
      <c r="L98" s="120" t="s">
        <v>449</v>
      </c>
      <c r="M98" s="122">
        <v>1030</v>
      </c>
      <c r="N98" s="123">
        <v>5350.46</v>
      </c>
      <c r="O98" s="124">
        <v>41813</v>
      </c>
      <c r="P98" s="120" t="s">
        <v>392</v>
      </c>
      <c r="Q98" s="121" t="s">
        <v>393</v>
      </c>
      <c r="R98" s="120" t="s">
        <v>394</v>
      </c>
      <c r="S98" s="120" t="s">
        <v>349</v>
      </c>
      <c r="T98" s="120" t="s">
        <v>221</v>
      </c>
      <c r="U98" s="120" t="s">
        <v>350</v>
      </c>
      <c r="V98" s="120" t="s">
        <v>223</v>
      </c>
    </row>
    <row r="99" spans="1:22" ht="30" hidden="1">
      <c r="A99" s="120"/>
      <c r="B99" s="120" t="s">
        <v>206</v>
      </c>
      <c r="C99" s="121" t="s">
        <v>207</v>
      </c>
      <c r="D99" s="120" t="s">
        <v>208</v>
      </c>
      <c r="E99" s="120" t="s">
        <v>384</v>
      </c>
      <c r="F99" s="120" t="s">
        <v>421</v>
      </c>
      <c r="G99" s="121" t="s">
        <v>386</v>
      </c>
      <c r="H99" s="120" t="s">
        <v>387</v>
      </c>
      <c r="I99" s="121" t="s">
        <v>388</v>
      </c>
      <c r="J99" s="120" t="s">
        <v>447</v>
      </c>
      <c r="K99" s="120" t="s">
        <v>448</v>
      </c>
      <c r="L99" s="120" t="s">
        <v>449</v>
      </c>
      <c r="M99" s="122">
        <v>1040</v>
      </c>
      <c r="N99" s="123">
        <v>2794.15</v>
      </c>
      <c r="O99" s="124">
        <v>41813</v>
      </c>
      <c r="P99" s="120" t="s">
        <v>392</v>
      </c>
      <c r="Q99" s="121" t="s">
        <v>393</v>
      </c>
      <c r="R99" s="120" t="s">
        <v>394</v>
      </c>
      <c r="S99" s="120" t="s">
        <v>349</v>
      </c>
      <c r="T99" s="120" t="s">
        <v>221</v>
      </c>
      <c r="U99" s="120" t="s">
        <v>350</v>
      </c>
      <c r="V99" s="120" t="s">
        <v>223</v>
      </c>
    </row>
    <row r="100" spans="1:22" ht="30" hidden="1">
      <c r="A100" s="120"/>
      <c r="B100" s="120" t="s">
        <v>206</v>
      </c>
      <c r="C100" s="121" t="s">
        <v>207</v>
      </c>
      <c r="D100" s="120" t="s">
        <v>208</v>
      </c>
      <c r="E100" s="120" t="s">
        <v>384</v>
      </c>
      <c r="F100" s="120" t="s">
        <v>422</v>
      </c>
      <c r="G100" s="121" t="s">
        <v>386</v>
      </c>
      <c r="H100" s="120" t="s">
        <v>387</v>
      </c>
      <c r="I100" s="121" t="s">
        <v>388</v>
      </c>
      <c r="J100" s="120" t="s">
        <v>447</v>
      </c>
      <c r="K100" s="120" t="s">
        <v>448</v>
      </c>
      <c r="L100" s="120" t="s">
        <v>449</v>
      </c>
      <c r="M100" s="122">
        <v>1050</v>
      </c>
      <c r="N100" s="123">
        <v>1951.18</v>
      </c>
      <c r="O100" s="124">
        <v>41813</v>
      </c>
      <c r="P100" s="120" t="s">
        <v>392</v>
      </c>
      <c r="Q100" s="121" t="s">
        <v>393</v>
      </c>
      <c r="R100" s="120" t="s">
        <v>394</v>
      </c>
      <c r="S100" s="120" t="s">
        <v>349</v>
      </c>
      <c r="T100" s="120" t="s">
        <v>221</v>
      </c>
      <c r="U100" s="120" t="s">
        <v>350</v>
      </c>
      <c r="V100" s="120" t="s">
        <v>223</v>
      </c>
    </row>
    <row r="101" spans="1:22" ht="30" hidden="1">
      <c r="A101" s="120"/>
      <c r="B101" s="120" t="s">
        <v>206</v>
      </c>
      <c r="C101" s="121" t="s">
        <v>207</v>
      </c>
      <c r="D101" s="120" t="s">
        <v>208</v>
      </c>
      <c r="E101" s="120" t="s">
        <v>384</v>
      </c>
      <c r="F101" s="120" t="s">
        <v>423</v>
      </c>
      <c r="G101" s="121" t="s">
        <v>386</v>
      </c>
      <c r="H101" s="120" t="s">
        <v>387</v>
      </c>
      <c r="I101" s="121" t="s">
        <v>388</v>
      </c>
      <c r="J101" s="120" t="s">
        <v>447</v>
      </c>
      <c r="K101" s="120" t="s">
        <v>448</v>
      </c>
      <c r="L101" s="120" t="s">
        <v>449</v>
      </c>
      <c r="M101" s="122">
        <v>1060</v>
      </c>
      <c r="N101" s="123">
        <v>729.94</v>
      </c>
      <c r="O101" s="124">
        <v>41813</v>
      </c>
      <c r="P101" s="120" t="s">
        <v>392</v>
      </c>
      <c r="Q101" s="121" t="s">
        <v>393</v>
      </c>
      <c r="R101" s="120" t="s">
        <v>394</v>
      </c>
      <c r="S101" s="120" t="s">
        <v>349</v>
      </c>
      <c r="T101" s="120" t="s">
        <v>221</v>
      </c>
      <c r="U101" s="120" t="s">
        <v>350</v>
      </c>
      <c r="V101" s="120" t="s">
        <v>223</v>
      </c>
    </row>
    <row r="102" spans="1:22" ht="30" hidden="1">
      <c r="A102" s="120"/>
      <c r="B102" s="120" t="s">
        <v>206</v>
      </c>
      <c r="C102" s="121" t="s">
        <v>207</v>
      </c>
      <c r="D102" s="120" t="s">
        <v>208</v>
      </c>
      <c r="E102" s="120" t="s">
        <v>384</v>
      </c>
      <c r="F102" s="120" t="s">
        <v>424</v>
      </c>
      <c r="G102" s="121" t="s">
        <v>386</v>
      </c>
      <c r="H102" s="120" t="s">
        <v>387</v>
      </c>
      <c r="I102" s="121" t="s">
        <v>388</v>
      </c>
      <c r="J102" s="120" t="s">
        <v>447</v>
      </c>
      <c r="K102" s="120" t="s">
        <v>448</v>
      </c>
      <c r="L102" s="120" t="s">
        <v>449</v>
      </c>
      <c r="M102" s="122">
        <v>1070</v>
      </c>
      <c r="N102" s="123">
        <v>2630</v>
      </c>
      <c r="O102" s="124">
        <v>41813</v>
      </c>
      <c r="P102" s="120" t="s">
        <v>392</v>
      </c>
      <c r="Q102" s="121" t="s">
        <v>393</v>
      </c>
      <c r="R102" s="120" t="s">
        <v>394</v>
      </c>
      <c r="S102" s="120" t="s">
        <v>349</v>
      </c>
      <c r="T102" s="120" t="s">
        <v>221</v>
      </c>
      <c r="U102" s="120" t="s">
        <v>350</v>
      </c>
      <c r="V102" s="120" t="s">
        <v>223</v>
      </c>
    </row>
    <row r="103" spans="1:22" ht="30" hidden="1">
      <c r="A103" s="120"/>
      <c r="B103" s="120" t="s">
        <v>206</v>
      </c>
      <c r="C103" s="121" t="s">
        <v>207</v>
      </c>
      <c r="D103" s="120" t="s">
        <v>208</v>
      </c>
      <c r="E103" s="120" t="s">
        <v>384</v>
      </c>
      <c r="F103" s="120" t="s">
        <v>451</v>
      </c>
      <c r="G103" s="121" t="s">
        <v>386</v>
      </c>
      <c r="H103" s="120" t="s">
        <v>387</v>
      </c>
      <c r="I103" s="121" t="s">
        <v>388</v>
      </c>
      <c r="J103" s="120" t="s">
        <v>447</v>
      </c>
      <c r="K103" s="120" t="s">
        <v>448</v>
      </c>
      <c r="L103" s="120" t="s">
        <v>449</v>
      </c>
      <c r="M103" s="122">
        <v>1080</v>
      </c>
      <c r="N103" s="123">
        <v>13</v>
      </c>
      <c r="O103" s="124">
        <v>41813</v>
      </c>
      <c r="P103" s="120" t="s">
        <v>392</v>
      </c>
      <c r="Q103" s="121" t="s">
        <v>393</v>
      </c>
      <c r="R103" s="120" t="s">
        <v>394</v>
      </c>
      <c r="S103" s="120" t="s">
        <v>349</v>
      </c>
      <c r="T103" s="120" t="s">
        <v>221</v>
      </c>
      <c r="U103" s="120" t="s">
        <v>350</v>
      </c>
      <c r="V103" s="120" t="s">
        <v>223</v>
      </c>
    </row>
    <row r="104" spans="1:22" ht="30" hidden="1">
      <c r="A104" s="120"/>
      <c r="B104" s="120" t="s">
        <v>206</v>
      </c>
      <c r="C104" s="121" t="s">
        <v>207</v>
      </c>
      <c r="D104" s="120" t="s">
        <v>208</v>
      </c>
      <c r="E104" s="120" t="s">
        <v>384</v>
      </c>
      <c r="F104" s="120" t="s">
        <v>425</v>
      </c>
      <c r="G104" s="121" t="s">
        <v>386</v>
      </c>
      <c r="H104" s="120" t="s">
        <v>387</v>
      </c>
      <c r="I104" s="121" t="s">
        <v>388</v>
      </c>
      <c r="J104" s="120" t="s">
        <v>447</v>
      </c>
      <c r="K104" s="120" t="s">
        <v>448</v>
      </c>
      <c r="L104" s="120" t="s">
        <v>449</v>
      </c>
      <c r="M104" s="122">
        <v>1090</v>
      </c>
      <c r="N104" s="123">
        <v>403.17</v>
      </c>
      <c r="O104" s="124">
        <v>41813</v>
      </c>
      <c r="P104" s="120" t="s">
        <v>392</v>
      </c>
      <c r="Q104" s="121" t="s">
        <v>393</v>
      </c>
      <c r="R104" s="120" t="s">
        <v>394</v>
      </c>
      <c r="S104" s="120" t="s">
        <v>349</v>
      </c>
      <c r="T104" s="120" t="s">
        <v>221</v>
      </c>
      <c r="U104" s="120" t="s">
        <v>350</v>
      </c>
      <c r="V104" s="120" t="s">
        <v>223</v>
      </c>
    </row>
    <row r="105" spans="1:22" ht="30" hidden="1">
      <c r="A105" s="120"/>
      <c r="B105" s="120" t="s">
        <v>206</v>
      </c>
      <c r="C105" s="121" t="s">
        <v>207</v>
      </c>
      <c r="D105" s="120" t="s">
        <v>208</v>
      </c>
      <c r="E105" s="120" t="s">
        <v>384</v>
      </c>
      <c r="F105" s="120" t="s">
        <v>426</v>
      </c>
      <c r="G105" s="121" t="s">
        <v>386</v>
      </c>
      <c r="H105" s="120" t="s">
        <v>387</v>
      </c>
      <c r="I105" s="121" t="s">
        <v>388</v>
      </c>
      <c r="J105" s="120" t="s">
        <v>447</v>
      </c>
      <c r="K105" s="120" t="s">
        <v>448</v>
      </c>
      <c r="L105" s="120" t="s">
        <v>449</v>
      </c>
      <c r="M105" s="122">
        <v>1100</v>
      </c>
      <c r="N105" s="123">
        <v>186.46</v>
      </c>
      <c r="O105" s="124">
        <v>41813</v>
      </c>
      <c r="P105" s="120" t="s">
        <v>392</v>
      </c>
      <c r="Q105" s="121" t="s">
        <v>393</v>
      </c>
      <c r="R105" s="120" t="s">
        <v>394</v>
      </c>
      <c r="S105" s="120" t="s">
        <v>349</v>
      </c>
      <c r="T105" s="120" t="s">
        <v>221</v>
      </c>
      <c r="U105" s="120" t="s">
        <v>350</v>
      </c>
      <c r="V105" s="120" t="s">
        <v>223</v>
      </c>
    </row>
    <row r="106" spans="1:22" ht="30" hidden="1">
      <c r="A106" s="120"/>
      <c r="B106" s="120" t="s">
        <v>206</v>
      </c>
      <c r="C106" s="121" t="s">
        <v>207</v>
      </c>
      <c r="D106" s="120" t="s">
        <v>208</v>
      </c>
      <c r="E106" s="120" t="s">
        <v>384</v>
      </c>
      <c r="F106" s="120" t="s">
        <v>427</v>
      </c>
      <c r="G106" s="121" t="s">
        <v>386</v>
      </c>
      <c r="H106" s="120" t="s">
        <v>387</v>
      </c>
      <c r="I106" s="121" t="s">
        <v>388</v>
      </c>
      <c r="J106" s="120" t="s">
        <v>447</v>
      </c>
      <c r="K106" s="120" t="s">
        <v>448</v>
      </c>
      <c r="L106" s="120" t="s">
        <v>449</v>
      </c>
      <c r="M106" s="122">
        <v>1110</v>
      </c>
      <c r="N106" s="123">
        <v>1444.14</v>
      </c>
      <c r="O106" s="124">
        <v>41813</v>
      </c>
      <c r="P106" s="120" t="s">
        <v>392</v>
      </c>
      <c r="Q106" s="121" t="s">
        <v>393</v>
      </c>
      <c r="R106" s="120" t="s">
        <v>394</v>
      </c>
      <c r="S106" s="120" t="s">
        <v>349</v>
      </c>
      <c r="T106" s="120" t="s">
        <v>221</v>
      </c>
      <c r="U106" s="120" t="s">
        <v>350</v>
      </c>
      <c r="V106" s="120" t="s">
        <v>223</v>
      </c>
    </row>
    <row r="107" spans="1:22" ht="30" hidden="1">
      <c r="A107" s="120"/>
      <c r="B107" s="120" t="s">
        <v>206</v>
      </c>
      <c r="C107" s="121" t="s">
        <v>207</v>
      </c>
      <c r="D107" s="120" t="s">
        <v>208</v>
      </c>
      <c r="E107" s="120" t="s">
        <v>384</v>
      </c>
      <c r="F107" s="120" t="s">
        <v>428</v>
      </c>
      <c r="G107" s="121" t="s">
        <v>386</v>
      </c>
      <c r="H107" s="120" t="s">
        <v>387</v>
      </c>
      <c r="I107" s="121" t="s">
        <v>388</v>
      </c>
      <c r="J107" s="120" t="s">
        <v>447</v>
      </c>
      <c r="K107" s="120" t="s">
        <v>448</v>
      </c>
      <c r="L107" s="120" t="s">
        <v>449</v>
      </c>
      <c r="M107" s="122">
        <v>1120</v>
      </c>
      <c r="N107" s="123">
        <v>51.58</v>
      </c>
      <c r="O107" s="124">
        <v>41813</v>
      </c>
      <c r="P107" s="120" t="s">
        <v>392</v>
      </c>
      <c r="Q107" s="121" t="s">
        <v>393</v>
      </c>
      <c r="R107" s="120" t="s">
        <v>394</v>
      </c>
      <c r="S107" s="120" t="s">
        <v>349</v>
      </c>
      <c r="T107" s="120" t="s">
        <v>221</v>
      </c>
      <c r="U107" s="120" t="s">
        <v>350</v>
      </c>
      <c r="V107" s="120" t="s">
        <v>223</v>
      </c>
    </row>
    <row r="108" spans="1:22" ht="30" hidden="1">
      <c r="A108" s="120"/>
      <c r="B108" s="120" t="s">
        <v>206</v>
      </c>
      <c r="C108" s="121" t="s">
        <v>207</v>
      </c>
      <c r="D108" s="120" t="s">
        <v>208</v>
      </c>
      <c r="E108" s="120" t="s">
        <v>384</v>
      </c>
      <c r="F108" s="120" t="s">
        <v>429</v>
      </c>
      <c r="G108" s="121" t="s">
        <v>386</v>
      </c>
      <c r="H108" s="120" t="s">
        <v>387</v>
      </c>
      <c r="I108" s="121" t="s">
        <v>388</v>
      </c>
      <c r="J108" s="120" t="s">
        <v>447</v>
      </c>
      <c r="K108" s="120" t="s">
        <v>448</v>
      </c>
      <c r="L108" s="120" t="s">
        <v>449</v>
      </c>
      <c r="M108" s="122">
        <v>1130</v>
      </c>
      <c r="N108" s="123">
        <v>75.7</v>
      </c>
      <c r="O108" s="124">
        <v>41813</v>
      </c>
      <c r="P108" s="120" t="s">
        <v>392</v>
      </c>
      <c r="Q108" s="121" t="s">
        <v>393</v>
      </c>
      <c r="R108" s="120" t="s">
        <v>394</v>
      </c>
      <c r="S108" s="120" t="s">
        <v>349</v>
      </c>
      <c r="T108" s="120" t="s">
        <v>221</v>
      </c>
      <c r="U108" s="120" t="s">
        <v>350</v>
      </c>
      <c r="V108" s="120" t="s">
        <v>223</v>
      </c>
    </row>
    <row r="109" spans="1:22" ht="30" hidden="1">
      <c r="A109" s="120"/>
      <c r="B109" s="120" t="s">
        <v>206</v>
      </c>
      <c r="C109" s="121" t="s">
        <v>207</v>
      </c>
      <c r="D109" s="120" t="s">
        <v>208</v>
      </c>
      <c r="E109" s="120" t="s">
        <v>384</v>
      </c>
      <c r="F109" s="120" t="s">
        <v>430</v>
      </c>
      <c r="G109" s="121" t="s">
        <v>386</v>
      </c>
      <c r="H109" s="120" t="s">
        <v>387</v>
      </c>
      <c r="I109" s="121" t="s">
        <v>388</v>
      </c>
      <c r="J109" s="120" t="s">
        <v>447</v>
      </c>
      <c r="K109" s="120" t="s">
        <v>448</v>
      </c>
      <c r="L109" s="120" t="s">
        <v>449</v>
      </c>
      <c r="M109" s="122">
        <v>1140</v>
      </c>
      <c r="N109" s="123">
        <v>90</v>
      </c>
      <c r="O109" s="124">
        <v>41813</v>
      </c>
      <c r="P109" s="120" t="s">
        <v>392</v>
      </c>
      <c r="Q109" s="121" t="s">
        <v>393</v>
      </c>
      <c r="R109" s="120" t="s">
        <v>394</v>
      </c>
      <c r="S109" s="120" t="s">
        <v>349</v>
      </c>
      <c r="T109" s="120" t="s">
        <v>221</v>
      </c>
      <c r="U109" s="120" t="s">
        <v>350</v>
      </c>
      <c r="V109" s="120" t="s">
        <v>223</v>
      </c>
    </row>
    <row r="110" spans="1:22" ht="30" hidden="1">
      <c r="A110" s="120"/>
      <c r="B110" s="120" t="s">
        <v>206</v>
      </c>
      <c r="C110" s="121" t="s">
        <v>207</v>
      </c>
      <c r="D110" s="120" t="s">
        <v>208</v>
      </c>
      <c r="E110" s="120" t="s">
        <v>384</v>
      </c>
      <c r="F110" s="120" t="s">
        <v>431</v>
      </c>
      <c r="G110" s="121" t="s">
        <v>386</v>
      </c>
      <c r="H110" s="120" t="s">
        <v>387</v>
      </c>
      <c r="I110" s="121" t="s">
        <v>388</v>
      </c>
      <c r="J110" s="120" t="s">
        <v>447</v>
      </c>
      <c r="K110" s="120" t="s">
        <v>448</v>
      </c>
      <c r="L110" s="120" t="s">
        <v>449</v>
      </c>
      <c r="M110" s="122">
        <v>1150</v>
      </c>
      <c r="N110" s="123">
        <v>418.37</v>
      </c>
      <c r="O110" s="124">
        <v>41813</v>
      </c>
      <c r="P110" s="120" t="s">
        <v>392</v>
      </c>
      <c r="Q110" s="121" t="s">
        <v>393</v>
      </c>
      <c r="R110" s="120" t="s">
        <v>394</v>
      </c>
      <c r="S110" s="120" t="s">
        <v>349</v>
      </c>
      <c r="T110" s="120" t="s">
        <v>221</v>
      </c>
      <c r="U110" s="120" t="s">
        <v>350</v>
      </c>
      <c r="V110" s="120" t="s">
        <v>223</v>
      </c>
    </row>
    <row r="111" spans="1:22" ht="30" hidden="1">
      <c r="A111" s="120"/>
      <c r="B111" s="120" t="s">
        <v>206</v>
      </c>
      <c r="C111" s="121" t="s">
        <v>207</v>
      </c>
      <c r="D111" s="120" t="s">
        <v>208</v>
      </c>
      <c r="E111" s="120" t="s">
        <v>384</v>
      </c>
      <c r="F111" s="120" t="s">
        <v>432</v>
      </c>
      <c r="G111" s="121" t="s">
        <v>386</v>
      </c>
      <c r="H111" s="120" t="s">
        <v>387</v>
      </c>
      <c r="I111" s="121" t="s">
        <v>388</v>
      </c>
      <c r="J111" s="120" t="s">
        <v>447</v>
      </c>
      <c r="K111" s="120" t="s">
        <v>448</v>
      </c>
      <c r="L111" s="120" t="s">
        <v>449</v>
      </c>
      <c r="M111" s="122">
        <v>1160</v>
      </c>
      <c r="N111" s="123">
        <v>2314.85</v>
      </c>
      <c r="O111" s="124">
        <v>41813</v>
      </c>
      <c r="P111" s="120" t="s">
        <v>392</v>
      </c>
      <c r="Q111" s="121" t="s">
        <v>393</v>
      </c>
      <c r="R111" s="120" t="s">
        <v>394</v>
      </c>
      <c r="S111" s="120" t="s">
        <v>349</v>
      </c>
      <c r="T111" s="120" t="s">
        <v>221</v>
      </c>
      <c r="U111" s="120" t="s">
        <v>350</v>
      </c>
      <c r="V111" s="120" t="s">
        <v>223</v>
      </c>
    </row>
    <row r="112" spans="1:22" ht="30" hidden="1">
      <c r="A112" s="120"/>
      <c r="B112" s="120" t="s">
        <v>206</v>
      </c>
      <c r="C112" s="121" t="s">
        <v>207</v>
      </c>
      <c r="D112" s="120" t="s">
        <v>208</v>
      </c>
      <c r="E112" s="120" t="s">
        <v>384</v>
      </c>
      <c r="F112" s="120" t="s">
        <v>263</v>
      </c>
      <c r="G112" s="121" t="s">
        <v>386</v>
      </c>
      <c r="H112" s="120" t="s">
        <v>387</v>
      </c>
      <c r="I112" s="121" t="s">
        <v>388</v>
      </c>
      <c r="J112" s="120" t="s">
        <v>447</v>
      </c>
      <c r="K112" s="120" t="s">
        <v>448</v>
      </c>
      <c r="L112" s="120" t="s">
        <v>449</v>
      </c>
      <c r="M112" s="122">
        <v>1170</v>
      </c>
      <c r="N112" s="123">
        <v>1566.38</v>
      </c>
      <c r="O112" s="124">
        <v>41813</v>
      </c>
      <c r="P112" s="120" t="s">
        <v>392</v>
      </c>
      <c r="Q112" s="121" t="s">
        <v>393</v>
      </c>
      <c r="R112" s="120" t="s">
        <v>394</v>
      </c>
      <c r="S112" s="120" t="s">
        <v>349</v>
      </c>
      <c r="T112" s="120" t="s">
        <v>221</v>
      </c>
      <c r="U112" s="120" t="s">
        <v>350</v>
      </c>
      <c r="V112" s="120" t="s">
        <v>223</v>
      </c>
    </row>
    <row r="113" spans="1:22" ht="30" hidden="1">
      <c r="A113" s="120"/>
      <c r="B113" s="120" t="s">
        <v>206</v>
      </c>
      <c r="C113" s="121" t="s">
        <v>207</v>
      </c>
      <c r="D113" s="120" t="s">
        <v>208</v>
      </c>
      <c r="E113" s="120" t="s">
        <v>384</v>
      </c>
      <c r="F113" s="120" t="s">
        <v>433</v>
      </c>
      <c r="G113" s="121" t="s">
        <v>386</v>
      </c>
      <c r="H113" s="120" t="s">
        <v>387</v>
      </c>
      <c r="I113" s="121" t="s">
        <v>388</v>
      </c>
      <c r="J113" s="120" t="s">
        <v>447</v>
      </c>
      <c r="K113" s="120" t="s">
        <v>448</v>
      </c>
      <c r="L113" s="120" t="s">
        <v>449</v>
      </c>
      <c r="M113" s="122">
        <v>1180</v>
      </c>
      <c r="N113" s="123">
        <v>1707.32</v>
      </c>
      <c r="O113" s="124">
        <v>41813</v>
      </c>
      <c r="P113" s="120" t="s">
        <v>392</v>
      </c>
      <c r="Q113" s="121" t="s">
        <v>393</v>
      </c>
      <c r="R113" s="120" t="s">
        <v>394</v>
      </c>
      <c r="S113" s="120" t="s">
        <v>349</v>
      </c>
      <c r="T113" s="120" t="s">
        <v>221</v>
      </c>
      <c r="U113" s="120" t="s">
        <v>350</v>
      </c>
      <c r="V113" s="120" t="s">
        <v>223</v>
      </c>
    </row>
    <row r="114" spans="1:22" ht="30" hidden="1">
      <c r="A114" s="120"/>
      <c r="B114" s="120" t="s">
        <v>206</v>
      </c>
      <c r="C114" s="121" t="s">
        <v>207</v>
      </c>
      <c r="D114" s="120" t="s">
        <v>208</v>
      </c>
      <c r="E114" s="120" t="s">
        <v>384</v>
      </c>
      <c r="F114" s="120" t="s">
        <v>434</v>
      </c>
      <c r="G114" s="121" t="s">
        <v>386</v>
      </c>
      <c r="H114" s="120" t="s">
        <v>387</v>
      </c>
      <c r="I114" s="121" t="s">
        <v>388</v>
      </c>
      <c r="J114" s="120" t="s">
        <v>447</v>
      </c>
      <c r="K114" s="120" t="s">
        <v>448</v>
      </c>
      <c r="L114" s="120" t="s">
        <v>449</v>
      </c>
      <c r="M114" s="122">
        <v>1190</v>
      </c>
      <c r="N114" s="123">
        <v>1546.08</v>
      </c>
      <c r="O114" s="124">
        <v>41813</v>
      </c>
      <c r="P114" s="120" t="s">
        <v>392</v>
      </c>
      <c r="Q114" s="121" t="s">
        <v>393</v>
      </c>
      <c r="R114" s="120" t="s">
        <v>394</v>
      </c>
      <c r="S114" s="120" t="s">
        <v>349</v>
      </c>
      <c r="T114" s="120" t="s">
        <v>221</v>
      </c>
      <c r="U114" s="120" t="s">
        <v>350</v>
      </c>
      <c r="V114" s="120" t="s">
        <v>223</v>
      </c>
    </row>
    <row r="115" spans="1:22" ht="30" hidden="1">
      <c r="A115" s="120"/>
      <c r="B115" s="120" t="s">
        <v>206</v>
      </c>
      <c r="C115" s="121" t="s">
        <v>207</v>
      </c>
      <c r="D115" s="120" t="s">
        <v>208</v>
      </c>
      <c r="E115" s="120" t="s">
        <v>384</v>
      </c>
      <c r="F115" s="120" t="s">
        <v>435</v>
      </c>
      <c r="G115" s="121" t="s">
        <v>386</v>
      </c>
      <c r="H115" s="120" t="s">
        <v>387</v>
      </c>
      <c r="I115" s="121" t="s">
        <v>388</v>
      </c>
      <c r="J115" s="120" t="s">
        <v>447</v>
      </c>
      <c r="K115" s="120" t="s">
        <v>448</v>
      </c>
      <c r="L115" s="120" t="s">
        <v>449</v>
      </c>
      <c r="M115" s="122">
        <v>1200</v>
      </c>
      <c r="N115" s="123">
        <v>2666.46</v>
      </c>
      <c r="O115" s="124">
        <v>41813</v>
      </c>
      <c r="P115" s="120" t="s">
        <v>392</v>
      </c>
      <c r="Q115" s="121" t="s">
        <v>393</v>
      </c>
      <c r="R115" s="120" t="s">
        <v>394</v>
      </c>
      <c r="S115" s="120" t="s">
        <v>349</v>
      </c>
      <c r="T115" s="120" t="s">
        <v>221</v>
      </c>
      <c r="U115" s="120" t="s">
        <v>350</v>
      </c>
      <c r="V115" s="120" t="s">
        <v>223</v>
      </c>
    </row>
    <row r="116" spans="1:22" ht="30" hidden="1">
      <c r="A116" s="120"/>
      <c r="B116" s="120" t="s">
        <v>206</v>
      </c>
      <c r="C116" s="121" t="s">
        <v>207</v>
      </c>
      <c r="D116" s="120" t="s">
        <v>208</v>
      </c>
      <c r="E116" s="120" t="s">
        <v>384</v>
      </c>
      <c r="F116" s="120" t="s">
        <v>436</v>
      </c>
      <c r="G116" s="121" t="s">
        <v>386</v>
      </c>
      <c r="H116" s="120" t="s">
        <v>387</v>
      </c>
      <c r="I116" s="121" t="s">
        <v>388</v>
      </c>
      <c r="J116" s="120" t="s">
        <v>447</v>
      </c>
      <c r="K116" s="120" t="s">
        <v>448</v>
      </c>
      <c r="L116" s="120" t="s">
        <v>449</v>
      </c>
      <c r="M116" s="122">
        <v>1210</v>
      </c>
      <c r="N116" s="123">
        <v>747.41</v>
      </c>
      <c r="O116" s="124">
        <v>41813</v>
      </c>
      <c r="P116" s="120" t="s">
        <v>392</v>
      </c>
      <c r="Q116" s="121" t="s">
        <v>393</v>
      </c>
      <c r="R116" s="120" t="s">
        <v>394</v>
      </c>
      <c r="S116" s="120" t="s">
        <v>349</v>
      </c>
      <c r="T116" s="120" t="s">
        <v>221</v>
      </c>
      <c r="U116" s="120" t="s">
        <v>350</v>
      </c>
      <c r="V116" s="120" t="s">
        <v>223</v>
      </c>
    </row>
    <row r="117" spans="1:22" ht="30" hidden="1">
      <c r="A117" s="120"/>
      <c r="B117" s="120" t="s">
        <v>206</v>
      </c>
      <c r="C117" s="121" t="s">
        <v>207</v>
      </c>
      <c r="D117" s="120" t="s">
        <v>208</v>
      </c>
      <c r="E117" s="120" t="s">
        <v>384</v>
      </c>
      <c r="F117" s="120" t="s">
        <v>437</v>
      </c>
      <c r="G117" s="121" t="s">
        <v>386</v>
      </c>
      <c r="H117" s="120" t="s">
        <v>387</v>
      </c>
      <c r="I117" s="121" t="s">
        <v>388</v>
      </c>
      <c r="J117" s="120" t="s">
        <v>447</v>
      </c>
      <c r="K117" s="120" t="s">
        <v>448</v>
      </c>
      <c r="L117" s="120" t="s">
        <v>449</v>
      </c>
      <c r="M117" s="122">
        <v>1220</v>
      </c>
      <c r="N117" s="123">
        <v>628.78</v>
      </c>
      <c r="O117" s="124">
        <v>41813</v>
      </c>
      <c r="P117" s="120" t="s">
        <v>392</v>
      </c>
      <c r="Q117" s="121" t="s">
        <v>393</v>
      </c>
      <c r="R117" s="120" t="s">
        <v>394</v>
      </c>
      <c r="S117" s="120" t="s">
        <v>349</v>
      </c>
      <c r="T117" s="120" t="s">
        <v>221</v>
      </c>
      <c r="U117" s="120" t="s">
        <v>350</v>
      </c>
      <c r="V117" s="120" t="s">
        <v>223</v>
      </c>
    </row>
    <row r="118" spans="1:22" ht="30" hidden="1">
      <c r="A118" s="120"/>
      <c r="B118" s="120" t="s">
        <v>206</v>
      </c>
      <c r="C118" s="121" t="s">
        <v>207</v>
      </c>
      <c r="D118" s="120" t="s">
        <v>208</v>
      </c>
      <c r="E118" s="120" t="s">
        <v>384</v>
      </c>
      <c r="F118" s="120" t="s">
        <v>231</v>
      </c>
      <c r="G118" s="121" t="s">
        <v>386</v>
      </c>
      <c r="H118" s="120" t="s">
        <v>387</v>
      </c>
      <c r="I118" s="121" t="s">
        <v>388</v>
      </c>
      <c r="J118" s="120" t="s">
        <v>447</v>
      </c>
      <c r="K118" s="120" t="s">
        <v>448</v>
      </c>
      <c r="L118" s="120" t="s">
        <v>449</v>
      </c>
      <c r="M118" s="122">
        <v>1230</v>
      </c>
      <c r="N118" s="123">
        <v>85.05</v>
      </c>
      <c r="O118" s="124">
        <v>41813</v>
      </c>
      <c r="P118" s="120" t="s">
        <v>392</v>
      </c>
      <c r="Q118" s="121" t="s">
        <v>393</v>
      </c>
      <c r="R118" s="120" t="s">
        <v>394</v>
      </c>
      <c r="S118" s="120" t="s">
        <v>349</v>
      </c>
      <c r="T118" s="120" t="s">
        <v>221</v>
      </c>
      <c r="U118" s="120" t="s">
        <v>350</v>
      </c>
      <c r="V118" s="120" t="s">
        <v>223</v>
      </c>
    </row>
    <row r="119" spans="1:22" ht="30" hidden="1">
      <c r="A119" s="120"/>
      <c r="B119" s="120" t="s">
        <v>206</v>
      </c>
      <c r="C119" s="121" t="s">
        <v>207</v>
      </c>
      <c r="D119" s="120" t="s">
        <v>208</v>
      </c>
      <c r="E119" s="120" t="s">
        <v>384</v>
      </c>
      <c r="F119" s="120" t="s">
        <v>438</v>
      </c>
      <c r="G119" s="121" t="s">
        <v>386</v>
      </c>
      <c r="H119" s="120" t="s">
        <v>387</v>
      </c>
      <c r="I119" s="121" t="s">
        <v>388</v>
      </c>
      <c r="J119" s="120" t="s">
        <v>447</v>
      </c>
      <c r="K119" s="120" t="s">
        <v>448</v>
      </c>
      <c r="L119" s="120" t="s">
        <v>449</v>
      </c>
      <c r="M119" s="122">
        <v>1240</v>
      </c>
      <c r="N119" s="123">
        <v>761.83</v>
      </c>
      <c r="O119" s="124">
        <v>41813</v>
      </c>
      <c r="P119" s="120" t="s">
        <v>392</v>
      </c>
      <c r="Q119" s="121" t="s">
        <v>393</v>
      </c>
      <c r="R119" s="120" t="s">
        <v>394</v>
      </c>
      <c r="S119" s="120" t="s">
        <v>349</v>
      </c>
      <c r="T119" s="120" t="s">
        <v>221</v>
      </c>
      <c r="U119" s="120" t="s">
        <v>350</v>
      </c>
      <c r="V119" s="120" t="s">
        <v>223</v>
      </c>
    </row>
    <row r="120" spans="1:22" ht="30" hidden="1">
      <c r="A120" s="120"/>
      <c r="B120" s="120" t="s">
        <v>206</v>
      </c>
      <c r="C120" s="121" t="s">
        <v>207</v>
      </c>
      <c r="D120" s="120" t="s">
        <v>208</v>
      </c>
      <c r="E120" s="120" t="s">
        <v>384</v>
      </c>
      <c r="F120" s="120" t="s">
        <v>439</v>
      </c>
      <c r="G120" s="121" t="s">
        <v>386</v>
      </c>
      <c r="H120" s="120" t="s">
        <v>387</v>
      </c>
      <c r="I120" s="121" t="s">
        <v>388</v>
      </c>
      <c r="J120" s="120" t="s">
        <v>447</v>
      </c>
      <c r="K120" s="120" t="s">
        <v>448</v>
      </c>
      <c r="L120" s="120" t="s">
        <v>449</v>
      </c>
      <c r="M120" s="122">
        <v>1250</v>
      </c>
      <c r="N120" s="123">
        <v>1540.22</v>
      </c>
      <c r="O120" s="124">
        <v>41813</v>
      </c>
      <c r="P120" s="120" t="s">
        <v>392</v>
      </c>
      <c r="Q120" s="121" t="s">
        <v>393</v>
      </c>
      <c r="R120" s="120" t="s">
        <v>394</v>
      </c>
      <c r="S120" s="120" t="s">
        <v>349</v>
      </c>
      <c r="T120" s="120" t="s">
        <v>221</v>
      </c>
      <c r="U120" s="120" t="s">
        <v>350</v>
      </c>
      <c r="V120" s="120" t="s">
        <v>223</v>
      </c>
    </row>
    <row r="121" spans="1:22" ht="30" hidden="1">
      <c r="A121" s="120"/>
      <c r="B121" s="120" t="s">
        <v>206</v>
      </c>
      <c r="C121" s="121" t="s">
        <v>207</v>
      </c>
      <c r="D121" s="120" t="s">
        <v>208</v>
      </c>
      <c r="E121" s="120" t="s">
        <v>384</v>
      </c>
      <c r="F121" s="120" t="s">
        <v>440</v>
      </c>
      <c r="G121" s="121" t="s">
        <v>386</v>
      </c>
      <c r="H121" s="120" t="s">
        <v>387</v>
      </c>
      <c r="I121" s="121" t="s">
        <v>388</v>
      </c>
      <c r="J121" s="120" t="s">
        <v>447</v>
      </c>
      <c r="K121" s="120" t="s">
        <v>448</v>
      </c>
      <c r="L121" s="120" t="s">
        <v>449</v>
      </c>
      <c r="M121" s="122">
        <v>1260</v>
      </c>
      <c r="N121" s="123">
        <v>1903.69</v>
      </c>
      <c r="O121" s="124">
        <v>41813</v>
      </c>
      <c r="P121" s="120" t="s">
        <v>392</v>
      </c>
      <c r="Q121" s="121" t="s">
        <v>393</v>
      </c>
      <c r="R121" s="120" t="s">
        <v>394</v>
      </c>
      <c r="S121" s="120" t="s">
        <v>349</v>
      </c>
      <c r="T121" s="120" t="s">
        <v>221</v>
      </c>
      <c r="U121" s="120" t="s">
        <v>350</v>
      </c>
      <c r="V121" s="120" t="s">
        <v>223</v>
      </c>
    </row>
    <row r="122" spans="1:22" ht="30" hidden="1">
      <c r="A122" s="120"/>
      <c r="B122" s="120" t="s">
        <v>206</v>
      </c>
      <c r="C122" s="121" t="s">
        <v>207</v>
      </c>
      <c r="D122" s="120" t="s">
        <v>208</v>
      </c>
      <c r="E122" s="120" t="s">
        <v>384</v>
      </c>
      <c r="F122" s="120" t="s">
        <v>441</v>
      </c>
      <c r="G122" s="121" t="s">
        <v>386</v>
      </c>
      <c r="H122" s="120" t="s">
        <v>387</v>
      </c>
      <c r="I122" s="121" t="s">
        <v>388</v>
      </c>
      <c r="J122" s="120" t="s">
        <v>447</v>
      </c>
      <c r="K122" s="120" t="s">
        <v>448</v>
      </c>
      <c r="L122" s="120" t="s">
        <v>449</v>
      </c>
      <c r="M122" s="122">
        <v>1270</v>
      </c>
      <c r="N122" s="123">
        <v>1287.94</v>
      </c>
      <c r="O122" s="124">
        <v>41813</v>
      </c>
      <c r="P122" s="120" t="s">
        <v>392</v>
      </c>
      <c r="Q122" s="121" t="s">
        <v>393</v>
      </c>
      <c r="R122" s="120" t="s">
        <v>394</v>
      </c>
      <c r="S122" s="120" t="s">
        <v>349</v>
      </c>
      <c r="T122" s="120" t="s">
        <v>221</v>
      </c>
      <c r="U122" s="120" t="s">
        <v>350</v>
      </c>
      <c r="V122" s="120" t="s">
        <v>223</v>
      </c>
    </row>
    <row r="123" spans="1:22" ht="30" hidden="1">
      <c r="A123" s="120"/>
      <c r="B123" s="120" t="s">
        <v>206</v>
      </c>
      <c r="C123" s="121" t="s">
        <v>207</v>
      </c>
      <c r="D123" s="120" t="s">
        <v>208</v>
      </c>
      <c r="E123" s="120" t="s">
        <v>384</v>
      </c>
      <c r="F123" s="120" t="s">
        <v>452</v>
      </c>
      <c r="G123" s="121" t="s">
        <v>386</v>
      </c>
      <c r="H123" s="120" t="s">
        <v>387</v>
      </c>
      <c r="I123" s="121" t="s">
        <v>388</v>
      </c>
      <c r="J123" s="120" t="s">
        <v>447</v>
      </c>
      <c r="K123" s="120" t="s">
        <v>448</v>
      </c>
      <c r="L123" s="120" t="s">
        <v>449</v>
      </c>
      <c r="M123" s="122">
        <v>1280</v>
      </c>
      <c r="N123" s="123">
        <v>13.27</v>
      </c>
      <c r="O123" s="124">
        <v>41813</v>
      </c>
      <c r="P123" s="120" t="s">
        <v>392</v>
      </c>
      <c r="Q123" s="121" t="s">
        <v>393</v>
      </c>
      <c r="R123" s="120" t="s">
        <v>394</v>
      </c>
      <c r="S123" s="120" t="s">
        <v>349</v>
      </c>
      <c r="T123" s="120" t="s">
        <v>221</v>
      </c>
      <c r="U123" s="120" t="s">
        <v>350</v>
      </c>
      <c r="V123" s="120" t="s">
        <v>223</v>
      </c>
    </row>
    <row r="124" spans="1:22" ht="30" hidden="1">
      <c r="A124" s="120"/>
      <c r="B124" s="120" t="s">
        <v>206</v>
      </c>
      <c r="C124" s="121" t="s">
        <v>207</v>
      </c>
      <c r="D124" s="120" t="s">
        <v>208</v>
      </c>
      <c r="E124" s="120" t="s">
        <v>384</v>
      </c>
      <c r="F124" s="120" t="s">
        <v>442</v>
      </c>
      <c r="G124" s="121" t="s">
        <v>386</v>
      </c>
      <c r="H124" s="120" t="s">
        <v>387</v>
      </c>
      <c r="I124" s="121" t="s">
        <v>388</v>
      </c>
      <c r="J124" s="120" t="s">
        <v>447</v>
      </c>
      <c r="K124" s="120" t="s">
        <v>448</v>
      </c>
      <c r="L124" s="120" t="s">
        <v>449</v>
      </c>
      <c r="M124" s="122">
        <v>1290</v>
      </c>
      <c r="N124" s="123">
        <v>154.81</v>
      </c>
      <c r="O124" s="124">
        <v>41813</v>
      </c>
      <c r="P124" s="120" t="s">
        <v>392</v>
      </c>
      <c r="Q124" s="121" t="s">
        <v>393</v>
      </c>
      <c r="R124" s="120" t="s">
        <v>394</v>
      </c>
      <c r="S124" s="120" t="s">
        <v>349</v>
      </c>
      <c r="T124" s="120" t="s">
        <v>221</v>
      </c>
      <c r="U124" s="120" t="s">
        <v>350</v>
      </c>
      <c r="V124" s="120" t="s">
        <v>223</v>
      </c>
    </row>
    <row r="125" spans="1:22" ht="30" hidden="1">
      <c r="A125" s="120"/>
      <c r="B125" s="120" t="s">
        <v>206</v>
      </c>
      <c r="C125" s="121" t="s">
        <v>207</v>
      </c>
      <c r="D125" s="120" t="s">
        <v>208</v>
      </c>
      <c r="E125" s="120" t="s">
        <v>384</v>
      </c>
      <c r="F125" s="120" t="s">
        <v>443</v>
      </c>
      <c r="G125" s="121" t="s">
        <v>386</v>
      </c>
      <c r="H125" s="120" t="s">
        <v>387</v>
      </c>
      <c r="I125" s="121" t="s">
        <v>388</v>
      </c>
      <c r="J125" s="120" t="s">
        <v>447</v>
      </c>
      <c r="K125" s="120" t="s">
        <v>448</v>
      </c>
      <c r="L125" s="120" t="s">
        <v>449</v>
      </c>
      <c r="M125" s="122">
        <v>1300</v>
      </c>
      <c r="N125" s="123">
        <v>166.45</v>
      </c>
      <c r="O125" s="124">
        <v>41813</v>
      </c>
      <c r="P125" s="120" t="s">
        <v>392</v>
      </c>
      <c r="Q125" s="121" t="s">
        <v>393</v>
      </c>
      <c r="R125" s="120" t="s">
        <v>394</v>
      </c>
      <c r="S125" s="120" t="s">
        <v>349</v>
      </c>
      <c r="T125" s="120" t="s">
        <v>221</v>
      </c>
      <c r="U125" s="120" t="s">
        <v>350</v>
      </c>
      <c r="V125" s="120" t="s">
        <v>223</v>
      </c>
    </row>
    <row r="126" spans="1:22" ht="30" hidden="1">
      <c r="A126" s="120"/>
      <c r="B126" s="120" t="s">
        <v>206</v>
      </c>
      <c r="C126" s="121" t="s">
        <v>207</v>
      </c>
      <c r="D126" s="120" t="s">
        <v>208</v>
      </c>
      <c r="E126" s="120" t="s">
        <v>384</v>
      </c>
      <c r="F126" s="120" t="s">
        <v>444</v>
      </c>
      <c r="G126" s="121" t="s">
        <v>386</v>
      </c>
      <c r="H126" s="120" t="s">
        <v>387</v>
      </c>
      <c r="I126" s="121" t="s">
        <v>388</v>
      </c>
      <c r="J126" s="120" t="s">
        <v>447</v>
      </c>
      <c r="K126" s="120" t="s">
        <v>448</v>
      </c>
      <c r="L126" s="120" t="s">
        <v>449</v>
      </c>
      <c r="M126" s="122">
        <v>1310</v>
      </c>
      <c r="N126" s="123">
        <v>238.16</v>
      </c>
      <c r="O126" s="124">
        <v>41813</v>
      </c>
      <c r="P126" s="120" t="s">
        <v>392</v>
      </c>
      <c r="Q126" s="121" t="s">
        <v>393</v>
      </c>
      <c r="R126" s="120" t="s">
        <v>394</v>
      </c>
      <c r="S126" s="120" t="s">
        <v>349</v>
      </c>
      <c r="T126" s="120" t="s">
        <v>221</v>
      </c>
      <c r="U126" s="120" t="s">
        <v>350</v>
      </c>
      <c r="V126" s="120" t="s">
        <v>223</v>
      </c>
    </row>
    <row r="127" spans="1:22" ht="30" hidden="1">
      <c r="A127" s="120"/>
      <c r="B127" s="120" t="s">
        <v>206</v>
      </c>
      <c r="C127" s="121" t="s">
        <v>207</v>
      </c>
      <c r="D127" s="120" t="s">
        <v>208</v>
      </c>
      <c r="E127" s="120" t="s">
        <v>384</v>
      </c>
      <c r="F127" s="120" t="s">
        <v>445</v>
      </c>
      <c r="G127" s="121" t="s">
        <v>386</v>
      </c>
      <c r="H127" s="120" t="s">
        <v>387</v>
      </c>
      <c r="I127" s="121" t="s">
        <v>388</v>
      </c>
      <c r="J127" s="120" t="s">
        <v>447</v>
      </c>
      <c r="K127" s="120" t="s">
        <v>448</v>
      </c>
      <c r="L127" s="120" t="s">
        <v>449</v>
      </c>
      <c r="M127" s="122">
        <v>1320</v>
      </c>
      <c r="N127" s="123">
        <v>73.45</v>
      </c>
      <c r="O127" s="124">
        <v>41813</v>
      </c>
      <c r="P127" s="120" t="s">
        <v>392</v>
      </c>
      <c r="Q127" s="121" t="s">
        <v>393</v>
      </c>
      <c r="R127" s="120" t="s">
        <v>394</v>
      </c>
      <c r="S127" s="120" t="s">
        <v>349</v>
      </c>
      <c r="T127" s="120" t="s">
        <v>221</v>
      </c>
      <c r="U127" s="120" t="s">
        <v>350</v>
      </c>
      <c r="V127" s="120" t="s">
        <v>223</v>
      </c>
    </row>
    <row r="128" spans="1:22" ht="30">
      <c r="A128" s="120" t="s">
        <v>2405</v>
      </c>
      <c r="B128" s="120" t="s">
        <v>206</v>
      </c>
      <c r="C128" s="121" t="s">
        <v>207</v>
      </c>
      <c r="D128" s="120" t="s">
        <v>208</v>
      </c>
      <c r="E128" s="120" t="s">
        <v>338</v>
      </c>
      <c r="F128" s="120" t="s">
        <v>363</v>
      </c>
      <c r="G128" s="121" t="s">
        <v>477</v>
      </c>
      <c r="H128" s="120" t="s">
        <v>478</v>
      </c>
      <c r="I128" s="121" t="s">
        <v>364</v>
      </c>
      <c r="J128" s="120" t="s">
        <v>479</v>
      </c>
      <c r="K128" s="120" t="s">
        <v>480</v>
      </c>
      <c r="L128" s="120" t="s">
        <v>481</v>
      </c>
      <c r="M128" s="122">
        <v>10</v>
      </c>
      <c r="N128" s="123">
        <v>64375.65</v>
      </c>
      <c r="O128" s="124">
        <v>41814</v>
      </c>
      <c r="P128" s="120" t="s">
        <v>346</v>
      </c>
      <c r="Q128" s="121" t="s">
        <v>347</v>
      </c>
      <c r="R128" s="120" t="s">
        <v>348</v>
      </c>
      <c r="S128" s="120" t="s">
        <v>349</v>
      </c>
      <c r="T128" s="120" t="s">
        <v>221</v>
      </c>
      <c r="U128" s="120" t="s">
        <v>350</v>
      </c>
      <c r="V128" s="120" t="s">
        <v>223</v>
      </c>
    </row>
    <row r="129" spans="1:22" ht="30">
      <c r="A129" s="120" t="s">
        <v>2405</v>
      </c>
      <c r="B129" s="120" t="s">
        <v>206</v>
      </c>
      <c r="C129" s="121" t="s">
        <v>207</v>
      </c>
      <c r="D129" s="120" t="s">
        <v>208</v>
      </c>
      <c r="E129" s="120" t="s">
        <v>338</v>
      </c>
      <c r="F129" s="120" t="s">
        <v>363</v>
      </c>
      <c r="G129" s="121" t="s">
        <v>477</v>
      </c>
      <c r="H129" s="120" t="s">
        <v>478</v>
      </c>
      <c r="I129" s="121" t="s">
        <v>482</v>
      </c>
      <c r="J129" s="120" t="s">
        <v>479</v>
      </c>
      <c r="K129" s="120" t="s">
        <v>480</v>
      </c>
      <c r="L129" s="120" t="s">
        <v>481</v>
      </c>
      <c r="M129" s="122">
        <v>20</v>
      </c>
      <c r="N129" s="123">
        <v>3745.76</v>
      </c>
      <c r="O129" s="124">
        <v>41814</v>
      </c>
      <c r="P129" s="120" t="s">
        <v>346</v>
      </c>
      <c r="Q129" s="121" t="s">
        <v>347</v>
      </c>
      <c r="R129" s="120" t="s">
        <v>348</v>
      </c>
      <c r="S129" s="120" t="s">
        <v>349</v>
      </c>
      <c r="T129" s="120" t="s">
        <v>221</v>
      </c>
      <c r="U129" s="120" t="s">
        <v>350</v>
      </c>
      <c r="V129" s="120" t="s">
        <v>223</v>
      </c>
    </row>
    <row r="130" spans="1:22" ht="30" hidden="1">
      <c r="A130" s="120"/>
      <c r="B130" s="120" t="s">
        <v>206</v>
      </c>
      <c r="C130" s="121" t="s">
        <v>207</v>
      </c>
      <c r="D130" s="120" t="s">
        <v>208</v>
      </c>
      <c r="E130" s="120" t="s">
        <v>338</v>
      </c>
      <c r="F130" s="120" t="s">
        <v>363</v>
      </c>
      <c r="G130" s="121" t="s">
        <v>477</v>
      </c>
      <c r="H130" s="120" t="s">
        <v>478</v>
      </c>
      <c r="I130" s="121" t="s">
        <v>364</v>
      </c>
      <c r="J130" s="120" t="s">
        <v>483</v>
      </c>
      <c r="K130" s="120" t="s">
        <v>484</v>
      </c>
      <c r="L130" s="120" t="s">
        <v>485</v>
      </c>
      <c r="M130" s="122">
        <v>10</v>
      </c>
      <c r="N130" s="123">
        <v>53745.88</v>
      </c>
      <c r="O130" s="124">
        <v>41814</v>
      </c>
      <c r="P130" s="120" t="s">
        <v>346</v>
      </c>
      <c r="Q130" s="121" t="s">
        <v>347</v>
      </c>
      <c r="R130" s="120" t="s">
        <v>348</v>
      </c>
      <c r="S130" s="120" t="s">
        <v>349</v>
      </c>
      <c r="T130" s="120" t="s">
        <v>221</v>
      </c>
      <c r="U130" s="120" t="s">
        <v>350</v>
      </c>
      <c r="V130" s="120" t="s">
        <v>223</v>
      </c>
    </row>
    <row r="131" spans="1:22" ht="30">
      <c r="A131" s="120" t="s">
        <v>2405</v>
      </c>
      <c r="B131" s="120" t="s">
        <v>206</v>
      </c>
      <c r="C131" s="121" t="s">
        <v>207</v>
      </c>
      <c r="D131" s="120" t="s">
        <v>208</v>
      </c>
      <c r="E131" s="120" t="s">
        <v>338</v>
      </c>
      <c r="F131" s="120" t="s">
        <v>339</v>
      </c>
      <c r="G131" s="121" t="s">
        <v>477</v>
      </c>
      <c r="H131" s="120" t="s">
        <v>478</v>
      </c>
      <c r="I131" s="121" t="s">
        <v>342</v>
      </c>
      <c r="J131" s="120" t="s">
        <v>486</v>
      </c>
      <c r="K131" s="120" t="s">
        <v>487</v>
      </c>
      <c r="L131" s="120" t="s">
        <v>488</v>
      </c>
      <c r="M131" s="122">
        <v>10</v>
      </c>
      <c r="N131" s="123">
        <v>151049.21</v>
      </c>
      <c r="O131" s="124">
        <v>41814</v>
      </c>
      <c r="P131" s="120" t="s">
        <v>346</v>
      </c>
      <c r="Q131" s="121" t="s">
        <v>347</v>
      </c>
      <c r="R131" s="120" t="s">
        <v>348</v>
      </c>
      <c r="S131" s="120" t="s">
        <v>349</v>
      </c>
      <c r="T131" s="120" t="s">
        <v>221</v>
      </c>
      <c r="U131" s="120" t="s">
        <v>350</v>
      </c>
      <c r="V131" s="120" t="s">
        <v>223</v>
      </c>
    </row>
    <row r="132" spans="1:22" ht="30">
      <c r="A132" s="120" t="s">
        <v>2405</v>
      </c>
      <c r="B132" s="120" t="s">
        <v>206</v>
      </c>
      <c r="C132" s="121" t="s">
        <v>207</v>
      </c>
      <c r="D132" s="120" t="s">
        <v>208</v>
      </c>
      <c r="E132" s="120" t="s">
        <v>338</v>
      </c>
      <c r="F132" s="120" t="s">
        <v>363</v>
      </c>
      <c r="G132" s="121" t="s">
        <v>477</v>
      </c>
      <c r="H132" s="120" t="s">
        <v>478</v>
      </c>
      <c r="I132" s="121" t="s">
        <v>364</v>
      </c>
      <c r="J132" s="120" t="s">
        <v>489</v>
      </c>
      <c r="K132" s="120" t="s">
        <v>490</v>
      </c>
      <c r="L132" s="120" t="s">
        <v>491</v>
      </c>
      <c r="M132" s="122">
        <v>10</v>
      </c>
      <c r="N132" s="123">
        <v>37154.53</v>
      </c>
      <c r="O132" s="124">
        <v>41814</v>
      </c>
      <c r="P132" s="120" t="s">
        <v>346</v>
      </c>
      <c r="Q132" s="121" t="s">
        <v>347</v>
      </c>
      <c r="R132" s="120" t="s">
        <v>348</v>
      </c>
      <c r="S132" s="120" t="s">
        <v>349</v>
      </c>
      <c r="T132" s="120" t="s">
        <v>221</v>
      </c>
      <c r="U132" s="120" t="s">
        <v>350</v>
      </c>
      <c r="V132" s="120" t="s">
        <v>223</v>
      </c>
    </row>
    <row r="133" spans="1:22" ht="30" hidden="1">
      <c r="A133" s="120"/>
      <c r="B133" s="120" t="s">
        <v>206</v>
      </c>
      <c r="C133" s="121" t="s">
        <v>207</v>
      </c>
      <c r="D133" s="120" t="s">
        <v>208</v>
      </c>
      <c r="E133" s="120" t="s">
        <v>338</v>
      </c>
      <c r="F133" s="120" t="s">
        <v>339</v>
      </c>
      <c r="G133" s="121" t="s">
        <v>1088</v>
      </c>
      <c r="H133" s="120" t="s">
        <v>1089</v>
      </c>
      <c r="I133" s="121" t="s">
        <v>342</v>
      </c>
      <c r="J133" s="120" t="s">
        <v>1090</v>
      </c>
      <c r="K133" s="120" t="s">
        <v>1091</v>
      </c>
      <c r="L133" s="120" t="s">
        <v>1092</v>
      </c>
      <c r="M133" s="122">
        <v>10</v>
      </c>
      <c r="N133" s="123">
        <v>16992.34</v>
      </c>
      <c r="O133" s="124">
        <v>41821</v>
      </c>
      <c r="P133" s="120" t="s">
        <v>346</v>
      </c>
      <c r="Q133" s="121" t="s">
        <v>347</v>
      </c>
      <c r="R133" s="120" t="s">
        <v>348</v>
      </c>
      <c r="S133" s="120" t="s">
        <v>349</v>
      </c>
      <c r="T133" s="120" t="s">
        <v>221</v>
      </c>
      <c r="U133" s="120" t="s">
        <v>350</v>
      </c>
      <c r="V133" s="120" t="s">
        <v>223</v>
      </c>
    </row>
    <row r="134" spans="1:22" hidden="1">
      <c r="A134" s="120"/>
      <c r="B134" s="172" t="s">
        <v>206</v>
      </c>
      <c r="C134" s="174" t="s">
        <v>207</v>
      </c>
      <c r="D134" s="172" t="s">
        <v>208</v>
      </c>
      <c r="E134" s="172" t="s">
        <v>338</v>
      </c>
      <c r="F134" s="172" t="s">
        <v>339</v>
      </c>
      <c r="G134" s="174" t="s">
        <v>1533</v>
      </c>
      <c r="H134" s="172" t="s">
        <v>1534</v>
      </c>
      <c r="I134" s="174" t="s">
        <v>342</v>
      </c>
      <c r="J134" s="172" t="s">
        <v>1538</v>
      </c>
      <c r="K134" s="172" t="s">
        <v>1539</v>
      </c>
      <c r="L134" s="172" t="s">
        <v>1540</v>
      </c>
      <c r="M134" s="176">
        <v>10</v>
      </c>
      <c r="N134" s="178">
        <v>22255.200000000001</v>
      </c>
      <c r="O134" s="172">
        <v>41821</v>
      </c>
      <c r="P134" s="172" t="s">
        <v>346</v>
      </c>
      <c r="Q134" s="174" t="s">
        <v>347</v>
      </c>
      <c r="R134" s="172" t="s">
        <v>348</v>
      </c>
      <c r="S134" s="172" t="s">
        <v>349</v>
      </c>
      <c r="T134" s="172" t="s">
        <v>221</v>
      </c>
      <c r="U134" s="172" t="s">
        <v>350</v>
      </c>
      <c r="V134" s="172" t="s">
        <v>223</v>
      </c>
    </row>
    <row r="135" spans="1:22" hidden="1">
      <c r="A135" s="120"/>
      <c r="B135" s="172" t="s">
        <v>206</v>
      </c>
      <c r="C135" s="174" t="s">
        <v>207</v>
      </c>
      <c r="D135" s="172" t="s">
        <v>208</v>
      </c>
      <c r="E135" s="172" t="s">
        <v>338</v>
      </c>
      <c r="F135" s="172" t="s">
        <v>339</v>
      </c>
      <c r="G135" s="174" t="s">
        <v>2124</v>
      </c>
      <c r="H135" s="172" t="s">
        <v>2125</v>
      </c>
      <c r="I135" s="174" t="s">
        <v>342</v>
      </c>
      <c r="J135" s="172" t="s">
        <v>2135</v>
      </c>
      <c r="K135" s="172" t="s">
        <v>2136</v>
      </c>
      <c r="L135" s="172" t="s">
        <v>2137</v>
      </c>
      <c r="M135" s="176">
        <v>10</v>
      </c>
      <c r="N135" s="178">
        <v>23463.33</v>
      </c>
      <c r="O135" s="172">
        <v>41821</v>
      </c>
      <c r="P135" s="172" t="s">
        <v>346</v>
      </c>
      <c r="Q135" s="174" t="s">
        <v>347</v>
      </c>
      <c r="R135" s="172" t="s">
        <v>348</v>
      </c>
      <c r="S135" s="172" t="s">
        <v>349</v>
      </c>
      <c r="T135" s="172" t="s">
        <v>221</v>
      </c>
      <c r="U135" s="172" t="s">
        <v>350</v>
      </c>
      <c r="V135" s="172" t="s">
        <v>223</v>
      </c>
    </row>
    <row r="136" spans="1:22" hidden="1">
      <c r="A136" s="120"/>
      <c r="B136" s="172" t="s">
        <v>206</v>
      </c>
      <c r="C136" s="174" t="s">
        <v>207</v>
      </c>
      <c r="D136" s="172" t="s">
        <v>208</v>
      </c>
      <c r="E136" s="172" t="s">
        <v>338</v>
      </c>
      <c r="F136" s="172" t="s">
        <v>339</v>
      </c>
      <c r="G136" s="174" t="s">
        <v>2124</v>
      </c>
      <c r="H136" s="172" t="s">
        <v>2125</v>
      </c>
      <c r="I136" s="174" t="s">
        <v>342</v>
      </c>
      <c r="J136" s="172" t="s">
        <v>2138</v>
      </c>
      <c r="K136" s="172" t="s">
        <v>2139</v>
      </c>
      <c r="L136" s="172" t="s">
        <v>2140</v>
      </c>
      <c r="M136" s="176">
        <v>10</v>
      </c>
      <c r="N136" s="178">
        <v>15341.46</v>
      </c>
      <c r="O136" s="172">
        <v>41821</v>
      </c>
      <c r="P136" s="172" t="s">
        <v>346</v>
      </c>
      <c r="Q136" s="174" t="s">
        <v>347</v>
      </c>
      <c r="R136" s="172" t="s">
        <v>348</v>
      </c>
      <c r="S136" s="172" t="s">
        <v>349</v>
      </c>
      <c r="T136" s="172" t="s">
        <v>221</v>
      </c>
      <c r="U136" s="172" t="s">
        <v>350</v>
      </c>
      <c r="V136" s="172" t="s">
        <v>223</v>
      </c>
    </row>
    <row r="137" spans="1:22" hidden="1">
      <c r="A137" s="120"/>
      <c r="B137" s="172" t="s">
        <v>206</v>
      </c>
      <c r="C137" s="174" t="s">
        <v>207</v>
      </c>
      <c r="D137" s="172" t="s">
        <v>208</v>
      </c>
      <c r="E137" s="172" t="s">
        <v>338</v>
      </c>
      <c r="F137" s="172" t="s">
        <v>339</v>
      </c>
      <c r="G137" s="174" t="s">
        <v>1513</v>
      </c>
      <c r="H137" s="172" t="s">
        <v>1514</v>
      </c>
      <c r="I137" s="174" t="s">
        <v>342</v>
      </c>
      <c r="J137" s="172" t="s">
        <v>1524</v>
      </c>
      <c r="K137" s="172" t="s">
        <v>1525</v>
      </c>
      <c r="L137" s="172" t="s">
        <v>1526</v>
      </c>
      <c r="M137" s="176">
        <v>10</v>
      </c>
      <c r="N137" s="178">
        <v>15643.88</v>
      </c>
      <c r="O137" s="172">
        <v>41852</v>
      </c>
      <c r="P137" s="172" t="s">
        <v>346</v>
      </c>
      <c r="Q137" s="174" t="s">
        <v>347</v>
      </c>
      <c r="R137" s="172" t="s">
        <v>348</v>
      </c>
      <c r="S137" s="172" t="s">
        <v>349</v>
      </c>
      <c r="T137" s="172" t="s">
        <v>221</v>
      </c>
      <c r="U137" s="172" t="s">
        <v>350</v>
      </c>
      <c r="V137" s="172" t="s">
        <v>223</v>
      </c>
    </row>
    <row r="138" spans="1:22" ht="30" hidden="1">
      <c r="A138" s="120"/>
      <c r="B138" s="120" t="s">
        <v>206</v>
      </c>
      <c r="C138" s="121" t="s">
        <v>207</v>
      </c>
      <c r="D138" s="120" t="s">
        <v>208</v>
      </c>
      <c r="E138" s="120" t="s">
        <v>338</v>
      </c>
      <c r="F138" s="120" t="s">
        <v>339</v>
      </c>
      <c r="G138" s="121" t="s">
        <v>1134</v>
      </c>
      <c r="H138" s="120" t="s">
        <v>1135</v>
      </c>
      <c r="I138" s="121" t="s">
        <v>1093</v>
      </c>
      <c r="J138" s="120" t="s">
        <v>1136</v>
      </c>
      <c r="K138" s="120" t="s">
        <v>1137</v>
      </c>
      <c r="L138" s="120" t="s">
        <v>1138</v>
      </c>
      <c r="M138" s="122">
        <v>10</v>
      </c>
      <c r="N138" s="123">
        <v>26352.25</v>
      </c>
      <c r="O138" s="124">
        <v>41822</v>
      </c>
      <c r="P138" s="120" t="s">
        <v>1139</v>
      </c>
      <c r="Q138" s="121" t="s">
        <v>1140</v>
      </c>
      <c r="R138" s="120" t="s">
        <v>348</v>
      </c>
      <c r="S138" s="120" t="s">
        <v>349</v>
      </c>
      <c r="T138" s="120" t="s">
        <v>221</v>
      </c>
      <c r="U138" s="120" t="s">
        <v>350</v>
      </c>
      <c r="V138" s="120" t="s">
        <v>223</v>
      </c>
    </row>
    <row r="139" spans="1:22" ht="30">
      <c r="A139" s="120" t="s">
        <v>2405</v>
      </c>
      <c r="B139" s="120" t="s">
        <v>206</v>
      </c>
      <c r="C139" s="121" t="s">
        <v>207</v>
      </c>
      <c r="D139" s="120" t="s">
        <v>208</v>
      </c>
      <c r="E139" s="120" t="s">
        <v>338</v>
      </c>
      <c r="F139" s="120" t="s">
        <v>339</v>
      </c>
      <c r="G139" s="121" t="s">
        <v>1088</v>
      </c>
      <c r="H139" s="120" t="s">
        <v>1089</v>
      </c>
      <c r="I139" s="121" t="s">
        <v>1093</v>
      </c>
      <c r="J139" s="120" t="s">
        <v>1094</v>
      </c>
      <c r="K139" s="120" t="s">
        <v>1095</v>
      </c>
      <c r="L139" s="120" t="s">
        <v>1096</v>
      </c>
      <c r="M139" s="122">
        <v>10</v>
      </c>
      <c r="N139" s="123">
        <v>43036.04</v>
      </c>
      <c r="O139" s="124">
        <v>41822</v>
      </c>
      <c r="P139" s="120" t="s">
        <v>1097</v>
      </c>
      <c r="Q139" s="121" t="s">
        <v>1098</v>
      </c>
      <c r="R139" s="120" t="s">
        <v>348</v>
      </c>
      <c r="S139" s="120" t="s">
        <v>349</v>
      </c>
      <c r="T139" s="120" t="s">
        <v>221</v>
      </c>
      <c r="U139" s="120" t="s">
        <v>350</v>
      </c>
      <c r="V139" s="120" t="s">
        <v>223</v>
      </c>
    </row>
    <row r="140" spans="1:22" ht="30" hidden="1">
      <c r="A140" s="120"/>
      <c r="B140" s="120" t="s">
        <v>206</v>
      </c>
      <c r="C140" s="121" t="s">
        <v>207</v>
      </c>
      <c r="D140" s="120" t="s">
        <v>208</v>
      </c>
      <c r="E140" s="120" t="s">
        <v>338</v>
      </c>
      <c r="F140" s="120" t="s">
        <v>339</v>
      </c>
      <c r="G140" s="121" t="s">
        <v>340</v>
      </c>
      <c r="H140" s="120" t="s">
        <v>341</v>
      </c>
      <c r="I140" s="121" t="s">
        <v>342</v>
      </c>
      <c r="J140" s="120" t="s">
        <v>360</v>
      </c>
      <c r="K140" s="120" t="s">
        <v>361</v>
      </c>
      <c r="L140" s="120" t="s">
        <v>362</v>
      </c>
      <c r="M140" s="122">
        <v>10</v>
      </c>
      <c r="N140" s="123">
        <v>27119.97</v>
      </c>
      <c r="O140" s="124">
        <v>41822</v>
      </c>
      <c r="P140" s="120" t="s">
        <v>346</v>
      </c>
      <c r="Q140" s="121" t="s">
        <v>347</v>
      </c>
      <c r="R140" s="120" t="s">
        <v>348</v>
      </c>
      <c r="S140" s="120" t="s">
        <v>349</v>
      </c>
      <c r="T140" s="120" t="s">
        <v>221</v>
      </c>
      <c r="U140" s="120" t="s">
        <v>350</v>
      </c>
      <c r="V140" s="120" t="s">
        <v>223</v>
      </c>
    </row>
    <row r="141" spans="1:22" hidden="1">
      <c r="A141" s="120"/>
      <c r="B141" s="172" t="s">
        <v>206</v>
      </c>
      <c r="C141" s="174" t="s">
        <v>207</v>
      </c>
      <c r="D141" s="172" t="s">
        <v>208</v>
      </c>
      <c r="E141" s="172" t="s">
        <v>338</v>
      </c>
      <c r="F141" s="172" t="s">
        <v>339</v>
      </c>
      <c r="G141" s="174" t="s">
        <v>2124</v>
      </c>
      <c r="H141" s="172" t="s">
        <v>2125</v>
      </c>
      <c r="I141" s="174" t="s">
        <v>342</v>
      </c>
      <c r="J141" s="172" t="s">
        <v>2141</v>
      </c>
      <c r="K141" s="172" t="s">
        <v>2142</v>
      </c>
      <c r="L141" s="172" t="s">
        <v>2143</v>
      </c>
      <c r="M141" s="176">
        <v>10</v>
      </c>
      <c r="N141" s="178">
        <v>33852.559999999998</v>
      </c>
      <c r="O141" s="172">
        <v>41822</v>
      </c>
      <c r="P141" s="172" t="s">
        <v>346</v>
      </c>
      <c r="Q141" s="174" t="s">
        <v>347</v>
      </c>
      <c r="R141" s="172" t="s">
        <v>348</v>
      </c>
      <c r="S141" s="172" t="s">
        <v>349</v>
      </c>
      <c r="T141" s="172" t="s">
        <v>221</v>
      </c>
      <c r="U141" s="172" t="s">
        <v>350</v>
      </c>
      <c r="V141" s="172" t="s">
        <v>223</v>
      </c>
    </row>
    <row r="142" spans="1:22" hidden="1">
      <c r="A142" s="120"/>
      <c r="B142" s="172" t="s">
        <v>206</v>
      </c>
      <c r="C142" s="174" t="s">
        <v>207</v>
      </c>
      <c r="D142" s="172" t="s">
        <v>208</v>
      </c>
      <c r="E142" s="172" t="s">
        <v>338</v>
      </c>
      <c r="F142" s="172" t="s">
        <v>339</v>
      </c>
      <c r="G142" s="174" t="s">
        <v>1513</v>
      </c>
      <c r="H142" s="172" t="s">
        <v>1514</v>
      </c>
      <c r="I142" s="174" t="s">
        <v>342</v>
      </c>
      <c r="J142" s="172" t="s">
        <v>1527</v>
      </c>
      <c r="K142" s="172" t="s">
        <v>1528</v>
      </c>
      <c r="L142" s="172" t="s">
        <v>1529</v>
      </c>
      <c r="M142" s="176">
        <v>10</v>
      </c>
      <c r="N142" s="178">
        <v>51979.32</v>
      </c>
      <c r="O142" s="172">
        <v>41822</v>
      </c>
      <c r="P142" s="172" t="s">
        <v>346</v>
      </c>
      <c r="Q142" s="174" t="s">
        <v>347</v>
      </c>
      <c r="R142" s="172" t="s">
        <v>348</v>
      </c>
      <c r="S142" s="172" t="s">
        <v>349</v>
      </c>
      <c r="T142" s="172" t="s">
        <v>221</v>
      </c>
      <c r="U142" s="172" t="s">
        <v>350</v>
      </c>
      <c r="V142" s="172" t="s">
        <v>223</v>
      </c>
    </row>
    <row r="143" spans="1:22" ht="30">
      <c r="A143" s="120" t="s">
        <v>2405</v>
      </c>
      <c r="B143" s="120" t="s">
        <v>206</v>
      </c>
      <c r="C143" s="121" t="s">
        <v>207</v>
      </c>
      <c r="D143" s="120" t="s">
        <v>208</v>
      </c>
      <c r="E143" s="120" t="s">
        <v>338</v>
      </c>
      <c r="F143" s="120" t="s">
        <v>363</v>
      </c>
      <c r="G143" s="121" t="s">
        <v>340</v>
      </c>
      <c r="H143" s="120" t="s">
        <v>341</v>
      </c>
      <c r="I143" s="121" t="s">
        <v>364</v>
      </c>
      <c r="J143" s="120" t="s">
        <v>365</v>
      </c>
      <c r="K143" s="120" t="s">
        <v>366</v>
      </c>
      <c r="L143" s="120" t="s">
        <v>367</v>
      </c>
      <c r="M143" s="122">
        <v>10</v>
      </c>
      <c r="N143" s="123">
        <v>17737.990000000002</v>
      </c>
      <c r="O143" s="124">
        <v>41852</v>
      </c>
      <c r="P143" s="120" t="s">
        <v>346</v>
      </c>
      <c r="Q143" s="121" t="s">
        <v>347</v>
      </c>
      <c r="R143" s="120" t="s">
        <v>348</v>
      </c>
      <c r="S143" s="120" t="s">
        <v>349</v>
      </c>
      <c r="T143" s="120" t="s">
        <v>221</v>
      </c>
      <c r="U143" s="120" t="s">
        <v>350</v>
      </c>
      <c r="V143" s="120" t="s">
        <v>223</v>
      </c>
    </row>
    <row r="144" spans="1:22" hidden="1">
      <c r="A144" s="120"/>
      <c r="B144" s="172" t="s">
        <v>206</v>
      </c>
      <c r="C144" s="174" t="s">
        <v>207</v>
      </c>
      <c r="D144" s="172" t="s">
        <v>208</v>
      </c>
      <c r="E144" s="172" t="s">
        <v>338</v>
      </c>
      <c r="F144" s="172" t="s">
        <v>339</v>
      </c>
      <c r="G144" s="174" t="s">
        <v>1513</v>
      </c>
      <c r="H144" s="172" t="s">
        <v>1514</v>
      </c>
      <c r="I144" s="174" t="s">
        <v>342</v>
      </c>
      <c r="J144" s="172" t="s">
        <v>1530</v>
      </c>
      <c r="K144" s="172" t="s">
        <v>1531</v>
      </c>
      <c r="L144" s="172" t="s">
        <v>1532</v>
      </c>
      <c r="M144" s="176">
        <v>10</v>
      </c>
      <c r="N144" s="178">
        <v>41297.74</v>
      </c>
      <c r="O144" s="172">
        <v>41852</v>
      </c>
      <c r="P144" s="172" t="s">
        <v>346</v>
      </c>
      <c r="Q144" s="174" t="s">
        <v>347</v>
      </c>
      <c r="R144" s="172" t="s">
        <v>348</v>
      </c>
      <c r="S144" s="172" t="s">
        <v>349</v>
      </c>
      <c r="T144" s="172" t="s">
        <v>221</v>
      </c>
      <c r="U144" s="172" t="s">
        <v>350</v>
      </c>
      <c r="V144" s="172" t="s">
        <v>223</v>
      </c>
    </row>
    <row r="145" spans="1:22" hidden="1">
      <c r="A145" s="120"/>
      <c r="B145" s="172" t="s">
        <v>206</v>
      </c>
      <c r="C145" s="174" t="s">
        <v>207</v>
      </c>
      <c r="D145" s="172" t="s">
        <v>208</v>
      </c>
      <c r="E145" s="172" t="s">
        <v>338</v>
      </c>
      <c r="F145" s="172" t="s">
        <v>339</v>
      </c>
      <c r="G145" s="174" t="s">
        <v>2173</v>
      </c>
      <c r="H145" s="172" t="s">
        <v>2174</v>
      </c>
      <c r="I145" s="174" t="s">
        <v>342</v>
      </c>
      <c r="J145" s="172" t="s">
        <v>2181</v>
      </c>
      <c r="K145" s="172" t="s">
        <v>2182</v>
      </c>
      <c r="L145" s="172" t="s">
        <v>2183</v>
      </c>
      <c r="M145" s="176">
        <v>10</v>
      </c>
      <c r="N145" s="178">
        <v>42575.15</v>
      </c>
      <c r="O145" s="172">
        <v>41822</v>
      </c>
      <c r="P145" s="172" t="s">
        <v>346</v>
      </c>
      <c r="Q145" s="174" t="s">
        <v>347</v>
      </c>
      <c r="R145" s="172" t="s">
        <v>348</v>
      </c>
      <c r="S145" s="172" t="s">
        <v>349</v>
      </c>
      <c r="T145" s="172" t="s">
        <v>221</v>
      </c>
      <c r="U145" s="172" t="s">
        <v>350</v>
      </c>
      <c r="V145" s="172" t="s">
        <v>223</v>
      </c>
    </row>
    <row r="146" spans="1:22" ht="30" hidden="1">
      <c r="A146" s="120"/>
      <c r="B146" s="120" t="s">
        <v>206</v>
      </c>
      <c r="C146" s="121" t="s">
        <v>207</v>
      </c>
      <c r="D146" s="120" t="s">
        <v>208</v>
      </c>
      <c r="E146" s="120" t="s">
        <v>338</v>
      </c>
      <c r="F146" s="120" t="s">
        <v>339</v>
      </c>
      <c r="G146" s="121" t="s">
        <v>477</v>
      </c>
      <c r="H146" s="120" t="s">
        <v>478</v>
      </c>
      <c r="I146" s="121" t="s">
        <v>342</v>
      </c>
      <c r="J146" s="120" t="s">
        <v>492</v>
      </c>
      <c r="K146" s="120" t="s">
        <v>493</v>
      </c>
      <c r="L146" s="120" t="s">
        <v>494</v>
      </c>
      <c r="M146" s="122">
        <v>10</v>
      </c>
      <c r="N146" s="123">
        <v>16175.09</v>
      </c>
      <c r="O146" s="124">
        <v>41836</v>
      </c>
      <c r="P146" s="120" t="s">
        <v>346</v>
      </c>
      <c r="Q146" s="121" t="s">
        <v>347</v>
      </c>
      <c r="R146" s="120" t="s">
        <v>348</v>
      </c>
      <c r="S146" s="120" t="s">
        <v>349</v>
      </c>
      <c r="T146" s="120" t="s">
        <v>221</v>
      </c>
      <c r="U146" s="120" t="s">
        <v>350</v>
      </c>
      <c r="V146" s="120" t="s">
        <v>223</v>
      </c>
    </row>
    <row r="147" spans="1:22" ht="30">
      <c r="A147" s="120" t="s">
        <v>2405</v>
      </c>
      <c r="B147" s="120" t="s">
        <v>206</v>
      </c>
      <c r="C147" s="121" t="s">
        <v>207</v>
      </c>
      <c r="D147" s="120" t="s">
        <v>208</v>
      </c>
      <c r="E147" s="120" t="s">
        <v>338</v>
      </c>
      <c r="F147" s="120" t="s">
        <v>339</v>
      </c>
      <c r="G147" s="121" t="s">
        <v>477</v>
      </c>
      <c r="H147" s="120" t="s">
        <v>478</v>
      </c>
      <c r="I147" s="121" t="s">
        <v>342</v>
      </c>
      <c r="J147" s="120" t="s">
        <v>495</v>
      </c>
      <c r="K147" s="120" t="s">
        <v>496</v>
      </c>
      <c r="L147" s="120" t="s">
        <v>497</v>
      </c>
      <c r="M147" s="122">
        <v>10</v>
      </c>
      <c r="N147" s="123">
        <v>33870.85</v>
      </c>
      <c r="O147" s="124">
        <v>41845</v>
      </c>
      <c r="P147" s="120" t="s">
        <v>346</v>
      </c>
      <c r="Q147" s="121" t="s">
        <v>347</v>
      </c>
      <c r="R147" s="120" t="s">
        <v>348</v>
      </c>
      <c r="S147" s="120" t="s">
        <v>349</v>
      </c>
      <c r="T147" s="120" t="s">
        <v>221</v>
      </c>
      <c r="U147" s="120" t="s">
        <v>350</v>
      </c>
      <c r="V147" s="120" t="s">
        <v>223</v>
      </c>
    </row>
    <row r="148" spans="1:22" ht="30" hidden="1">
      <c r="A148" s="120"/>
      <c r="B148" s="120" t="s">
        <v>206</v>
      </c>
      <c r="C148" s="121" t="s">
        <v>207</v>
      </c>
      <c r="D148" s="120" t="s">
        <v>208</v>
      </c>
      <c r="E148" s="120" t="s">
        <v>338</v>
      </c>
      <c r="F148" s="120" t="s">
        <v>339</v>
      </c>
      <c r="G148" s="121" t="s">
        <v>501</v>
      </c>
      <c r="H148" s="120" t="s">
        <v>502</v>
      </c>
      <c r="I148" s="121" t="s">
        <v>342</v>
      </c>
      <c r="J148" s="120" t="s">
        <v>511</v>
      </c>
      <c r="K148" s="120" t="s">
        <v>512</v>
      </c>
      <c r="L148" s="120" t="s">
        <v>513</v>
      </c>
      <c r="M148" s="122">
        <v>10</v>
      </c>
      <c r="N148" s="123">
        <v>20406.099999999999</v>
      </c>
      <c r="O148" s="124">
        <v>41845</v>
      </c>
      <c r="P148" s="120" t="s">
        <v>346</v>
      </c>
      <c r="Q148" s="121" t="s">
        <v>347</v>
      </c>
      <c r="R148" s="120" t="s">
        <v>348</v>
      </c>
      <c r="S148" s="120" t="s">
        <v>349</v>
      </c>
      <c r="T148" s="120" t="s">
        <v>221</v>
      </c>
      <c r="U148" s="120" t="s">
        <v>350</v>
      </c>
      <c r="V148" s="120" t="s">
        <v>223</v>
      </c>
    </row>
    <row r="149" spans="1:22" ht="30" hidden="1">
      <c r="A149" s="120"/>
      <c r="B149" s="120" t="s">
        <v>206</v>
      </c>
      <c r="C149" s="121" t="s">
        <v>207</v>
      </c>
      <c r="D149" s="120" t="s">
        <v>208</v>
      </c>
      <c r="E149" s="120" t="s">
        <v>384</v>
      </c>
      <c r="F149" s="120" t="s">
        <v>446</v>
      </c>
      <c r="G149" s="121" t="s">
        <v>386</v>
      </c>
      <c r="H149" s="120" t="s">
        <v>387</v>
      </c>
      <c r="I149" s="121" t="s">
        <v>388</v>
      </c>
      <c r="J149" s="120" t="s">
        <v>453</v>
      </c>
      <c r="K149" s="120" t="s">
        <v>454</v>
      </c>
      <c r="L149" s="120" t="s">
        <v>455</v>
      </c>
      <c r="M149" s="122">
        <v>770</v>
      </c>
      <c r="N149" s="123">
        <v>61.44</v>
      </c>
      <c r="O149" s="124">
        <v>41852</v>
      </c>
      <c r="P149" s="120" t="s">
        <v>392</v>
      </c>
      <c r="Q149" s="121" t="s">
        <v>393</v>
      </c>
      <c r="R149" s="120" t="s">
        <v>394</v>
      </c>
      <c r="S149" s="120" t="s">
        <v>349</v>
      </c>
      <c r="T149" s="120" t="s">
        <v>221</v>
      </c>
      <c r="U149" s="120" t="s">
        <v>350</v>
      </c>
      <c r="V149" s="120" t="s">
        <v>223</v>
      </c>
    </row>
    <row r="150" spans="1:22" ht="30" hidden="1">
      <c r="A150" s="120"/>
      <c r="B150" s="120" t="s">
        <v>206</v>
      </c>
      <c r="C150" s="121" t="s">
        <v>207</v>
      </c>
      <c r="D150" s="120" t="s">
        <v>208</v>
      </c>
      <c r="E150" s="120" t="s">
        <v>384</v>
      </c>
      <c r="F150" s="120" t="s">
        <v>395</v>
      </c>
      <c r="G150" s="121" t="s">
        <v>386</v>
      </c>
      <c r="H150" s="120" t="s">
        <v>387</v>
      </c>
      <c r="I150" s="121" t="s">
        <v>388</v>
      </c>
      <c r="J150" s="120" t="s">
        <v>453</v>
      </c>
      <c r="K150" s="120" t="s">
        <v>454</v>
      </c>
      <c r="L150" s="120" t="s">
        <v>455</v>
      </c>
      <c r="M150" s="122">
        <v>780</v>
      </c>
      <c r="N150" s="123">
        <v>3195.14</v>
      </c>
      <c r="O150" s="124">
        <v>41852</v>
      </c>
      <c r="P150" s="120" t="s">
        <v>392</v>
      </c>
      <c r="Q150" s="121" t="s">
        <v>393</v>
      </c>
      <c r="R150" s="120" t="s">
        <v>394</v>
      </c>
      <c r="S150" s="120" t="s">
        <v>349</v>
      </c>
      <c r="T150" s="120" t="s">
        <v>221</v>
      </c>
      <c r="U150" s="120" t="s">
        <v>350</v>
      </c>
      <c r="V150" s="120" t="s">
        <v>223</v>
      </c>
    </row>
    <row r="151" spans="1:22" ht="30" hidden="1">
      <c r="A151" s="120"/>
      <c r="B151" s="120" t="s">
        <v>206</v>
      </c>
      <c r="C151" s="121" t="s">
        <v>207</v>
      </c>
      <c r="D151" s="120" t="s">
        <v>208</v>
      </c>
      <c r="E151" s="120" t="s">
        <v>384</v>
      </c>
      <c r="F151" s="120" t="s">
        <v>396</v>
      </c>
      <c r="G151" s="121" t="s">
        <v>386</v>
      </c>
      <c r="H151" s="120" t="s">
        <v>387</v>
      </c>
      <c r="I151" s="121" t="s">
        <v>388</v>
      </c>
      <c r="J151" s="120" t="s">
        <v>453</v>
      </c>
      <c r="K151" s="120" t="s">
        <v>454</v>
      </c>
      <c r="L151" s="120" t="s">
        <v>455</v>
      </c>
      <c r="M151" s="122">
        <v>790</v>
      </c>
      <c r="N151" s="123">
        <v>2198.29</v>
      </c>
      <c r="O151" s="124">
        <v>41852</v>
      </c>
      <c r="P151" s="120" t="s">
        <v>392</v>
      </c>
      <c r="Q151" s="121" t="s">
        <v>393</v>
      </c>
      <c r="R151" s="120" t="s">
        <v>394</v>
      </c>
      <c r="S151" s="120" t="s">
        <v>349</v>
      </c>
      <c r="T151" s="120" t="s">
        <v>221</v>
      </c>
      <c r="U151" s="120" t="s">
        <v>350</v>
      </c>
      <c r="V151" s="120" t="s">
        <v>223</v>
      </c>
    </row>
    <row r="152" spans="1:22" ht="30" hidden="1">
      <c r="A152" s="120"/>
      <c r="B152" s="120" t="s">
        <v>206</v>
      </c>
      <c r="C152" s="121" t="s">
        <v>207</v>
      </c>
      <c r="D152" s="120" t="s">
        <v>208</v>
      </c>
      <c r="E152" s="120" t="s">
        <v>384</v>
      </c>
      <c r="F152" s="120" t="s">
        <v>398</v>
      </c>
      <c r="G152" s="121" t="s">
        <v>386</v>
      </c>
      <c r="H152" s="120" t="s">
        <v>387</v>
      </c>
      <c r="I152" s="121" t="s">
        <v>388</v>
      </c>
      <c r="J152" s="120" t="s">
        <v>453</v>
      </c>
      <c r="K152" s="120" t="s">
        <v>454</v>
      </c>
      <c r="L152" s="120" t="s">
        <v>455</v>
      </c>
      <c r="M152" s="122">
        <v>800</v>
      </c>
      <c r="N152" s="123">
        <v>16</v>
      </c>
      <c r="O152" s="124">
        <v>41852</v>
      </c>
      <c r="P152" s="120" t="s">
        <v>392</v>
      </c>
      <c r="Q152" s="121" t="s">
        <v>393</v>
      </c>
      <c r="R152" s="120" t="s">
        <v>394</v>
      </c>
      <c r="S152" s="120" t="s">
        <v>349</v>
      </c>
      <c r="T152" s="120" t="s">
        <v>221</v>
      </c>
      <c r="U152" s="120" t="s">
        <v>350</v>
      </c>
      <c r="V152" s="120" t="s">
        <v>223</v>
      </c>
    </row>
    <row r="153" spans="1:22" ht="30" hidden="1">
      <c r="A153" s="120"/>
      <c r="B153" s="120" t="s">
        <v>206</v>
      </c>
      <c r="C153" s="121" t="s">
        <v>207</v>
      </c>
      <c r="D153" s="120" t="s">
        <v>208</v>
      </c>
      <c r="E153" s="120" t="s">
        <v>384</v>
      </c>
      <c r="F153" s="120" t="s">
        <v>399</v>
      </c>
      <c r="G153" s="121" t="s">
        <v>386</v>
      </c>
      <c r="H153" s="120" t="s">
        <v>387</v>
      </c>
      <c r="I153" s="121" t="s">
        <v>388</v>
      </c>
      <c r="J153" s="120" t="s">
        <v>453</v>
      </c>
      <c r="K153" s="120" t="s">
        <v>454</v>
      </c>
      <c r="L153" s="120" t="s">
        <v>455</v>
      </c>
      <c r="M153" s="122">
        <v>810</v>
      </c>
      <c r="N153" s="123">
        <v>3562.26</v>
      </c>
      <c r="O153" s="124">
        <v>41852</v>
      </c>
      <c r="P153" s="120" t="s">
        <v>392</v>
      </c>
      <c r="Q153" s="121" t="s">
        <v>393</v>
      </c>
      <c r="R153" s="120" t="s">
        <v>394</v>
      </c>
      <c r="S153" s="120" t="s">
        <v>349</v>
      </c>
      <c r="T153" s="120" t="s">
        <v>221</v>
      </c>
      <c r="U153" s="120" t="s">
        <v>350</v>
      </c>
      <c r="V153" s="120" t="s">
        <v>223</v>
      </c>
    </row>
    <row r="154" spans="1:22" ht="30" hidden="1">
      <c r="A154" s="120"/>
      <c r="B154" s="120" t="s">
        <v>206</v>
      </c>
      <c r="C154" s="121" t="s">
        <v>207</v>
      </c>
      <c r="D154" s="120" t="s">
        <v>208</v>
      </c>
      <c r="E154" s="120" t="s">
        <v>384</v>
      </c>
      <c r="F154" s="120" t="s">
        <v>399</v>
      </c>
      <c r="G154" s="121" t="s">
        <v>386</v>
      </c>
      <c r="H154" s="120" t="s">
        <v>387</v>
      </c>
      <c r="I154" s="121" t="s">
        <v>388</v>
      </c>
      <c r="J154" s="120" t="s">
        <v>453</v>
      </c>
      <c r="K154" s="120" t="s">
        <v>454</v>
      </c>
      <c r="L154" s="120" t="s">
        <v>455</v>
      </c>
      <c r="M154" s="122">
        <v>820</v>
      </c>
      <c r="N154" s="123">
        <v>6031.71</v>
      </c>
      <c r="O154" s="124">
        <v>41852</v>
      </c>
      <c r="P154" s="120" t="s">
        <v>392</v>
      </c>
      <c r="Q154" s="121" t="s">
        <v>393</v>
      </c>
      <c r="R154" s="120" t="s">
        <v>394</v>
      </c>
      <c r="S154" s="120" t="s">
        <v>349</v>
      </c>
      <c r="T154" s="120" t="s">
        <v>221</v>
      </c>
      <c r="U154" s="120" t="s">
        <v>350</v>
      </c>
      <c r="V154" s="120" t="s">
        <v>223</v>
      </c>
    </row>
    <row r="155" spans="1:22" ht="30" hidden="1">
      <c r="A155" s="120"/>
      <c r="B155" s="120" t="s">
        <v>206</v>
      </c>
      <c r="C155" s="121" t="s">
        <v>207</v>
      </c>
      <c r="D155" s="120" t="s">
        <v>208</v>
      </c>
      <c r="E155" s="120" t="s">
        <v>384</v>
      </c>
      <c r="F155" s="120" t="s">
        <v>400</v>
      </c>
      <c r="G155" s="121" t="s">
        <v>386</v>
      </c>
      <c r="H155" s="120" t="s">
        <v>387</v>
      </c>
      <c r="I155" s="121" t="s">
        <v>388</v>
      </c>
      <c r="J155" s="120" t="s">
        <v>453</v>
      </c>
      <c r="K155" s="120" t="s">
        <v>454</v>
      </c>
      <c r="L155" s="120" t="s">
        <v>455</v>
      </c>
      <c r="M155" s="122">
        <v>830</v>
      </c>
      <c r="N155" s="123">
        <v>3445.71</v>
      </c>
      <c r="O155" s="124">
        <v>41852</v>
      </c>
      <c r="P155" s="120" t="s">
        <v>392</v>
      </c>
      <c r="Q155" s="121" t="s">
        <v>393</v>
      </c>
      <c r="R155" s="120" t="s">
        <v>394</v>
      </c>
      <c r="S155" s="120" t="s">
        <v>349</v>
      </c>
      <c r="T155" s="120" t="s">
        <v>221</v>
      </c>
      <c r="U155" s="120" t="s">
        <v>350</v>
      </c>
      <c r="V155" s="120" t="s">
        <v>223</v>
      </c>
    </row>
    <row r="156" spans="1:22" ht="30" hidden="1">
      <c r="A156" s="120"/>
      <c r="B156" s="120" t="s">
        <v>206</v>
      </c>
      <c r="C156" s="121" t="s">
        <v>207</v>
      </c>
      <c r="D156" s="120" t="s">
        <v>208</v>
      </c>
      <c r="E156" s="120" t="s">
        <v>384</v>
      </c>
      <c r="F156" s="120" t="s">
        <v>401</v>
      </c>
      <c r="G156" s="121" t="s">
        <v>386</v>
      </c>
      <c r="H156" s="120" t="s">
        <v>387</v>
      </c>
      <c r="I156" s="121" t="s">
        <v>388</v>
      </c>
      <c r="J156" s="120" t="s">
        <v>453</v>
      </c>
      <c r="K156" s="120" t="s">
        <v>454</v>
      </c>
      <c r="L156" s="120" t="s">
        <v>455</v>
      </c>
      <c r="M156" s="122">
        <v>840</v>
      </c>
      <c r="N156" s="123">
        <v>2307.44</v>
      </c>
      <c r="O156" s="124">
        <v>41852</v>
      </c>
      <c r="P156" s="120" t="s">
        <v>392</v>
      </c>
      <c r="Q156" s="121" t="s">
        <v>393</v>
      </c>
      <c r="R156" s="120" t="s">
        <v>394</v>
      </c>
      <c r="S156" s="120" t="s">
        <v>349</v>
      </c>
      <c r="T156" s="120" t="s">
        <v>221</v>
      </c>
      <c r="U156" s="120" t="s">
        <v>350</v>
      </c>
      <c r="V156" s="120" t="s">
        <v>223</v>
      </c>
    </row>
    <row r="157" spans="1:22" ht="30" hidden="1">
      <c r="A157" s="120"/>
      <c r="B157" s="120" t="s">
        <v>206</v>
      </c>
      <c r="C157" s="121" t="s">
        <v>207</v>
      </c>
      <c r="D157" s="120" t="s">
        <v>208</v>
      </c>
      <c r="E157" s="120" t="s">
        <v>384</v>
      </c>
      <c r="F157" s="120" t="s">
        <v>402</v>
      </c>
      <c r="G157" s="121" t="s">
        <v>386</v>
      </c>
      <c r="H157" s="120" t="s">
        <v>387</v>
      </c>
      <c r="I157" s="121" t="s">
        <v>388</v>
      </c>
      <c r="J157" s="120" t="s">
        <v>453</v>
      </c>
      <c r="K157" s="120" t="s">
        <v>454</v>
      </c>
      <c r="L157" s="120" t="s">
        <v>455</v>
      </c>
      <c r="M157" s="122">
        <v>850</v>
      </c>
      <c r="N157" s="123">
        <v>2354.37</v>
      </c>
      <c r="O157" s="124">
        <v>41852</v>
      </c>
      <c r="P157" s="120" t="s">
        <v>392</v>
      </c>
      <c r="Q157" s="121" t="s">
        <v>393</v>
      </c>
      <c r="R157" s="120" t="s">
        <v>394</v>
      </c>
      <c r="S157" s="120" t="s">
        <v>349</v>
      </c>
      <c r="T157" s="120" t="s">
        <v>221</v>
      </c>
      <c r="U157" s="120" t="s">
        <v>350</v>
      </c>
      <c r="V157" s="120" t="s">
        <v>223</v>
      </c>
    </row>
    <row r="158" spans="1:22" ht="30" hidden="1">
      <c r="A158" s="120"/>
      <c r="B158" s="120" t="s">
        <v>206</v>
      </c>
      <c r="C158" s="121" t="s">
        <v>207</v>
      </c>
      <c r="D158" s="120" t="s">
        <v>208</v>
      </c>
      <c r="E158" s="120" t="s">
        <v>384</v>
      </c>
      <c r="F158" s="120" t="s">
        <v>403</v>
      </c>
      <c r="G158" s="121" t="s">
        <v>386</v>
      </c>
      <c r="H158" s="120" t="s">
        <v>387</v>
      </c>
      <c r="I158" s="121" t="s">
        <v>388</v>
      </c>
      <c r="J158" s="120" t="s">
        <v>453</v>
      </c>
      <c r="K158" s="120" t="s">
        <v>454</v>
      </c>
      <c r="L158" s="120" t="s">
        <v>455</v>
      </c>
      <c r="M158" s="122">
        <v>860</v>
      </c>
      <c r="N158" s="123">
        <v>2676.99</v>
      </c>
      <c r="O158" s="124">
        <v>41852</v>
      </c>
      <c r="P158" s="120" t="s">
        <v>392</v>
      </c>
      <c r="Q158" s="121" t="s">
        <v>393</v>
      </c>
      <c r="R158" s="120" t="s">
        <v>394</v>
      </c>
      <c r="S158" s="120" t="s">
        <v>349</v>
      </c>
      <c r="T158" s="120" t="s">
        <v>221</v>
      </c>
      <c r="U158" s="120" t="s">
        <v>350</v>
      </c>
      <c r="V158" s="120" t="s">
        <v>223</v>
      </c>
    </row>
    <row r="159" spans="1:22" ht="30" hidden="1">
      <c r="A159" s="120"/>
      <c r="B159" s="120" t="s">
        <v>206</v>
      </c>
      <c r="C159" s="121" t="s">
        <v>207</v>
      </c>
      <c r="D159" s="120" t="s">
        <v>208</v>
      </c>
      <c r="E159" s="120" t="s">
        <v>384</v>
      </c>
      <c r="F159" s="120" t="s">
        <v>404</v>
      </c>
      <c r="G159" s="121" t="s">
        <v>386</v>
      </c>
      <c r="H159" s="120" t="s">
        <v>387</v>
      </c>
      <c r="I159" s="121" t="s">
        <v>388</v>
      </c>
      <c r="J159" s="120" t="s">
        <v>453</v>
      </c>
      <c r="K159" s="120" t="s">
        <v>454</v>
      </c>
      <c r="L159" s="120" t="s">
        <v>455</v>
      </c>
      <c r="M159" s="122">
        <v>870</v>
      </c>
      <c r="N159" s="123">
        <v>2273.16</v>
      </c>
      <c r="O159" s="124">
        <v>41852</v>
      </c>
      <c r="P159" s="120" t="s">
        <v>392</v>
      </c>
      <c r="Q159" s="121" t="s">
        <v>393</v>
      </c>
      <c r="R159" s="120" t="s">
        <v>394</v>
      </c>
      <c r="S159" s="120" t="s">
        <v>349</v>
      </c>
      <c r="T159" s="120" t="s">
        <v>221</v>
      </c>
      <c r="U159" s="120" t="s">
        <v>350</v>
      </c>
      <c r="V159" s="120" t="s">
        <v>223</v>
      </c>
    </row>
    <row r="160" spans="1:22" ht="30" hidden="1">
      <c r="A160" s="120"/>
      <c r="B160" s="120" t="s">
        <v>206</v>
      </c>
      <c r="C160" s="121" t="s">
        <v>207</v>
      </c>
      <c r="D160" s="120" t="s">
        <v>208</v>
      </c>
      <c r="E160" s="120" t="s">
        <v>384</v>
      </c>
      <c r="F160" s="120" t="s">
        <v>405</v>
      </c>
      <c r="G160" s="121" t="s">
        <v>386</v>
      </c>
      <c r="H160" s="120" t="s">
        <v>387</v>
      </c>
      <c r="I160" s="121" t="s">
        <v>388</v>
      </c>
      <c r="J160" s="120" t="s">
        <v>453</v>
      </c>
      <c r="K160" s="120" t="s">
        <v>454</v>
      </c>
      <c r="L160" s="120" t="s">
        <v>455</v>
      </c>
      <c r="M160" s="122">
        <v>880</v>
      </c>
      <c r="N160" s="123">
        <v>52.32</v>
      </c>
      <c r="O160" s="124">
        <v>41852</v>
      </c>
      <c r="P160" s="120" t="s">
        <v>392</v>
      </c>
      <c r="Q160" s="121" t="s">
        <v>393</v>
      </c>
      <c r="R160" s="120" t="s">
        <v>394</v>
      </c>
      <c r="S160" s="120" t="s">
        <v>349</v>
      </c>
      <c r="T160" s="120" t="s">
        <v>221</v>
      </c>
      <c r="U160" s="120" t="s">
        <v>350</v>
      </c>
      <c r="V160" s="120" t="s">
        <v>223</v>
      </c>
    </row>
    <row r="161" spans="1:22" ht="30" hidden="1">
      <c r="A161" s="120"/>
      <c r="B161" s="120" t="s">
        <v>206</v>
      </c>
      <c r="C161" s="121" t="s">
        <v>207</v>
      </c>
      <c r="D161" s="120" t="s">
        <v>208</v>
      </c>
      <c r="E161" s="120" t="s">
        <v>384</v>
      </c>
      <c r="F161" s="120" t="s">
        <v>406</v>
      </c>
      <c r="G161" s="121" t="s">
        <v>386</v>
      </c>
      <c r="H161" s="120" t="s">
        <v>387</v>
      </c>
      <c r="I161" s="121" t="s">
        <v>388</v>
      </c>
      <c r="J161" s="120" t="s">
        <v>453</v>
      </c>
      <c r="K161" s="120" t="s">
        <v>454</v>
      </c>
      <c r="L161" s="120" t="s">
        <v>455</v>
      </c>
      <c r="M161" s="122">
        <v>890</v>
      </c>
      <c r="N161" s="123">
        <v>1925.09</v>
      </c>
      <c r="O161" s="124">
        <v>41852</v>
      </c>
      <c r="P161" s="120" t="s">
        <v>392</v>
      </c>
      <c r="Q161" s="121" t="s">
        <v>393</v>
      </c>
      <c r="R161" s="120" t="s">
        <v>394</v>
      </c>
      <c r="S161" s="120" t="s">
        <v>349</v>
      </c>
      <c r="T161" s="120" t="s">
        <v>221</v>
      </c>
      <c r="U161" s="120" t="s">
        <v>350</v>
      </c>
      <c r="V161" s="120" t="s">
        <v>223</v>
      </c>
    </row>
    <row r="162" spans="1:22" ht="30" hidden="1">
      <c r="A162" s="120"/>
      <c r="B162" s="120" t="s">
        <v>206</v>
      </c>
      <c r="C162" s="121" t="s">
        <v>207</v>
      </c>
      <c r="D162" s="120" t="s">
        <v>208</v>
      </c>
      <c r="E162" s="120" t="s">
        <v>384</v>
      </c>
      <c r="F162" s="120" t="s">
        <v>407</v>
      </c>
      <c r="G162" s="121" t="s">
        <v>386</v>
      </c>
      <c r="H162" s="120" t="s">
        <v>387</v>
      </c>
      <c r="I162" s="121" t="s">
        <v>388</v>
      </c>
      <c r="J162" s="120" t="s">
        <v>453</v>
      </c>
      <c r="K162" s="120" t="s">
        <v>454</v>
      </c>
      <c r="L162" s="120" t="s">
        <v>455</v>
      </c>
      <c r="M162" s="122">
        <v>900</v>
      </c>
      <c r="N162" s="123">
        <v>1872</v>
      </c>
      <c r="O162" s="124">
        <v>41852</v>
      </c>
      <c r="P162" s="120" t="s">
        <v>392</v>
      </c>
      <c r="Q162" s="121" t="s">
        <v>393</v>
      </c>
      <c r="R162" s="120" t="s">
        <v>394</v>
      </c>
      <c r="S162" s="120" t="s">
        <v>349</v>
      </c>
      <c r="T162" s="120" t="s">
        <v>221</v>
      </c>
      <c r="U162" s="120" t="s">
        <v>350</v>
      </c>
      <c r="V162" s="120" t="s">
        <v>223</v>
      </c>
    </row>
    <row r="163" spans="1:22" ht="30" hidden="1">
      <c r="A163" s="120"/>
      <c r="B163" s="120" t="s">
        <v>206</v>
      </c>
      <c r="C163" s="121" t="s">
        <v>207</v>
      </c>
      <c r="D163" s="120" t="s">
        <v>208</v>
      </c>
      <c r="E163" s="120" t="s">
        <v>384</v>
      </c>
      <c r="F163" s="120" t="s">
        <v>408</v>
      </c>
      <c r="G163" s="121" t="s">
        <v>386</v>
      </c>
      <c r="H163" s="120" t="s">
        <v>387</v>
      </c>
      <c r="I163" s="121" t="s">
        <v>388</v>
      </c>
      <c r="J163" s="120" t="s">
        <v>453</v>
      </c>
      <c r="K163" s="120" t="s">
        <v>454</v>
      </c>
      <c r="L163" s="120" t="s">
        <v>455</v>
      </c>
      <c r="M163" s="122">
        <v>910</v>
      </c>
      <c r="N163" s="123">
        <v>105.65</v>
      </c>
      <c r="O163" s="124">
        <v>41852</v>
      </c>
      <c r="P163" s="120" t="s">
        <v>392</v>
      </c>
      <c r="Q163" s="121" t="s">
        <v>393</v>
      </c>
      <c r="R163" s="120" t="s">
        <v>394</v>
      </c>
      <c r="S163" s="120" t="s">
        <v>349</v>
      </c>
      <c r="T163" s="120" t="s">
        <v>221</v>
      </c>
      <c r="U163" s="120" t="s">
        <v>350</v>
      </c>
      <c r="V163" s="120" t="s">
        <v>223</v>
      </c>
    </row>
    <row r="164" spans="1:22" ht="30" hidden="1">
      <c r="A164" s="120"/>
      <c r="B164" s="120" t="s">
        <v>206</v>
      </c>
      <c r="C164" s="121" t="s">
        <v>207</v>
      </c>
      <c r="D164" s="120" t="s">
        <v>208</v>
      </c>
      <c r="E164" s="120" t="s">
        <v>384</v>
      </c>
      <c r="F164" s="120" t="s">
        <v>410</v>
      </c>
      <c r="G164" s="121" t="s">
        <v>386</v>
      </c>
      <c r="H164" s="120" t="s">
        <v>387</v>
      </c>
      <c r="I164" s="121" t="s">
        <v>388</v>
      </c>
      <c r="J164" s="120" t="s">
        <v>453</v>
      </c>
      <c r="K164" s="120" t="s">
        <v>454</v>
      </c>
      <c r="L164" s="120" t="s">
        <v>455</v>
      </c>
      <c r="M164" s="122">
        <v>920</v>
      </c>
      <c r="N164" s="123">
        <v>2721.08</v>
      </c>
      <c r="O164" s="124">
        <v>41852</v>
      </c>
      <c r="P164" s="120" t="s">
        <v>392</v>
      </c>
      <c r="Q164" s="121" t="s">
        <v>393</v>
      </c>
      <c r="R164" s="120" t="s">
        <v>394</v>
      </c>
      <c r="S164" s="120" t="s">
        <v>349</v>
      </c>
      <c r="T164" s="120" t="s">
        <v>221</v>
      </c>
      <c r="U164" s="120" t="s">
        <v>350</v>
      </c>
      <c r="V164" s="120" t="s">
        <v>223</v>
      </c>
    </row>
    <row r="165" spans="1:22" ht="30" hidden="1">
      <c r="A165" s="120"/>
      <c r="B165" s="120" t="s">
        <v>206</v>
      </c>
      <c r="C165" s="121" t="s">
        <v>207</v>
      </c>
      <c r="D165" s="120" t="s">
        <v>208</v>
      </c>
      <c r="E165" s="120" t="s">
        <v>384</v>
      </c>
      <c r="F165" s="120" t="s">
        <v>411</v>
      </c>
      <c r="G165" s="121" t="s">
        <v>386</v>
      </c>
      <c r="H165" s="120" t="s">
        <v>387</v>
      </c>
      <c r="I165" s="121" t="s">
        <v>388</v>
      </c>
      <c r="J165" s="120" t="s">
        <v>453</v>
      </c>
      <c r="K165" s="120" t="s">
        <v>454</v>
      </c>
      <c r="L165" s="120" t="s">
        <v>455</v>
      </c>
      <c r="M165" s="122">
        <v>930</v>
      </c>
      <c r="N165" s="123">
        <v>416.85</v>
      </c>
      <c r="O165" s="124">
        <v>41852</v>
      </c>
      <c r="P165" s="120" t="s">
        <v>392</v>
      </c>
      <c r="Q165" s="121" t="s">
        <v>393</v>
      </c>
      <c r="R165" s="120" t="s">
        <v>394</v>
      </c>
      <c r="S165" s="120" t="s">
        <v>349</v>
      </c>
      <c r="T165" s="120" t="s">
        <v>221</v>
      </c>
      <c r="U165" s="120" t="s">
        <v>350</v>
      </c>
      <c r="V165" s="120" t="s">
        <v>223</v>
      </c>
    </row>
    <row r="166" spans="1:22" ht="30" hidden="1">
      <c r="A166" s="120"/>
      <c r="B166" s="120" t="s">
        <v>206</v>
      </c>
      <c r="C166" s="121" t="s">
        <v>207</v>
      </c>
      <c r="D166" s="120" t="s">
        <v>208</v>
      </c>
      <c r="E166" s="120" t="s">
        <v>384</v>
      </c>
      <c r="F166" s="120" t="s">
        <v>412</v>
      </c>
      <c r="G166" s="121" t="s">
        <v>386</v>
      </c>
      <c r="H166" s="120" t="s">
        <v>387</v>
      </c>
      <c r="I166" s="121" t="s">
        <v>388</v>
      </c>
      <c r="J166" s="120" t="s">
        <v>453</v>
      </c>
      <c r="K166" s="120" t="s">
        <v>454</v>
      </c>
      <c r="L166" s="120" t="s">
        <v>455</v>
      </c>
      <c r="M166" s="122">
        <v>940</v>
      </c>
      <c r="N166" s="123">
        <v>1259.73</v>
      </c>
      <c r="O166" s="124">
        <v>41852</v>
      </c>
      <c r="P166" s="120" t="s">
        <v>392</v>
      </c>
      <c r="Q166" s="121" t="s">
        <v>393</v>
      </c>
      <c r="R166" s="120" t="s">
        <v>394</v>
      </c>
      <c r="S166" s="120" t="s">
        <v>349</v>
      </c>
      <c r="T166" s="120" t="s">
        <v>221</v>
      </c>
      <c r="U166" s="120" t="s">
        <v>350</v>
      </c>
      <c r="V166" s="120" t="s">
        <v>223</v>
      </c>
    </row>
    <row r="167" spans="1:22" ht="30" hidden="1">
      <c r="A167" s="120"/>
      <c r="B167" s="120" t="s">
        <v>206</v>
      </c>
      <c r="C167" s="121" t="s">
        <v>207</v>
      </c>
      <c r="D167" s="120" t="s">
        <v>208</v>
      </c>
      <c r="E167" s="120" t="s">
        <v>384</v>
      </c>
      <c r="F167" s="120" t="s">
        <v>413</v>
      </c>
      <c r="G167" s="121" t="s">
        <v>386</v>
      </c>
      <c r="H167" s="120" t="s">
        <v>387</v>
      </c>
      <c r="I167" s="121" t="s">
        <v>388</v>
      </c>
      <c r="J167" s="120" t="s">
        <v>453</v>
      </c>
      <c r="K167" s="120" t="s">
        <v>454</v>
      </c>
      <c r="L167" s="120" t="s">
        <v>455</v>
      </c>
      <c r="M167" s="122">
        <v>950</v>
      </c>
      <c r="N167" s="123">
        <v>12.8</v>
      </c>
      <c r="O167" s="124">
        <v>41852</v>
      </c>
      <c r="P167" s="120" t="s">
        <v>392</v>
      </c>
      <c r="Q167" s="121" t="s">
        <v>393</v>
      </c>
      <c r="R167" s="120" t="s">
        <v>394</v>
      </c>
      <c r="S167" s="120" t="s">
        <v>349</v>
      </c>
      <c r="T167" s="120" t="s">
        <v>221</v>
      </c>
      <c r="U167" s="120" t="s">
        <v>350</v>
      </c>
      <c r="V167" s="120" t="s">
        <v>223</v>
      </c>
    </row>
    <row r="168" spans="1:22" ht="30" hidden="1">
      <c r="A168" s="120"/>
      <c r="B168" s="120" t="s">
        <v>206</v>
      </c>
      <c r="C168" s="121" t="s">
        <v>207</v>
      </c>
      <c r="D168" s="120" t="s">
        <v>208</v>
      </c>
      <c r="E168" s="120" t="s">
        <v>384</v>
      </c>
      <c r="F168" s="120" t="s">
        <v>414</v>
      </c>
      <c r="G168" s="121" t="s">
        <v>386</v>
      </c>
      <c r="H168" s="120" t="s">
        <v>387</v>
      </c>
      <c r="I168" s="121" t="s">
        <v>388</v>
      </c>
      <c r="J168" s="120" t="s">
        <v>453</v>
      </c>
      <c r="K168" s="120" t="s">
        <v>454</v>
      </c>
      <c r="L168" s="120" t="s">
        <v>455</v>
      </c>
      <c r="M168" s="122">
        <v>960</v>
      </c>
      <c r="N168" s="123">
        <v>3276.64</v>
      </c>
      <c r="O168" s="124">
        <v>41852</v>
      </c>
      <c r="P168" s="120" t="s">
        <v>392</v>
      </c>
      <c r="Q168" s="121" t="s">
        <v>393</v>
      </c>
      <c r="R168" s="120" t="s">
        <v>394</v>
      </c>
      <c r="S168" s="120" t="s">
        <v>349</v>
      </c>
      <c r="T168" s="120" t="s">
        <v>221</v>
      </c>
      <c r="U168" s="120" t="s">
        <v>350</v>
      </c>
      <c r="V168" s="120" t="s">
        <v>223</v>
      </c>
    </row>
    <row r="169" spans="1:22" ht="30" hidden="1">
      <c r="A169" s="120"/>
      <c r="B169" s="120" t="s">
        <v>206</v>
      </c>
      <c r="C169" s="121" t="s">
        <v>207</v>
      </c>
      <c r="D169" s="120" t="s">
        <v>208</v>
      </c>
      <c r="E169" s="120" t="s">
        <v>384</v>
      </c>
      <c r="F169" s="120" t="s">
        <v>415</v>
      </c>
      <c r="G169" s="121" t="s">
        <v>386</v>
      </c>
      <c r="H169" s="120" t="s">
        <v>387</v>
      </c>
      <c r="I169" s="121" t="s">
        <v>388</v>
      </c>
      <c r="J169" s="120" t="s">
        <v>453</v>
      </c>
      <c r="K169" s="120" t="s">
        <v>454</v>
      </c>
      <c r="L169" s="120" t="s">
        <v>455</v>
      </c>
      <c r="M169" s="122">
        <v>970</v>
      </c>
      <c r="N169" s="123">
        <v>9101.67</v>
      </c>
      <c r="O169" s="124">
        <v>41852</v>
      </c>
      <c r="P169" s="120" t="s">
        <v>392</v>
      </c>
      <c r="Q169" s="121" t="s">
        <v>393</v>
      </c>
      <c r="R169" s="120" t="s">
        <v>394</v>
      </c>
      <c r="S169" s="120" t="s">
        <v>349</v>
      </c>
      <c r="T169" s="120" t="s">
        <v>221</v>
      </c>
      <c r="U169" s="120" t="s">
        <v>350</v>
      </c>
      <c r="V169" s="120" t="s">
        <v>223</v>
      </c>
    </row>
    <row r="170" spans="1:22" ht="30" hidden="1">
      <c r="A170" s="120"/>
      <c r="B170" s="120" t="s">
        <v>206</v>
      </c>
      <c r="C170" s="121" t="s">
        <v>207</v>
      </c>
      <c r="D170" s="120" t="s">
        <v>208</v>
      </c>
      <c r="E170" s="120" t="s">
        <v>384</v>
      </c>
      <c r="F170" s="120" t="s">
        <v>416</v>
      </c>
      <c r="G170" s="121" t="s">
        <v>386</v>
      </c>
      <c r="H170" s="120" t="s">
        <v>387</v>
      </c>
      <c r="I170" s="121" t="s">
        <v>388</v>
      </c>
      <c r="J170" s="120" t="s">
        <v>453</v>
      </c>
      <c r="K170" s="120" t="s">
        <v>454</v>
      </c>
      <c r="L170" s="120" t="s">
        <v>455</v>
      </c>
      <c r="M170" s="122">
        <v>980</v>
      </c>
      <c r="N170" s="123">
        <v>1938.44</v>
      </c>
      <c r="O170" s="124">
        <v>41852</v>
      </c>
      <c r="P170" s="120" t="s">
        <v>392</v>
      </c>
      <c r="Q170" s="121" t="s">
        <v>393</v>
      </c>
      <c r="R170" s="120" t="s">
        <v>394</v>
      </c>
      <c r="S170" s="120" t="s">
        <v>349</v>
      </c>
      <c r="T170" s="120" t="s">
        <v>221</v>
      </c>
      <c r="U170" s="120" t="s">
        <v>350</v>
      </c>
      <c r="V170" s="120" t="s">
        <v>223</v>
      </c>
    </row>
    <row r="171" spans="1:22" ht="30" hidden="1">
      <c r="A171" s="120"/>
      <c r="B171" s="120" t="s">
        <v>206</v>
      </c>
      <c r="C171" s="121" t="s">
        <v>207</v>
      </c>
      <c r="D171" s="120" t="s">
        <v>208</v>
      </c>
      <c r="E171" s="120" t="s">
        <v>384</v>
      </c>
      <c r="F171" s="120" t="s">
        <v>417</v>
      </c>
      <c r="G171" s="121" t="s">
        <v>386</v>
      </c>
      <c r="H171" s="120" t="s">
        <v>387</v>
      </c>
      <c r="I171" s="121" t="s">
        <v>388</v>
      </c>
      <c r="J171" s="120" t="s">
        <v>453</v>
      </c>
      <c r="K171" s="120" t="s">
        <v>454</v>
      </c>
      <c r="L171" s="120" t="s">
        <v>455</v>
      </c>
      <c r="M171" s="122">
        <v>990</v>
      </c>
      <c r="N171" s="123">
        <v>1299.27</v>
      </c>
      <c r="O171" s="124">
        <v>41852</v>
      </c>
      <c r="P171" s="120" t="s">
        <v>392</v>
      </c>
      <c r="Q171" s="121" t="s">
        <v>393</v>
      </c>
      <c r="R171" s="120" t="s">
        <v>394</v>
      </c>
      <c r="S171" s="120" t="s">
        <v>349</v>
      </c>
      <c r="T171" s="120" t="s">
        <v>221</v>
      </c>
      <c r="U171" s="120" t="s">
        <v>350</v>
      </c>
      <c r="V171" s="120" t="s">
        <v>223</v>
      </c>
    </row>
    <row r="172" spans="1:22" ht="30" hidden="1">
      <c r="A172" s="120"/>
      <c r="B172" s="120" t="s">
        <v>206</v>
      </c>
      <c r="C172" s="121" t="s">
        <v>207</v>
      </c>
      <c r="D172" s="120" t="s">
        <v>208</v>
      </c>
      <c r="E172" s="120" t="s">
        <v>384</v>
      </c>
      <c r="F172" s="120" t="s">
        <v>450</v>
      </c>
      <c r="G172" s="121" t="s">
        <v>386</v>
      </c>
      <c r="H172" s="120" t="s">
        <v>387</v>
      </c>
      <c r="I172" s="121" t="s">
        <v>388</v>
      </c>
      <c r="J172" s="120" t="s">
        <v>453</v>
      </c>
      <c r="K172" s="120" t="s">
        <v>454</v>
      </c>
      <c r="L172" s="120" t="s">
        <v>455</v>
      </c>
      <c r="M172" s="122">
        <v>1000</v>
      </c>
      <c r="N172" s="123">
        <v>45.55</v>
      </c>
      <c r="O172" s="124">
        <v>41852</v>
      </c>
      <c r="P172" s="120" t="s">
        <v>392</v>
      </c>
      <c r="Q172" s="121" t="s">
        <v>393</v>
      </c>
      <c r="R172" s="120" t="s">
        <v>394</v>
      </c>
      <c r="S172" s="120" t="s">
        <v>349</v>
      </c>
      <c r="T172" s="120" t="s">
        <v>221</v>
      </c>
      <c r="U172" s="120" t="s">
        <v>350</v>
      </c>
      <c r="V172" s="120" t="s">
        <v>223</v>
      </c>
    </row>
    <row r="173" spans="1:22" ht="30" hidden="1">
      <c r="A173" s="120"/>
      <c r="B173" s="120" t="s">
        <v>206</v>
      </c>
      <c r="C173" s="121" t="s">
        <v>207</v>
      </c>
      <c r="D173" s="120" t="s">
        <v>208</v>
      </c>
      <c r="E173" s="120" t="s">
        <v>384</v>
      </c>
      <c r="F173" s="120" t="s">
        <v>418</v>
      </c>
      <c r="G173" s="121" t="s">
        <v>386</v>
      </c>
      <c r="H173" s="120" t="s">
        <v>387</v>
      </c>
      <c r="I173" s="121" t="s">
        <v>388</v>
      </c>
      <c r="J173" s="120" t="s">
        <v>453</v>
      </c>
      <c r="K173" s="120" t="s">
        <v>454</v>
      </c>
      <c r="L173" s="120" t="s">
        <v>455</v>
      </c>
      <c r="M173" s="122">
        <v>1010</v>
      </c>
      <c r="N173" s="123">
        <v>3017.88</v>
      </c>
      <c r="O173" s="124">
        <v>41852</v>
      </c>
      <c r="P173" s="120" t="s">
        <v>392</v>
      </c>
      <c r="Q173" s="121" t="s">
        <v>393</v>
      </c>
      <c r="R173" s="120" t="s">
        <v>394</v>
      </c>
      <c r="S173" s="120" t="s">
        <v>349</v>
      </c>
      <c r="T173" s="120" t="s">
        <v>221</v>
      </c>
      <c r="U173" s="120" t="s">
        <v>350</v>
      </c>
      <c r="V173" s="120" t="s">
        <v>223</v>
      </c>
    </row>
    <row r="174" spans="1:22" ht="30" hidden="1">
      <c r="A174" s="120"/>
      <c r="B174" s="120" t="s">
        <v>206</v>
      </c>
      <c r="C174" s="121" t="s">
        <v>207</v>
      </c>
      <c r="D174" s="120" t="s">
        <v>208</v>
      </c>
      <c r="E174" s="120" t="s">
        <v>384</v>
      </c>
      <c r="F174" s="120" t="s">
        <v>419</v>
      </c>
      <c r="G174" s="121" t="s">
        <v>386</v>
      </c>
      <c r="H174" s="120" t="s">
        <v>387</v>
      </c>
      <c r="I174" s="121" t="s">
        <v>388</v>
      </c>
      <c r="J174" s="120" t="s">
        <v>453</v>
      </c>
      <c r="K174" s="120" t="s">
        <v>454</v>
      </c>
      <c r="L174" s="120" t="s">
        <v>455</v>
      </c>
      <c r="M174" s="122">
        <v>1020</v>
      </c>
      <c r="N174" s="123">
        <v>801.36</v>
      </c>
      <c r="O174" s="124">
        <v>41852</v>
      </c>
      <c r="P174" s="120" t="s">
        <v>392</v>
      </c>
      <c r="Q174" s="121" t="s">
        <v>393</v>
      </c>
      <c r="R174" s="120" t="s">
        <v>394</v>
      </c>
      <c r="S174" s="120" t="s">
        <v>349</v>
      </c>
      <c r="T174" s="120" t="s">
        <v>221</v>
      </c>
      <c r="U174" s="120" t="s">
        <v>350</v>
      </c>
      <c r="V174" s="120" t="s">
        <v>223</v>
      </c>
    </row>
    <row r="175" spans="1:22" ht="30" hidden="1">
      <c r="A175" s="120"/>
      <c r="B175" s="120" t="s">
        <v>206</v>
      </c>
      <c r="C175" s="121" t="s">
        <v>207</v>
      </c>
      <c r="D175" s="120" t="s">
        <v>208</v>
      </c>
      <c r="E175" s="120" t="s">
        <v>384</v>
      </c>
      <c r="F175" s="120" t="s">
        <v>420</v>
      </c>
      <c r="G175" s="121" t="s">
        <v>386</v>
      </c>
      <c r="H175" s="120" t="s">
        <v>387</v>
      </c>
      <c r="I175" s="121" t="s">
        <v>388</v>
      </c>
      <c r="J175" s="120" t="s">
        <v>453</v>
      </c>
      <c r="K175" s="120" t="s">
        <v>454</v>
      </c>
      <c r="L175" s="120" t="s">
        <v>455</v>
      </c>
      <c r="M175" s="122">
        <v>1030</v>
      </c>
      <c r="N175" s="123">
        <v>3612.45</v>
      </c>
      <c r="O175" s="124">
        <v>41852</v>
      </c>
      <c r="P175" s="120" t="s">
        <v>392</v>
      </c>
      <c r="Q175" s="121" t="s">
        <v>393</v>
      </c>
      <c r="R175" s="120" t="s">
        <v>394</v>
      </c>
      <c r="S175" s="120" t="s">
        <v>349</v>
      </c>
      <c r="T175" s="120" t="s">
        <v>221</v>
      </c>
      <c r="U175" s="120" t="s">
        <v>350</v>
      </c>
      <c r="V175" s="120" t="s">
        <v>223</v>
      </c>
    </row>
    <row r="176" spans="1:22" ht="30" hidden="1">
      <c r="A176" s="120"/>
      <c r="B176" s="120" t="s">
        <v>206</v>
      </c>
      <c r="C176" s="121" t="s">
        <v>207</v>
      </c>
      <c r="D176" s="120" t="s">
        <v>208</v>
      </c>
      <c r="E176" s="120" t="s">
        <v>384</v>
      </c>
      <c r="F176" s="120" t="s">
        <v>421</v>
      </c>
      <c r="G176" s="121" t="s">
        <v>386</v>
      </c>
      <c r="H176" s="120" t="s">
        <v>387</v>
      </c>
      <c r="I176" s="121" t="s">
        <v>388</v>
      </c>
      <c r="J176" s="120" t="s">
        <v>453</v>
      </c>
      <c r="K176" s="120" t="s">
        <v>454</v>
      </c>
      <c r="L176" s="120" t="s">
        <v>455</v>
      </c>
      <c r="M176" s="122">
        <v>1040</v>
      </c>
      <c r="N176" s="123">
        <v>1287.23</v>
      </c>
      <c r="O176" s="124">
        <v>41852</v>
      </c>
      <c r="P176" s="120" t="s">
        <v>392</v>
      </c>
      <c r="Q176" s="121" t="s">
        <v>393</v>
      </c>
      <c r="R176" s="120" t="s">
        <v>394</v>
      </c>
      <c r="S176" s="120" t="s">
        <v>349</v>
      </c>
      <c r="T176" s="120" t="s">
        <v>221</v>
      </c>
      <c r="U176" s="120" t="s">
        <v>350</v>
      </c>
      <c r="V176" s="120" t="s">
        <v>223</v>
      </c>
    </row>
    <row r="177" spans="1:22" ht="30" hidden="1">
      <c r="A177" s="120"/>
      <c r="B177" s="120" t="s">
        <v>206</v>
      </c>
      <c r="C177" s="121" t="s">
        <v>207</v>
      </c>
      <c r="D177" s="120" t="s">
        <v>208</v>
      </c>
      <c r="E177" s="120" t="s">
        <v>384</v>
      </c>
      <c r="F177" s="120" t="s">
        <v>422</v>
      </c>
      <c r="G177" s="121" t="s">
        <v>386</v>
      </c>
      <c r="H177" s="120" t="s">
        <v>387</v>
      </c>
      <c r="I177" s="121" t="s">
        <v>388</v>
      </c>
      <c r="J177" s="120" t="s">
        <v>453</v>
      </c>
      <c r="K177" s="120" t="s">
        <v>454</v>
      </c>
      <c r="L177" s="120" t="s">
        <v>455</v>
      </c>
      <c r="M177" s="122">
        <v>1050</v>
      </c>
      <c r="N177" s="123">
        <v>2308.9899999999998</v>
      </c>
      <c r="O177" s="124">
        <v>41852</v>
      </c>
      <c r="P177" s="120" t="s">
        <v>392</v>
      </c>
      <c r="Q177" s="121" t="s">
        <v>393</v>
      </c>
      <c r="R177" s="120" t="s">
        <v>394</v>
      </c>
      <c r="S177" s="120" t="s">
        <v>349</v>
      </c>
      <c r="T177" s="120" t="s">
        <v>221</v>
      </c>
      <c r="U177" s="120" t="s">
        <v>350</v>
      </c>
      <c r="V177" s="120" t="s">
        <v>223</v>
      </c>
    </row>
    <row r="178" spans="1:22" ht="30" hidden="1">
      <c r="A178" s="120"/>
      <c r="B178" s="120" t="s">
        <v>206</v>
      </c>
      <c r="C178" s="121" t="s">
        <v>207</v>
      </c>
      <c r="D178" s="120" t="s">
        <v>208</v>
      </c>
      <c r="E178" s="120" t="s">
        <v>384</v>
      </c>
      <c r="F178" s="120" t="s">
        <v>456</v>
      </c>
      <c r="G178" s="121" t="s">
        <v>386</v>
      </c>
      <c r="H178" s="120" t="s">
        <v>387</v>
      </c>
      <c r="I178" s="121" t="s">
        <v>388</v>
      </c>
      <c r="J178" s="120" t="s">
        <v>453</v>
      </c>
      <c r="K178" s="120" t="s">
        <v>454</v>
      </c>
      <c r="L178" s="120" t="s">
        <v>455</v>
      </c>
      <c r="M178" s="122">
        <v>1060</v>
      </c>
      <c r="N178" s="123">
        <v>17.059999999999999</v>
      </c>
      <c r="O178" s="124">
        <v>41852</v>
      </c>
      <c r="P178" s="120" t="s">
        <v>392</v>
      </c>
      <c r="Q178" s="121" t="s">
        <v>393</v>
      </c>
      <c r="R178" s="120" t="s">
        <v>394</v>
      </c>
      <c r="S178" s="120" t="s">
        <v>349</v>
      </c>
      <c r="T178" s="120" t="s">
        <v>221</v>
      </c>
      <c r="U178" s="120" t="s">
        <v>350</v>
      </c>
      <c r="V178" s="120" t="s">
        <v>223</v>
      </c>
    </row>
    <row r="179" spans="1:22" ht="30" hidden="1">
      <c r="A179" s="120"/>
      <c r="B179" s="120" t="s">
        <v>206</v>
      </c>
      <c r="C179" s="121" t="s">
        <v>207</v>
      </c>
      <c r="D179" s="120" t="s">
        <v>208</v>
      </c>
      <c r="E179" s="120" t="s">
        <v>384</v>
      </c>
      <c r="F179" s="120" t="s">
        <v>423</v>
      </c>
      <c r="G179" s="121" t="s">
        <v>386</v>
      </c>
      <c r="H179" s="120" t="s">
        <v>387</v>
      </c>
      <c r="I179" s="121" t="s">
        <v>388</v>
      </c>
      <c r="J179" s="120" t="s">
        <v>453</v>
      </c>
      <c r="K179" s="120" t="s">
        <v>454</v>
      </c>
      <c r="L179" s="120" t="s">
        <v>455</v>
      </c>
      <c r="M179" s="122">
        <v>1070</v>
      </c>
      <c r="N179" s="123">
        <v>397.66</v>
      </c>
      <c r="O179" s="124">
        <v>41852</v>
      </c>
      <c r="P179" s="120" t="s">
        <v>392</v>
      </c>
      <c r="Q179" s="121" t="s">
        <v>393</v>
      </c>
      <c r="R179" s="120" t="s">
        <v>394</v>
      </c>
      <c r="S179" s="120" t="s">
        <v>349</v>
      </c>
      <c r="T179" s="120" t="s">
        <v>221</v>
      </c>
      <c r="U179" s="120" t="s">
        <v>350</v>
      </c>
      <c r="V179" s="120" t="s">
        <v>223</v>
      </c>
    </row>
    <row r="180" spans="1:22" ht="30" hidden="1">
      <c r="A180" s="120"/>
      <c r="B180" s="120" t="s">
        <v>206</v>
      </c>
      <c r="C180" s="121" t="s">
        <v>207</v>
      </c>
      <c r="D180" s="120" t="s">
        <v>208</v>
      </c>
      <c r="E180" s="120" t="s">
        <v>384</v>
      </c>
      <c r="F180" s="120" t="s">
        <v>424</v>
      </c>
      <c r="G180" s="121" t="s">
        <v>386</v>
      </c>
      <c r="H180" s="120" t="s">
        <v>387</v>
      </c>
      <c r="I180" s="121" t="s">
        <v>388</v>
      </c>
      <c r="J180" s="120" t="s">
        <v>453</v>
      </c>
      <c r="K180" s="120" t="s">
        <v>454</v>
      </c>
      <c r="L180" s="120" t="s">
        <v>455</v>
      </c>
      <c r="M180" s="122">
        <v>1080</v>
      </c>
      <c r="N180" s="123">
        <v>2244.77</v>
      </c>
      <c r="O180" s="124">
        <v>41852</v>
      </c>
      <c r="P180" s="120" t="s">
        <v>392</v>
      </c>
      <c r="Q180" s="121" t="s">
        <v>393</v>
      </c>
      <c r="R180" s="120" t="s">
        <v>394</v>
      </c>
      <c r="S180" s="120" t="s">
        <v>349</v>
      </c>
      <c r="T180" s="120" t="s">
        <v>221</v>
      </c>
      <c r="U180" s="120" t="s">
        <v>350</v>
      </c>
      <c r="V180" s="120" t="s">
        <v>223</v>
      </c>
    </row>
    <row r="181" spans="1:22" ht="30" hidden="1">
      <c r="A181" s="120"/>
      <c r="B181" s="120" t="s">
        <v>206</v>
      </c>
      <c r="C181" s="121" t="s">
        <v>207</v>
      </c>
      <c r="D181" s="120" t="s">
        <v>208</v>
      </c>
      <c r="E181" s="120" t="s">
        <v>384</v>
      </c>
      <c r="F181" s="120" t="s">
        <v>425</v>
      </c>
      <c r="G181" s="121" t="s">
        <v>386</v>
      </c>
      <c r="H181" s="120" t="s">
        <v>387</v>
      </c>
      <c r="I181" s="121" t="s">
        <v>388</v>
      </c>
      <c r="J181" s="120" t="s">
        <v>453</v>
      </c>
      <c r="K181" s="120" t="s">
        <v>454</v>
      </c>
      <c r="L181" s="120" t="s">
        <v>455</v>
      </c>
      <c r="M181" s="122">
        <v>1090</v>
      </c>
      <c r="N181" s="123">
        <v>1055.8499999999999</v>
      </c>
      <c r="O181" s="124">
        <v>41852</v>
      </c>
      <c r="P181" s="120" t="s">
        <v>392</v>
      </c>
      <c r="Q181" s="121" t="s">
        <v>393</v>
      </c>
      <c r="R181" s="120" t="s">
        <v>394</v>
      </c>
      <c r="S181" s="120" t="s">
        <v>349</v>
      </c>
      <c r="T181" s="120" t="s">
        <v>221</v>
      </c>
      <c r="U181" s="120" t="s">
        <v>350</v>
      </c>
      <c r="V181" s="120" t="s">
        <v>223</v>
      </c>
    </row>
    <row r="182" spans="1:22" ht="30" hidden="1">
      <c r="A182" s="120"/>
      <c r="B182" s="120" t="s">
        <v>206</v>
      </c>
      <c r="C182" s="121" t="s">
        <v>207</v>
      </c>
      <c r="D182" s="120" t="s">
        <v>208</v>
      </c>
      <c r="E182" s="120" t="s">
        <v>384</v>
      </c>
      <c r="F182" s="120" t="s">
        <v>427</v>
      </c>
      <c r="G182" s="121" t="s">
        <v>386</v>
      </c>
      <c r="H182" s="120" t="s">
        <v>387</v>
      </c>
      <c r="I182" s="121" t="s">
        <v>388</v>
      </c>
      <c r="J182" s="120" t="s">
        <v>453</v>
      </c>
      <c r="K182" s="120" t="s">
        <v>454</v>
      </c>
      <c r="L182" s="120" t="s">
        <v>455</v>
      </c>
      <c r="M182" s="122">
        <v>1100</v>
      </c>
      <c r="N182" s="123">
        <v>1364.7</v>
      </c>
      <c r="O182" s="124">
        <v>41852</v>
      </c>
      <c r="P182" s="120" t="s">
        <v>392</v>
      </c>
      <c r="Q182" s="121" t="s">
        <v>393</v>
      </c>
      <c r="R182" s="120" t="s">
        <v>394</v>
      </c>
      <c r="S182" s="120" t="s">
        <v>349</v>
      </c>
      <c r="T182" s="120" t="s">
        <v>221</v>
      </c>
      <c r="U182" s="120" t="s">
        <v>350</v>
      </c>
      <c r="V182" s="120" t="s">
        <v>223</v>
      </c>
    </row>
    <row r="183" spans="1:22" ht="30" hidden="1">
      <c r="A183" s="120"/>
      <c r="B183" s="120" t="s">
        <v>206</v>
      </c>
      <c r="C183" s="121" t="s">
        <v>207</v>
      </c>
      <c r="D183" s="120" t="s">
        <v>208</v>
      </c>
      <c r="E183" s="120" t="s">
        <v>384</v>
      </c>
      <c r="F183" s="120" t="s">
        <v>428</v>
      </c>
      <c r="G183" s="121" t="s">
        <v>386</v>
      </c>
      <c r="H183" s="120" t="s">
        <v>387</v>
      </c>
      <c r="I183" s="121" t="s">
        <v>388</v>
      </c>
      <c r="J183" s="120" t="s">
        <v>453</v>
      </c>
      <c r="K183" s="120" t="s">
        <v>454</v>
      </c>
      <c r="L183" s="120" t="s">
        <v>455</v>
      </c>
      <c r="M183" s="122">
        <v>1110</v>
      </c>
      <c r="N183" s="123">
        <v>146.59</v>
      </c>
      <c r="O183" s="124">
        <v>41852</v>
      </c>
      <c r="P183" s="120" t="s">
        <v>392</v>
      </c>
      <c r="Q183" s="121" t="s">
        <v>393</v>
      </c>
      <c r="R183" s="120" t="s">
        <v>394</v>
      </c>
      <c r="S183" s="120" t="s">
        <v>349</v>
      </c>
      <c r="T183" s="120" t="s">
        <v>221</v>
      </c>
      <c r="U183" s="120" t="s">
        <v>350</v>
      </c>
      <c r="V183" s="120" t="s">
        <v>223</v>
      </c>
    </row>
    <row r="184" spans="1:22" ht="30" hidden="1">
      <c r="A184" s="120"/>
      <c r="B184" s="120" t="s">
        <v>206</v>
      </c>
      <c r="C184" s="121" t="s">
        <v>207</v>
      </c>
      <c r="D184" s="120" t="s">
        <v>208</v>
      </c>
      <c r="E184" s="120" t="s">
        <v>384</v>
      </c>
      <c r="F184" s="120" t="s">
        <v>430</v>
      </c>
      <c r="G184" s="121" t="s">
        <v>386</v>
      </c>
      <c r="H184" s="120" t="s">
        <v>387</v>
      </c>
      <c r="I184" s="121" t="s">
        <v>388</v>
      </c>
      <c r="J184" s="120" t="s">
        <v>453</v>
      </c>
      <c r="K184" s="120" t="s">
        <v>454</v>
      </c>
      <c r="L184" s="120" t="s">
        <v>455</v>
      </c>
      <c r="M184" s="122">
        <v>1120</v>
      </c>
      <c r="N184" s="123">
        <v>63.52</v>
      </c>
      <c r="O184" s="124">
        <v>41852</v>
      </c>
      <c r="P184" s="120" t="s">
        <v>392</v>
      </c>
      <c r="Q184" s="121" t="s">
        <v>393</v>
      </c>
      <c r="R184" s="120" t="s">
        <v>394</v>
      </c>
      <c r="S184" s="120" t="s">
        <v>349</v>
      </c>
      <c r="T184" s="120" t="s">
        <v>221</v>
      </c>
      <c r="U184" s="120" t="s">
        <v>350</v>
      </c>
      <c r="V184" s="120" t="s">
        <v>223</v>
      </c>
    </row>
    <row r="185" spans="1:22" ht="30" hidden="1">
      <c r="A185" s="120"/>
      <c r="B185" s="120" t="s">
        <v>206</v>
      </c>
      <c r="C185" s="121" t="s">
        <v>207</v>
      </c>
      <c r="D185" s="120" t="s">
        <v>208</v>
      </c>
      <c r="E185" s="120" t="s">
        <v>384</v>
      </c>
      <c r="F185" s="120" t="s">
        <v>431</v>
      </c>
      <c r="G185" s="121" t="s">
        <v>386</v>
      </c>
      <c r="H185" s="120" t="s">
        <v>387</v>
      </c>
      <c r="I185" s="121" t="s">
        <v>388</v>
      </c>
      <c r="J185" s="120" t="s">
        <v>453</v>
      </c>
      <c r="K185" s="120" t="s">
        <v>454</v>
      </c>
      <c r="L185" s="120" t="s">
        <v>455</v>
      </c>
      <c r="M185" s="122">
        <v>1130</v>
      </c>
      <c r="N185" s="123">
        <v>165.75</v>
      </c>
      <c r="O185" s="124">
        <v>41852</v>
      </c>
      <c r="P185" s="120" t="s">
        <v>392</v>
      </c>
      <c r="Q185" s="121" t="s">
        <v>393</v>
      </c>
      <c r="R185" s="120" t="s">
        <v>394</v>
      </c>
      <c r="S185" s="120" t="s">
        <v>349</v>
      </c>
      <c r="T185" s="120" t="s">
        <v>221</v>
      </c>
      <c r="U185" s="120" t="s">
        <v>350</v>
      </c>
      <c r="V185" s="120" t="s">
        <v>223</v>
      </c>
    </row>
    <row r="186" spans="1:22" ht="30" hidden="1">
      <c r="A186" s="120"/>
      <c r="B186" s="120" t="s">
        <v>206</v>
      </c>
      <c r="C186" s="121" t="s">
        <v>207</v>
      </c>
      <c r="D186" s="120" t="s">
        <v>208</v>
      </c>
      <c r="E186" s="120" t="s">
        <v>384</v>
      </c>
      <c r="F186" s="120" t="s">
        <v>432</v>
      </c>
      <c r="G186" s="121" t="s">
        <v>386</v>
      </c>
      <c r="H186" s="120" t="s">
        <v>387</v>
      </c>
      <c r="I186" s="121" t="s">
        <v>388</v>
      </c>
      <c r="J186" s="120" t="s">
        <v>453</v>
      </c>
      <c r="K186" s="120" t="s">
        <v>454</v>
      </c>
      <c r="L186" s="120" t="s">
        <v>455</v>
      </c>
      <c r="M186" s="122">
        <v>1140</v>
      </c>
      <c r="N186" s="123">
        <v>1732.92</v>
      </c>
      <c r="O186" s="124">
        <v>41852</v>
      </c>
      <c r="P186" s="120" t="s">
        <v>392</v>
      </c>
      <c r="Q186" s="121" t="s">
        <v>393</v>
      </c>
      <c r="R186" s="120" t="s">
        <v>394</v>
      </c>
      <c r="S186" s="120" t="s">
        <v>349</v>
      </c>
      <c r="T186" s="120" t="s">
        <v>221</v>
      </c>
      <c r="U186" s="120" t="s">
        <v>350</v>
      </c>
      <c r="V186" s="120" t="s">
        <v>223</v>
      </c>
    </row>
    <row r="187" spans="1:22" ht="30" hidden="1">
      <c r="A187" s="120"/>
      <c r="B187" s="120" t="s">
        <v>206</v>
      </c>
      <c r="C187" s="121" t="s">
        <v>207</v>
      </c>
      <c r="D187" s="120" t="s">
        <v>208</v>
      </c>
      <c r="E187" s="120" t="s">
        <v>384</v>
      </c>
      <c r="F187" s="120" t="s">
        <v>263</v>
      </c>
      <c r="G187" s="121" t="s">
        <v>386</v>
      </c>
      <c r="H187" s="120" t="s">
        <v>387</v>
      </c>
      <c r="I187" s="121" t="s">
        <v>388</v>
      </c>
      <c r="J187" s="120" t="s">
        <v>453</v>
      </c>
      <c r="K187" s="120" t="s">
        <v>454</v>
      </c>
      <c r="L187" s="120" t="s">
        <v>455</v>
      </c>
      <c r="M187" s="122">
        <v>1150</v>
      </c>
      <c r="N187" s="123">
        <v>3023.52</v>
      </c>
      <c r="O187" s="124">
        <v>41852</v>
      </c>
      <c r="P187" s="120" t="s">
        <v>392</v>
      </c>
      <c r="Q187" s="121" t="s">
        <v>393</v>
      </c>
      <c r="R187" s="120" t="s">
        <v>394</v>
      </c>
      <c r="S187" s="120" t="s">
        <v>349</v>
      </c>
      <c r="T187" s="120" t="s">
        <v>221</v>
      </c>
      <c r="U187" s="120" t="s">
        <v>350</v>
      </c>
      <c r="V187" s="120" t="s">
        <v>223</v>
      </c>
    </row>
    <row r="188" spans="1:22" ht="30" hidden="1">
      <c r="A188" s="120"/>
      <c r="B188" s="120" t="s">
        <v>206</v>
      </c>
      <c r="C188" s="121" t="s">
        <v>207</v>
      </c>
      <c r="D188" s="120" t="s">
        <v>208</v>
      </c>
      <c r="E188" s="120" t="s">
        <v>384</v>
      </c>
      <c r="F188" s="120" t="s">
        <v>433</v>
      </c>
      <c r="G188" s="121" t="s">
        <v>386</v>
      </c>
      <c r="H188" s="120" t="s">
        <v>387</v>
      </c>
      <c r="I188" s="121" t="s">
        <v>388</v>
      </c>
      <c r="J188" s="120" t="s">
        <v>453</v>
      </c>
      <c r="K188" s="120" t="s">
        <v>454</v>
      </c>
      <c r="L188" s="120" t="s">
        <v>455</v>
      </c>
      <c r="M188" s="122">
        <v>1160</v>
      </c>
      <c r="N188" s="123">
        <v>1131.9100000000001</v>
      </c>
      <c r="O188" s="124">
        <v>41852</v>
      </c>
      <c r="P188" s="120" t="s">
        <v>392</v>
      </c>
      <c r="Q188" s="121" t="s">
        <v>393</v>
      </c>
      <c r="R188" s="120" t="s">
        <v>394</v>
      </c>
      <c r="S188" s="120" t="s">
        <v>349</v>
      </c>
      <c r="T188" s="120" t="s">
        <v>221</v>
      </c>
      <c r="U188" s="120" t="s">
        <v>350</v>
      </c>
      <c r="V188" s="120" t="s">
        <v>223</v>
      </c>
    </row>
    <row r="189" spans="1:22" ht="30" hidden="1">
      <c r="A189" s="120"/>
      <c r="B189" s="120" t="s">
        <v>206</v>
      </c>
      <c r="C189" s="121" t="s">
        <v>207</v>
      </c>
      <c r="D189" s="120" t="s">
        <v>208</v>
      </c>
      <c r="E189" s="120" t="s">
        <v>384</v>
      </c>
      <c r="F189" s="120" t="s">
        <v>434</v>
      </c>
      <c r="G189" s="121" t="s">
        <v>386</v>
      </c>
      <c r="H189" s="120" t="s">
        <v>387</v>
      </c>
      <c r="I189" s="121" t="s">
        <v>388</v>
      </c>
      <c r="J189" s="120" t="s">
        <v>453</v>
      </c>
      <c r="K189" s="120" t="s">
        <v>454</v>
      </c>
      <c r="L189" s="120" t="s">
        <v>455</v>
      </c>
      <c r="M189" s="122">
        <v>1170</v>
      </c>
      <c r="N189" s="123">
        <v>1785.75</v>
      </c>
      <c r="O189" s="124">
        <v>41852</v>
      </c>
      <c r="P189" s="120" t="s">
        <v>392</v>
      </c>
      <c r="Q189" s="121" t="s">
        <v>393</v>
      </c>
      <c r="R189" s="120" t="s">
        <v>394</v>
      </c>
      <c r="S189" s="120" t="s">
        <v>349</v>
      </c>
      <c r="T189" s="120" t="s">
        <v>221</v>
      </c>
      <c r="U189" s="120" t="s">
        <v>350</v>
      </c>
      <c r="V189" s="120" t="s">
        <v>223</v>
      </c>
    </row>
    <row r="190" spans="1:22" ht="30" hidden="1">
      <c r="A190" s="120"/>
      <c r="B190" s="120" t="s">
        <v>206</v>
      </c>
      <c r="C190" s="121" t="s">
        <v>207</v>
      </c>
      <c r="D190" s="120" t="s">
        <v>208</v>
      </c>
      <c r="E190" s="120" t="s">
        <v>384</v>
      </c>
      <c r="F190" s="120" t="s">
        <v>435</v>
      </c>
      <c r="G190" s="121" t="s">
        <v>386</v>
      </c>
      <c r="H190" s="120" t="s">
        <v>387</v>
      </c>
      <c r="I190" s="121" t="s">
        <v>388</v>
      </c>
      <c r="J190" s="120" t="s">
        <v>453</v>
      </c>
      <c r="K190" s="120" t="s">
        <v>454</v>
      </c>
      <c r="L190" s="120" t="s">
        <v>455</v>
      </c>
      <c r="M190" s="122">
        <v>1180</v>
      </c>
      <c r="N190" s="123">
        <v>1375.81</v>
      </c>
      <c r="O190" s="124">
        <v>41852</v>
      </c>
      <c r="P190" s="120" t="s">
        <v>392</v>
      </c>
      <c r="Q190" s="121" t="s">
        <v>393</v>
      </c>
      <c r="R190" s="120" t="s">
        <v>394</v>
      </c>
      <c r="S190" s="120" t="s">
        <v>349</v>
      </c>
      <c r="T190" s="120" t="s">
        <v>221</v>
      </c>
      <c r="U190" s="120" t="s">
        <v>350</v>
      </c>
      <c r="V190" s="120" t="s">
        <v>223</v>
      </c>
    </row>
    <row r="191" spans="1:22" ht="30" hidden="1">
      <c r="A191" s="120"/>
      <c r="B191" s="120" t="s">
        <v>206</v>
      </c>
      <c r="C191" s="121" t="s">
        <v>207</v>
      </c>
      <c r="D191" s="120" t="s">
        <v>208</v>
      </c>
      <c r="E191" s="120" t="s">
        <v>384</v>
      </c>
      <c r="F191" s="120" t="s">
        <v>436</v>
      </c>
      <c r="G191" s="121" t="s">
        <v>386</v>
      </c>
      <c r="H191" s="120" t="s">
        <v>387</v>
      </c>
      <c r="I191" s="121" t="s">
        <v>388</v>
      </c>
      <c r="J191" s="120" t="s">
        <v>453</v>
      </c>
      <c r="K191" s="120" t="s">
        <v>454</v>
      </c>
      <c r="L191" s="120" t="s">
        <v>455</v>
      </c>
      <c r="M191" s="122">
        <v>1190</v>
      </c>
      <c r="N191" s="123">
        <v>724.38</v>
      </c>
      <c r="O191" s="124">
        <v>41852</v>
      </c>
      <c r="P191" s="120" t="s">
        <v>392</v>
      </c>
      <c r="Q191" s="121" t="s">
        <v>393</v>
      </c>
      <c r="R191" s="120" t="s">
        <v>394</v>
      </c>
      <c r="S191" s="120" t="s">
        <v>349</v>
      </c>
      <c r="T191" s="120" t="s">
        <v>221</v>
      </c>
      <c r="U191" s="120" t="s">
        <v>350</v>
      </c>
      <c r="V191" s="120" t="s">
        <v>223</v>
      </c>
    </row>
    <row r="192" spans="1:22" ht="30" hidden="1">
      <c r="A192" s="120"/>
      <c r="B192" s="120" t="s">
        <v>206</v>
      </c>
      <c r="C192" s="121" t="s">
        <v>207</v>
      </c>
      <c r="D192" s="120" t="s">
        <v>208</v>
      </c>
      <c r="E192" s="120" t="s">
        <v>384</v>
      </c>
      <c r="F192" s="120" t="s">
        <v>437</v>
      </c>
      <c r="G192" s="121" t="s">
        <v>386</v>
      </c>
      <c r="H192" s="120" t="s">
        <v>387</v>
      </c>
      <c r="I192" s="121" t="s">
        <v>388</v>
      </c>
      <c r="J192" s="120" t="s">
        <v>453</v>
      </c>
      <c r="K192" s="120" t="s">
        <v>454</v>
      </c>
      <c r="L192" s="120" t="s">
        <v>455</v>
      </c>
      <c r="M192" s="122">
        <v>1200</v>
      </c>
      <c r="N192" s="123">
        <v>771.68</v>
      </c>
      <c r="O192" s="124">
        <v>41852</v>
      </c>
      <c r="P192" s="120" t="s">
        <v>392</v>
      </c>
      <c r="Q192" s="121" t="s">
        <v>393</v>
      </c>
      <c r="R192" s="120" t="s">
        <v>394</v>
      </c>
      <c r="S192" s="120" t="s">
        <v>349</v>
      </c>
      <c r="T192" s="120" t="s">
        <v>221</v>
      </c>
      <c r="U192" s="120" t="s">
        <v>350</v>
      </c>
      <c r="V192" s="120" t="s">
        <v>223</v>
      </c>
    </row>
    <row r="193" spans="1:22" ht="30" hidden="1">
      <c r="A193" s="120"/>
      <c r="B193" s="120" t="s">
        <v>206</v>
      </c>
      <c r="C193" s="121" t="s">
        <v>207</v>
      </c>
      <c r="D193" s="120" t="s">
        <v>208</v>
      </c>
      <c r="E193" s="120" t="s">
        <v>384</v>
      </c>
      <c r="F193" s="120" t="s">
        <v>231</v>
      </c>
      <c r="G193" s="121" t="s">
        <v>386</v>
      </c>
      <c r="H193" s="120" t="s">
        <v>387</v>
      </c>
      <c r="I193" s="121" t="s">
        <v>388</v>
      </c>
      <c r="J193" s="120" t="s">
        <v>453</v>
      </c>
      <c r="K193" s="120" t="s">
        <v>454</v>
      </c>
      <c r="L193" s="120" t="s">
        <v>455</v>
      </c>
      <c r="M193" s="122">
        <v>1210</v>
      </c>
      <c r="N193" s="123">
        <v>24.3</v>
      </c>
      <c r="O193" s="124">
        <v>41852</v>
      </c>
      <c r="P193" s="120" t="s">
        <v>392</v>
      </c>
      <c r="Q193" s="121" t="s">
        <v>393</v>
      </c>
      <c r="R193" s="120" t="s">
        <v>394</v>
      </c>
      <c r="S193" s="120" t="s">
        <v>349</v>
      </c>
      <c r="T193" s="120" t="s">
        <v>221</v>
      </c>
      <c r="U193" s="120" t="s">
        <v>350</v>
      </c>
      <c r="V193" s="120" t="s">
        <v>223</v>
      </c>
    </row>
    <row r="194" spans="1:22" ht="30" hidden="1">
      <c r="A194" s="120"/>
      <c r="B194" s="120" t="s">
        <v>206</v>
      </c>
      <c r="C194" s="121" t="s">
        <v>207</v>
      </c>
      <c r="D194" s="120" t="s">
        <v>208</v>
      </c>
      <c r="E194" s="120" t="s">
        <v>384</v>
      </c>
      <c r="F194" s="120" t="s">
        <v>438</v>
      </c>
      <c r="G194" s="121" t="s">
        <v>386</v>
      </c>
      <c r="H194" s="120" t="s">
        <v>387</v>
      </c>
      <c r="I194" s="121" t="s">
        <v>388</v>
      </c>
      <c r="J194" s="120" t="s">
        <v>453</v>
      </c>
      <c r="K194" s="120" t="s">
        <v>454</v>
      </c>
      <c r="L194" s="120" t="s">
        <v>455</v>
      </c>
      <c r="M194" s="122">
        <v>1220</v>
      </c>
      <c r="N194" s="123">
        <v>434.02</v>
      </c>
      <c r="O194" s="124">
        <v>41852</v>
      </c>
      <c r="P194" s="120" t="s">
        <v>392</v>
      </c>
      <c r="Q194" s="121" t="s">
        <v>393</v>
      </c>
      <c r="R194" s="120" t="s">
        <v>394</v>
      </c>
      <c r="S194" s="120" t="s">
        <v>349</v>
      </c>
      <c r="T194" s="120" t="s">
        <v>221</v>
      </c>
      <c r="U194" s="120" t="s">
        <v>350</v>
      </c>
      <c r="V194" s="120" t="s">
        <v>223</v>
      </c>
    </row>
    <row r="195" spans="1:22" ht="30" hidden="1">
      <c r="A195" s="120"/>
      <c r="B195" s="120" t="s">
        <v>206</v>
      </c>
      <c r="C195" s="121" t="s">
        <v>207</v>
      </c>
      <c r="D195" s="120" t="s">
        <v>208</v>
      </c>
      <c r="E195" s="120" t="s">
        <v>384</v>
      </c>
      <c r="F195" s="120" t="s">
        <v>439</v>
      </c>
      <c r="G195" s="121" t="s">
        <v>386</v>
      </c>
      <c r="H195" s="120" t="s">
        <v>387</v>
      </c>
      <c r="I195" s="121" t="s">
        <v>388</v>
      </c>
      <c r="J195" s="120" t="s">
        <v>453</v>
      </c>
      <c r="K195" s="120" t="s">
        <v>454</v>
      </c>
      <c r="L195" s="120" t="s">
        <v>455</v>
      </c>
      <c r="M195" s="122">
        <v>1230</v>
      </c>
      <c r="N195" s="123">
        <v>1113.53</v>
      </c>
      <c r="O195" s="124">
        <v>41852</v>
      </c>
      <c r="P195" s="120" t="s">
        <v>392</v>
      </c>
      <c r="Q195" s="121" t="s">
        <v>393</v>
      </c>
      <c r="R195" s="120" t="s">
        <v>394</v>
      </c>
      <c r="S195" s="120" t="s">
        <v>349</v>
      </c>
      <c r="T195" s="120" t="s">
        <v>221</v>
      </c>
      <c r="U195" s="120" t="s">
        <v>350</v>
      </c>
      <c r="V195" s="120" t="s">
        <v>223</v>
      </c>
    </row>
    <row r="196" spans="1:22" ht="30" hidden="1">
      <c r="A196" s="120"/>
      <c r="B196" s="120" t="s">
        <v>206</v>
      </c>
      <c r="C196" s="121" t="s">
        <v>207</v>
      </c>
      <c r="D196" s="120" t="s">
        <v>208</v>
      </c>
      <c r="E196" s="120" t="s">
        <v>384</v>
      </c>
      <c r="F196" s="120" t="s">
        <v>440</v>
      </c>
      <c r="G196" s="121" t="s">
        <v>386</v>
      </c>
      <c r="H196" s="120" t="s">
        <v>387</v>
      </c>
      <c r="I196" s="121" t="s">
        <v>388</v>
      </c>
      <c r="J196" s="120" t="s">
        <v>453</v>
      </c>
      <c r="K196" s="120" t="s">
        <v>454</v>
      </c>
      <c r="L196" s="120" t="s">
        <v>455</v>
      </c>
      <c r="M196" s="122">
        <v>1240</v>
      </c>
      <c r="N196" s="123">
        <v>2149.46</v>
      </c>
      <c r="O196" s="124">
        <v>41852</v>
      </c>
      <c r="P196" s="120" t="s">
        <v>392</v>
      </c>
      <c r="Q196" s="121" t="s">
        <v>393</v>
      </c>
      <c r="R196" s="120" t="s">
        <v>394</v>
      </c>
      <c r="S196" s="120" t="s">
        <v>349</v>
      </c>
      <c r="T196" s="120" t="s">
        <v>221</v>
      </c>
      <c r="U196" s="120" t="s">
        <v>350</v>
      </c>
      <c r="V196" s="120" t="s">
        <v>223</v>
      </c>
    </row>
    <row r="197" spans="1:22" ht="30" hidden="1">
      <c r="A197" s="120"/>
      <c r="B197" s="120" t="s">
        <v>206</v>
      </c>
      <c r="C197" s="121" t="s">
        <v>207</v>
      </c>
      <c r="D197" s="120" t="s">
        <v>208</v>
      </c>
      <c r="E197" s="120" t="s">
        <v>384</v>
      </c>
      <c r="F197" s="120" t="s">
        <v>441</v>
      </c>
      <c r="G197" s="121" t="s">
        <v>386</v>
      </c>
      <c r="H197" s="120" t="s">
        <v>387</v>
      </c>
      <c r="I197" s="121" t="s">
        <v>388</v>
      </c>
      <c r="J197" s="120" t="s">
        <v>453</v>
      </c>
      <c r="K197" s="120" t="s">
        <v>454</v>
      </c>
      <c r="L197" s="120" t="s">
        <v>455</v>
      </c>
      <c r="M197" s="122">
        <v>1250</v>
      </c>
      <c r="N197" s="123">
        <v>882.19</v>
      </c>
      <c r="O197" s="124">
        <v>41852</v>
      </c>
      <c r="P197" s="120" t="s">
        <v>392</v>
      </c>
      <c r="Q197" s="121" t="s">
        <v>393</v>
      </c>
      <c r="R197" s="120" t="s">
        <v>394</v>
      </c>
      <c r="S197" s="120" t="s">
        <v>349</v>
      </c>
      <c r="T197" s="120" t="s">
        <v>221</v>
      </c>
      <c r="U197" s="120" t="s">
        <v>350</v>
      </c>
      <c r="V197" s="120" t="s">
        <v>223</v>
      </c>
    </row>
    <row r="198" spans="1:22" ht="30" hidden="1">
      <c r="A198" s="120"/>
      <c r="B198" s="120" t="s">
        <v>206</v>
      </c>
      <c r="C198" s="121" t="s">
        <v>207</v>
      </c>
      <c r="D198" s="120" t="s">
        <v>208</v>
      </c>
      <c r="E198" s="120" t="s">
        <v>384</v>
      </c>
      <c r="F198" s="120" t="s">
        <v>442</v>
      </c>
      <c r="G198" s="121" t="s">
        <v>386</v>
      </c>
      <c r="H198" s="120" t="s">
        <v>387</v>
      </c>
      <c r="I198" s="121" t="s">
        <v>388</v>
      </c>
      <c r="J198" s="120" t="s">
        <v>453</v>
      </c>
      <c r="K198" s="120" t="s">
        <v>454</v>
      </c>
      <c r="L198" s="120" t="s">
        <v>455</v>
      </c>
      <c r="M198" s="122">
        <v>1260</v>
      </c>
      <c r="N198" s="123">
        <v>242.99</v>
      </c>
      <c r="O198" s="124">
        <v>41852</v>
      </c>
      <c r="P198" s="120" t="s">
        <v>392</v>
      </c>
      <c r="Q198" s="121" t="s">
        <v>393</v>
      </c>
      <c r="R198" s="120" t="s">
        <v>394</v>
      </c>
      <c r="S198" s="120" t="s">
        <v>349</v>
      </c>
      <c r="T198" s="120" t="s">
        <v>221</v>
      </c>
      <c r="U198" s="120" t="s">
        <v>350</v>
      </c>
      <c r="V198" s="120" t="s">
        <v>223</v>
      </c>
    </row>
    <row r="199" spans="1:22" ht="30" hidden="1">
      <c r="A199" s="120"/>
      <c r="B199" s="120" t="s">
        <v>206</v>
      </c>
      <c r="C199" s="121" t="s">
        <v>207</v>
      </c>
      <c r="D199" s="120" t="s">
        <v>208</v>
      </c>
      <c r="E199" s="120" t="s">
        <v>384</v>
      </c>
      <c r="F199" s="120" t="s">
        <v>443</v>
      </c>
      <c r="G199" s="121" t="s">
        <v>386</v>
      </c>
      <c r="H199" s="120" t="s">
        <v>387</v>
      </c>
      <c r="I199" s="121" t="s">
        <v>388</v>
      </c>
      <c r="J199" s="120" t="s">
        <v>453</v>
      </c>
      <c r="K199" s="120" t="s">
        <v>454</v>
      </c>
      <c r="L199" s="120" t="s">
        <v>455</v>
      </c>
      <c r="M199" s="122">
        <v>1270</v>
      </c>
      <c r="N199" s="123">
        <v>127.84</v>
      </c>
      <c r="O199" s="124">
        <v>41852</v>
      </c>
      <c r="P199" s="120" t="s">
        <v>392</v>
      </c>
      <c r="Q199" s="121" t="s">
        <v>393</v>
      </c>
      <c r="R199" s="120" t="s">
        <v>394</v>
      </c>
      <c r="S199" s="120" t="s">
        <v>349</v>
      </c>
      <c r="T199" s="120" t="s">
        <v>221</v>
      </c>
      <c r="U199" s="120" t="s">
        <v>350</v>
      </c>
      <c r="V199" s="120" t="s">
        <v>223</v>
      </c>
    </row>
    <row r="200" spans="1:22" ht="30" hidden="1">
      <c r="A200" s="120"/>
      <c r="B200" s="120" t="s">
        <v>206</v>
      </c>
      <c r="C200" s="121" t="s">
        <v>207</v>
      </c>
      <c r="D200" s="120" t="s">
        <v>208</v>
      </c>
      <c r="E200" s="120" t="s">
        <v>384</v>
      </c>
      <c r="F200" s="120" t="s">
        <v>444</v>
      </c>
      <c r="G200" s="121" t="s">
        <v>386</v>
      </c>
      <c r="H200" s="120" t="s">
        <v>387</v>
      </c>
      <c r="I200" s="121" t="s">
        <v>388</v>
      </c>
      <c r="J200" s="120" t="s">
        <v>453</v>
      </c>
      <c r="K200" s="120" t="s">
        <v>454</v>
      </c>
      <c r="L200" s="120" t="s">
        <v>455</v>
      </c>
      <c r="M200" s="122">
        <v>1280</v>
      </c>
      <c r="N200" s="123">
        <v>43.22</v>
      </c>
      <c r="O200" s="124">
        <v>41852</v>
      </c>
      <c r="P200" s="120" t="s">
        <v>392</v>
      </c>
      <c r="Q200" s="121" t="s">
        <v>393</v>
      </c>
      <c r="R200" s="120" t="s">
        <v>394</v>
      </c>
      <c r="S200" s="120" t="s">
        <v>349</v>
      </c>
      <c r="T200" s="120" t="s">
        <v>221</v>
      </c>
      <c r="U200" s="120" t="s">
        <v>350</v>
      </c>
      <c r="V200" s="120" t="s">
        <v>223</v>
      </c>
    </row>
    <row r="201" spans="1:22" ht="30">
      <c r="A201" s="120" t="s">
        <v>2405</v>
      </c>
      <c r="B201" s="120" t="s">
        <v>206</v>
      </c>
      <c r="C201" s="121" t="s">
        <v>207</v>
      </c>
      <c r="D201" s="120" t="s">
        <v>208</v>
      </c>
      <c r="E201" s="120" t="s">
        <v>338</v>
      </c>
      <c r="F201" s="120" t="s">
        <v>339</v>
      </c>
      <c r="G201" s="121" t="s">
        <v>477</v>
      </c>
      <c r="H201" s="120" t="s">
        <v>478</v>
      </c>
      <c r="I201" s="121" t="s">
        <v>342</v>
      </c>
      <c r="J201" s="120" t="s">
        <v>498</v>
      </c>
      <c r="K201" s="120" t="s">
        <v>499</v>
      </c>
      <c r="L201" s="120" t="s">
        <v>500</v>
      </c>
      <c r="M201" s="122">
        <v>10</v>
      </c>
      <c r="N201" s="123">
        <v>84264.06</v>
      </c>
      <c r="O201" s="124">
        <v>41852</v>
      </c>
      <c r="P201" s="120" t="s">
        <v>346</v>
      </c>
      <c r="Q201" s="121" t="s">
        <v>347</v>
      </c>
      <c r="R201" s="120" t="s">
        <v>348</v>
      </c>
      <c r="S201" s="120" t="s">
        <v>349</v>
      </c>
      <c r="T201" s="120" t="s">
        <v>221</v>
      </c>
      <c r="U201" s="120" t="s">
        <v>350</v>
      </c>
      <c r="V201" s="120" t="s">
        <v>223</v>
      </c>
    </row>
    <row r="202" spans="1:22" ht="30" hidden="1">
      <c r="A202" s="120"/>
      <c r="B202" s="120" t="s">
        <v>206</v>
      </c>
      <c r="C202" s="121" t="s">
        <v>207</v>
      </c>
      <c r="D202" s="120" t="s">
        <v>208</v>
      </c>
      <c r="E202" s="120" t="s">
        <v>338</v>
      </c>
      <c r="F202" s="120" t="s">
        <v>363</v>
      </c>
      <c r="G202" s="121" t="s">
        <v>501</v>
      </c>
      <c r="H202" s="120" t="s">
        <v>502</v>
      </c>
      <c r="I202" s="121" t="s">
        <v>364</v>
      </c>
      <c r="J202" s="120" t="s">
        <v>514</v>
      </c>
      <c r="K202" s="120" t="s">
        <v>515</v>
      </c>
      <c r="L202" s="120" t="s">
        <v>516</v>
      </c>
      <c r="M202" s="122">
        <v>10</v>
      </c>
      <c r="N202" s="123">
        <v>31800</v>
      </c>
      <c r="O202" s="124">
        <v>41852</v>
      </c>
      <c r="P202" s="120" t="s">
        <v>509</v>
      </c>
      <c r="Q202" s="121" t="s">
        <v>510</v>
      </c>
      <c r="R202" s="120" t="s">
        <v>348</v>
      </c>
      <c r="S202" s="120" t="s">
        <v>349</v>
      </c>
      <c r="T202" s="120" t="s">
        <v>221</v>
      </c>
      <c r="U202" s="120" t="s">
        <v>350</v>
      </c>
      <c r="V202" s="120" t="s">
        <v>223</v>
      </c>
    </row>
    <row r="203" spans="1:22" ht="30" hidden="1">
      <c r="A203" s="120"/>
      <c r="B203" s="120" t="s">
        <v>206</v>
      </c>
      <c r="C203" s="121" t="s">
        <v>207</v>
      </c>
      <c r="D203" s="120" t="s">
        <v>208</v>
      </c>
      <c r="E203" s="120" t="s">
        <v>285</v>
      </c>
      <c r="F203" s="120" t="s">
        <v>368</v>
      </c>
      <c r="G203" s="121" t="s">
        <v>1120</v>
      </c>
      <c r="H203" s="120" t="s">
        <v>1121</v>
      </c>
      <c r="I203" s="121" t="s">
        <v>1122</v>
      </c>
      <c r="J203" s="120" t="s">
        <v>1123</v>
      </c>
      <c r="K203" s="120" t="s">
        <v>1124</v>
      </c>
      <c r="L203" s="120" t="s">
        <v>1125</v>
      </c>
      <c r="M203" s="122">
        <v>10</v>
      </c>
      <c r="N203" s="123">
        <v>39328.82</v>
      </c>
      <c r="O203" s="124">
        <v>41775</v>
      </c>
      <c r="P203" s="120" t="s">
        <v>1126</v>
      </c>
      <c r="Q203" s="121" t="s">
        <v>1127</v>
      </c>
      <c r="R203" s="120" t="s">
        <v>219</v>
      </c>
      <c r="S203" s="120" t="s">
        <v>220</v>
      </c>
      <c r="T203" s="120" t="s">
        <v>221</v>
      </c>
      <c r="U203" s="120" t="s">
        <v>222</v>
      </c>
      <c r="V203" s="120" t="s">
        <v>223</v>
      </c>
    </row>
    <row r="204" spans="1:22" ht="30" hidden="1">
      <c r="A204" s="120"/>
      <c r="B204" s="120" t="s">
        <v>206</v>
      </c>
      <c r="C204" s="121" t="s">
        <v>207</v>
      </c>
      <c r="D204" s="120" t="s">
        <v>208</v>
      </c>
      <c r="E204" s="120" t="s">
        <v>273</v>
      </c>
      <c r="F204" s="120" t="s">
        <v>377</v>
      </c>
      <c r="G204" s="121" t="s">
        <v>971</v>
      </c>
      <c r="H204" s="120" t="s">
        <v>972</v>
      </c>
      <c r="I204" s="121" t="s">
        <v>973</v>
      </c>
      <c r="J204" s="120" t="s">
        <v>974</v>
      </c>
      <c r="K204" s="120" t="s">
        <v>975</v>
      </c>
      <c r="L204" s="120" t="s">
        <v>976</v>
      </c>
      <c r="M204" s="122">
        <v>10</v>
      </c>
      <c r="N204" s="123">
        <v>10073.25</v>
      </c>
      <c r="O204" s="124">
        <v>41778</v>
      </c>
      <c r="P204" s="120" t="s">
        <v>281</v>
      </c>
      <c r="Q204" s="121" t="s">
        <v>282</v>
      </c>
      <c r="R204" s="120" t="s">
        <v>219</v>
      </c>
      <c r="S204" s="120" t="s">
        <v>220</v>
      </c>
      <c r="T204" s="120" t="s">
        <v>221</v>
      </c>
      <c r="U204" s="120" t="s">
        <v>222</v>
      </c>
      <c r="V204" s="120" t="s">
        <v>223</v>
      </c>
    </row>
    <row r="205" spans="1:22" ht="30" hidden="1">
      <c r="A205" s="120"/>
      <c r="B205" s="120" t="s">
        <v>206</v>
      </c>
      <c r="C205" s="121" t="s">
        <v>207</v>
      </c>
      <c r="D205" s="120" t="s">
        <v>208</v>
      </c>
      <c r="E205" s="120" t="s">
        <v>273</v>
      </c>
      <c r="F205" s="120" t="s">
        <v>377</v>
      </c>
      <c r="G205" s="121" t="s">
        <v>971</v>
      </c>
      <c r="H205" s="120" t="s">
        <v>972</v>
      </c>
      <c r="I205" s="121" t="s">
        <v>977</v>
      </c>
      <c r="J205" s="120" t="s">
        <v>974</v>
      </c>
      <c r="K205" s="120" t="s">
        <v>975</v>
      </c>
      <c r="L205" s="120" t="s">
        <v>976</v>
      </c>
      <c r="M205" s="122">
        <v>10</v>
      </c>
      <c r="N205" s="123">
        <v>10073.25</v>
      </c>
      <c r="O205" s="124">
        <v>41778</v>
      </c>
      <c r="P205" s="120" t="s">
        <v>281</v>
      </c>
      <c r="Q205" s="121" t="s">
        <v>282</v>
      </c>
      <c r="R205" s="120" t="s">
        <v>219</v>
      </c>
      <c r="S205" s="120" t="s">
        <v>220</v>
      </c>
      <c r="T205" s="120" t="s">
        <v>221</v>
      </c>
      <c r="U205" s="120" t="s">
        <v>222</v>
      </c>
      <c r="V205" s="120" t="s">
        <v>223</v>
      </c>
    </row>
    <row r="206" spans="1:22" ht="30" hidden="1">
      <c r="A206" s="120"/>
      <c r="B206" s="120" t="s">
        <v>206</v>
      </c>
      <c r="C206" s="121" t="s">
        <v>207</v>
      </c>
      <c r="D206" s="120" t="s">
        <v>208</v>
      </c>
      <c r="E206" s="120" t="s">
        <v>273</v>
      </c>
      <c r="F206" s="120" t="s">
        <v>377</v>
      </c>
      <c r="G206" s="121" t="s">
        <v>971</v>
      </c>
      <c r="H206" s="120" t="s">
        <v>972</v>
      </c>
      <c r="I206" s="121" t="s">
        <v>978</v>
      </c>
      <c r="J206" s="120" t="s">
        <v>979</v>
      </c>
      <c r="K206" s="120" t="s">
        <v>980</v>
      </c>
      <c r="L206" s="120" t="s">
        <v>981</v>
      </c>
      <c r="M206" s="122">
        <v>10</v>
      </c>
      <c r="N206" s="123">
        <v>9746.8799999999992</v>
      </c>
      <c r="O206" s="124">
        <v>41778</v>
      </c>
      <c r="P206" s="120" t="s">
        <v>281</v>
      </c>
      <c r="Q206" s="121" t="s">
        <v>282</v>
      </c>
      <c r="R206" s="120" t="s">
        <v>219</v>
      </c>
      <c r="S206" s="120" t="s">
        <v>220</v>
      </c>
      <c r="T206" s="120" t="s">
        <v>221</v>
      </c>
      <c r="U206" s="120" t="s">
        <v>222</v>
      </c>
      <c r="V206" s="120" t="s">
        <v>223</v>
      </c>
    </row>
    <row r="207" spans="1:22" ht="30" hidden="1">
      <c r="A207" s="120"/>
      <c r="B207" s="120" t="s">
        <v>206</v>
      </c>
      <c r="C207" s="121" t="s">
        <v>207</v>
      </c>
      <c r="D207" s="120" t="s">
        <v>208</v>
      </c>
      <c r="E207" s="120" t="s">
        <v>273</v>
      </c>
      <c r="F207" s="120" t="s">
        <v>377</v>
      </c>
      <c r="G207" s="121" t="s">
        <v>971</v>
      </c>
      <c r="H207" s="120" t="s">
        <v>972</v>
      </c>
      <c r="I207" s="121" t="s">
        <v>978</v>
      </c>
      <c r="J207" s="120" t="s">
        <v>982</v>
      </c>
      <c r="K207" s="120" t="s">
        <v>980</v>
      </c>
      <c r="L207" s="120" t="s">
        <v>981</v>
      </c>
      <c r="M207" s="122">
        <v>20</v>
      </c>
      <c r="N207" s="123">
        <v>13371.69</v>
      </c>
      <c r="O207" s="124">
        <v>41778</v>
      </c>
      <c r="P207" s="120" t="s">
        <v>281</v>
      </c>
      <c r="Q207" s="121" t="s">
        <v>282</v>
      </c>
      <c r="R207" s="120" t="s">
        <v>219</v>
      </c>
      <c r="S207" s="120" t="s">
        <v>220</v>
      </c>
      <c r="T207" s="120" t="s">
        <v>221</v>
      </c>
      <c r="U207" s="120" t="s">
        <v>222</v>
      </c>
      <c r="V207" s="120" t="s">
        <v>223</v>
      </c>
    </row>
    <row r="208" spans="1:22" hidden="1">
      <c r="A208" s="120"/>
      <c r="B208" s="172" t="s">
        <v>206</v>
      </c>
      <c r="C208" s="174" t="s">
        <v>207</v>
      </c>
      <c r="D208" s="172" t="s">
        <v>208</v>
      </c>
      <c r="E208" s="172" t="s">
        <v>240</v>
      </c>
      <c r="F208" s="172" t="s">
        <v>377</v>
      </c>
      <c r="G208" s="174" t="s">
        <v>1926</v>
      </c>
      <c r="H208" s="172" t="s">
        <v>1927</v>
      </c>
      <c r="I208" s="174" t="s">
        <v>1928</v>
      </c>
      <c r="J208" s="172" t="s">
        <v>1929</v>
      </c>
      <c r="K208" s="172" t="s">
        <v>1930</v>
      </c>
      <c r="L208" s="172" t="s">
        <v>1931</v>
      </c>
      <c r="M208" s="176">
        <v>10</v>
      </c>
      <c r="N208" s="178">
        <v>28512</v>
      </c>
      <c r="O208" s="172">
        <v>41775</v>
      </c>
      <c r="P208" s="172" t="s">
        <v>1932</v>
      </c>
      <c r="Q208" s="174" t="s">
        <v>1933</v>
      </c>
      <c r="R208" s="172" t="s">
        <v>219</v>
      </c>
      <c r="S208" s="172" t="s">
        <v>220</v>
      </c>
      <c r="T208" s="172" t="s">
        <v>221</v>
      </c>
      <c r="U208" s="172" t="s">
        <v>222</v>
      </c>
      <c r="V208" s="172" t="s">
        <v>223</v>
      </c>
    </row>
    <row r="209" spans="1:22" hidden="1">
      <c r="A209" s="120"/>
      <c r="B209" s="172" t="s">
        <v>206</v>
      </c>
      <c r="C209" s="174" t="s">
        <v>207</v>
      </c>
      <c r="D209" s="172" t="s">
        <v>208</v>
      </c>
      <c r="E209" s="172" t="s">
        <v>315</v>
      </c>
      <c r="F209" s="172" t="s">
        <v>800</v>
      </c>
      <c r="G209" s="174" t="s">
        <v>1471</v>
      </c>
      <c r="H209" s="172" t="s">
        <v>1472</v>
      </c>
      <c r="I209" s="174" t="s">
        <v>1473</v>
      </c>
      <c r="J209" s="172" t="s">
        <v>1474</v>
      </c>
      <c r="K209" s="172" t="s">
        <v>1475</v>
      </c>
      <c r="L209" s="172" t="s">
        <v>1476</v>
      </c>
      <c r="M209" s="176">
        <v>10</v>
      </c>
      <c r="N209" s="178">
        <v>23454.9</v>
      </c>
      <c r="O209" s="172">
        <v>41774</v>
      </c>
      <c r="P209" s="172" t="s">
        <v>1477</v>
      </c>
      <c r="Q209" s="174" t="s">
        <v>1478</v>
      </c>
      <c r="R209" s="172" t="s">
        <v>219</v>
      </c>
      <c r="S209" s="172" t="s">
        <v>220</v>
      </c>
      <c r="T209" s="172" t="s">
        <v>221</v>
      </c>
      <c r="U209" s="172" t="s">
        <v>222</v>
      </c>
      <c r="V209" s="172" t="s">
        <v>223</v>
      </c>
    </row>
    <row r="210" spans="1:22" hidden="1">
      <c r="A210" s="120"/>
      <c r="B210" s="172" t="s">
        <v>206</v>
      </c>
      <c r="C210" s="174" t="s">
        <v>207</v>
      </c>
      <c r="D210" s="172" t="s">
        <v>208</v>
      </c>
      <c r="E210" s="172" t="s">
        <v>890</v>
      </c>
      <c r="F210" s="172" t="s">
        <v>891</v>
      </c>
      <c r="G210" s="174" t="s">
        <v>1773</v>
      </c>
      <c r="H210" s="172" t="s">
        <v>1774</v>
      </c>
      <c r="I210" s="174" t="s">
        <v>1775</v>
      </c>
      <c r="J210" s="172" t="s">
        <v>1776</v>
      </c>
      <c r="K210" s="172" t="s">
        <v>1777</v>
      </c>
      <c r="L210" s="172" t="s">
        <v>1778</v>
      </c>
      <c r="M210" s="176">
        <v>20</v>
      </c>
      <c r="N210" s="178">
        <v>25326.31</v>
      </c>
      <c r="O210" s="172">
        <v>41778</v>
      </c>
      <c r="P210" s="172" t="s">
        <v>1779</v>
      </c>
      <c r="Q210" s="174" t="s">
        <v>1780</v>
      </c>
      <c r="R210" s="172" t="s">
        <v>219</v>
      </c>
      <c r="S210" s="172" t="s">
        <v>220</v>
      </c>
      <c r="T210" s="172" t="s">
        <v>476</v>
      </c>
      <c r="U210" s="172" t="s">
        <v>222</v>
      </c>
      <c r="V210" s="172" t="s">
        <v>223</v>
      </c>
    </row>
    <row r="211" spans="1:22" ht="30" hidden="1">
      <c r="A211" s="120"/>
      <c r="B211" s="120" t="s">
        <v>206</v>
      </c>
      <c r="C211" s="121" t="s">
        <v>207</v>
      </c>
      <c r="D211" s="120" t="s">
        <v>208</v>
      </c>
      <c r="E211" s="120" t="s">
        <v>466</v>
      </c>
      <c r="F211" s="120" t="s">
        <v>424</v>
      </c>
      <c r="G211" s="121" t="s">
        <v>882</v>
      </c>
      <c r="H211" s="120" t="s">
        <v>883</v>
      </c>
      <c r="I211" s="121" t="s">
        <v>884</v>
      </c>
      <c r="J211" s="120" t="s">
        <v>885</v>
      </c>
      <c r="K211" s="120" t="s">
        <v>886</v>
      </c>
      <c r="L211" s="120" t="s">
        <v>887</v>
      </c>
      <c r="M211" s="122">
        <v>10</v>
      </c>
      <c r="N211" s="123">
        <v>16456.560000000001</v>
      </c>
      <c r="O211" s="124">
        <v>41778</v>
      </c>
      <c r="P211" s="120" t="s">
        <v>888</v>
      </c>
      <c r="Q211" s="121" t="s">
        <v>474</v>
      </c>
      <c r="R211" s="120" t="s">
        <v>889</v>
      </c>
      <c r="S211" s="120" t="s">
        <v>220</v>
      </c>
      <c r="T211" s="120" t="s">
        <v>476</v>
      </c>
      <c r="U211" s="120" t="s">
        <v>350</v>
      </c>
      <c r="V211" s="120" t="s">
        <v>223</v>
      </c>
    </row>
    <row r="212" spans="1:22" ht="30" hidden="1">
      <c r="A212" s="120"/>
      <c r="B212" s="120" t="s">
        <v>206</v>
      </c>
      <c r="C212" s="121" t="s">
        <v>207</v>
      </c>
      <c r="D212" s="120" t="s">
        <v>208</v>
      </c>
      <c r="E212" s="120" t="s">
        <v>285</v>
      </c>
      <c r="F212" s="120" t="s">
        <v>377</v>
      </c>
      <c r="G212" s="121" t="s">
        <v>971</v>
      </c>
      <c r="H212" s="120" t="s">
        <v>972</v>
      </c>
      <c r="I212" s="121" t="s">
        <v>983</v>
      </c>
      <c r="J212" s="120" t="s">
        <v>984</v>
      </c>
      <c r="K212" s="120" t="s">
        <v>985</v>
      </c>
      <c r="L212" s="120" t="s">
        <v>986</v>
      </c>
      <c r="M212" s="122">
        <v>10</v>
      </c>
      <c r="N212" s="123">
        <v>71578.78</v>
      </c>
      <c r="O212" s="124">
        <v>41778</v>
      </c>
      <c r="P212" s="120" t="s">
        <v>987</v>
      </c>
      <c r="Q212" s="121" t="s">
        <v>988</v>
      </c>
      <c r="R212" s="120" t="s">
        <v>219</v>
      </c>
      <c r="S212" s="120" t="s">
        <v>220</v>
      </c>
      <c r="T212" s="120" t="s">
        <v>221</v>
      </c>
      <c r="U212" s="120" t="s">
        <v>222</v>
      </c>
      <c r="V212" s="120" t="s">
        <v>223</v>
      </c>
    </row>
    <row r="213" spans="1:22" ht="30" hidden="1">
      <c r="A213" s="120" t="s">
        <v>2406</v>
      </c>
      <c r="B213" s="120" t="s">
        <v>206</v>
      </c>
      <c r="C213" s="121" t="s">
        <v>207</v>
      </c>
      <c r="D213" s="120" t="s">
        <v>208</v>
      </c>
      <c r="E213" s="120" t="s">
        <v>324</v>
      </c>
      <c r="F213" s="120" t="s">
        <v>1000</v>
      </c>
      <c r="G213" s="121" t="s">
        <v>1001</v>
      </c>
      <c r="H213" s="120" t="s">
        <v>1002</v>
      </c>
      <c r="I213" s="121" t="s">
        <v>1003</v>
      </c>
      <c r="J213" s="120" t="s">
        <v>1004</v>
      </c>
      <c r="K213" s="120" t="s">
        <v>1005</v>
      </c>
      <c r="L213" s="120" t="s">
        <v>1006</v>
      </c>
      <c r="M213" s="122">
        <v>10</v>
      </c>
      <c r="N213" s="123">
        <v>21167.31</v>
      </c>
      <c r="O213" s="124">
        <v>41779</v>
      </c>
      <c r="P213" s="120" t="s">
        <v>1007</v>
      </c>
      <c r="Q213" s="121" t="s">
        <v>1008</v>
      </c>
      <c r="R213" s="120" t="s">
        <v>219</v>
      </c>
      <c r="S213" s="120" t="s">
        <v>220</v>
      </c>
      <c r="T213" s="120" t="s">
        <v>221</v>
      </c>
      <c r="U213" s="120" t="s">
        <v>222</v>
      </c>
      <c r="V213" s="120" t="s">
        <v>223</v>
      </c>
    </row>
    <row r="214" spans="1:22" ht="30" hidden="1">
      <c r="A214" s="120" t="s">
        <v>2406</v>
      </c>
      <c r="B214" s="120" t="s">
        <v>206</v>
      </c>
      <c r="C214" s="121" t="s">
        <v>207</v>
      </c>
      <c r="D214" s="120" t="s">
        <v>208</v>
      </c>
      <c r="E214" s="120" t="s">
        <v>324</v>
      </c>
      <c r="F214" s="120" t="s">
        <v>1000</v>
      </c>
      <c r="G214" s="121" t="s">
        <v>1001</v>
      </c>
      <c r="H214" s="120" t="s">
        <v>1002</v>
      </c>
      <c r="I214" s="121" t="s">
        <v>1009</v>
      </c>
      <c r="J214" s="120" t="s">
        <v>1004</v>
      </c>
      <c r="K214" s="120" t="s">
        <v>1005</v>
      </c>
      <c r="L214" s="120" t="s">
        <v>1006</v>
      </c>
      <c r="M214" s="122">
        <v>10</v>
      </c>
      <c r="N214" s="123">
        <v>9984.58</v>
      </c>
      <c r="O214" s="124">
        <v>41779</v>
      </c>
      <c r="P214" s="120" t="s">
        <v>1007</v>
      </c>
      <c r="Q214" s="121" t="s">
        <v>1008</v>
      </c>
      <c r="R214" s="120" t="s">
        <v>219</v>
      </c>
      <c r="S214" s="120" t="s">
        <v>220</v>
      </c>
      <c r="T214" s="120" t="s">
        <v>221</v>
      </c>
      <c r="U214" s="120" t="s">
        <v>222</v>
      </c>
      <c r="V214" s="120" t="s">
        <v>223</v>
      </c>
    </row>
    <row r="215" spans="1:22" ht="30" hidden="1">
      <c r="A215" s="120" t="s">
        <v>2406</v>
      </c>
      <c r="B215" s="120" t="s">
        <v>206</v>
      </c>
      <c r="C215" s="121" t="s">
        <v>207</v>
      </c>
      <c r="D215" s="120" t="s">
        <v>208</v>
      </c>
      <c r="E215" s="120" t="s">
        <v>324</v>
      </c>
      <c r="F215" s="120" t="s">
        <v>1000</v>
      </c>
      <c r="G215" s="121" t="s">
        <v>1001</v>
      </c>
      <c r="H215" s="120" t="s">
        <v>1002</v>
      </c>
      <c r="I215" s="121" t="s">
        <v>1010</v>
      </c>
      <c r="J215" s="120" t="s">
        <v>1004</v>
      </c>
      <c r="K215" s="120" t="s">
        <v>1005</v>
      </c>
      <c r="L215" s="120" t="s">
        <v>1006</v>
      </c>
      <c r="M215" s="122">
        <v>10</v>
      </c>
      <c r="N215" s="123">
        <v>8786.44</v>
      </c>
      <c r="O215" s="124">
        <v>41779</v>
      </c>
      <c r="P215" s="120" t="s">
        <v>1007</v>
      </c>
      <c r="Q215" s="121" t="s">
        <v>1008</v>
      </c>
      <c r="R215" s="120" t="s">
        <v>219</v>
      </c>
      <c r="S215" s="120" t="s">
        <v>220</v>
      </c>
      <c r="T215" s="120" t="s">
        <v>221</v>
      </c>
      <c r="U215" s="120" t="s">
        <v>222</v>
      </c>
      <c r="V215" s="120" t="s">
        <v>223</v>
      </c>
    </row>
    <row r="216" spans="1:22" ht="30" hidden="1">
      <c r="A216" s="120"/>
      <c r="B216" s="120" t="s">
        <v>206</v>
      </c>
      <c r="C216" s="121" t="s">
        <v>207</v>
      </c>
      <c r="D216" s="120" t="s">
        <v>208</v>
      </c>
      <c r="E216" s="120" t="s">
        <v>273</v>
      </c>
      <c r="F216" s="120" t="s">
        <v>377</v>
      </c>
      <c r="G216" s="121" t="s">
        <v>863</v>
      </c>
      <c r="H216" s="120" t="s">
        <v>864</v>
      </c>
      <c r="I216" s="121" t="s">
        <v>865</v>
      </c>
      <c r="J216" s="120" t="s">
        <v>866</v>
      </c>
      <c r="K216" s="120" t="s">
        <v>867</v>
      </c>
      <c r="L216" s="120" t="s">
        <v>868</v>
      </c>
      <c r="M216" s="122">
        <v>10</v>
      </c>
      <c r="N216" s="123">
        <v>672.7</v>
      </c>
      <c r="O216" s="124">
        <v>41779</v>
      </c>
      <c r="P216" s="120" t="s">
        <v>332</v>
      </c>
      <c r="Q216" s="121" t="s">
        <v>333</v>
      </c>
      <c r="R216" s="120" t="s">
        <v>219</v>
      </c>
      <c r="S216" s="120" t="s">
        <v>220</v>
      </c>
      <c r="T216" s="120" t="s">
        <v>221</v>
      </c>
      <c r="U216" s="120" t="s">
        <v>222</v>
      </c>
      <c r="V216" s="120" t="s">
        <v>223</v>
      </c>
    </row>
    <row r="217" spans="1:22" ht="30" hidden="1">
      <c r="A217" s="120"/>
      <c r="B217" s="120" t="s">
        <v>206</v>
      </c>
      <c r="C217" s="121" t="s">
        <v>207</v>
      </c>
      <c r="D217" s="120" t="s">
        <v>208</v>
      </c>
      <c r="E217" s="120" t="s">
        <v>273</v>
      </c>
      <c r="F217" s="120" t="s">
        <v>377</v>
      </c>
      <c r="G217" s="121" t="s">
        <v>863</v>
      </c>
      <c r="H217" s="120" t="s">
        <v>864</v>
      </c>
      <c r="I217" s="121" t="s">
        <v>865</v>
      </c>
      <c r="J217" s="120" t="s">
        <v>869</v>
      </c>
      <c r="K217" s="120" t="s">
        <v>867</v>
      </c>
      <c r="L217" s="120" t="s">
        <v>868</v>
      </c>
      <c r="M217" s="122">
        <v>20</v>
      </c>
      <c r="N217" s="123">
        <v>682.46</v>
      </c>
      <c r="O217" s="124">
        <v>41779</v>
      </c>
      <c r="P217" s="120" t="s">
        <v>332</v>
      </c>
      <c r="Q217" s="121" t="s">
        <v>333</v>
      </c>
      <c r="R217" s="120" t="s">
        <v>219</v>
      </c>
      <c r="S217" s="120" t="s">
        <v>220</v>
      </c>
      <c r="T217" s="120" t="s">
        <v>221</v>
      </c>
      <c r="U217" s="120" t="s">
        <v>222</v>
      </c>
      <c r="V217" s="120" t="s">
        <v>223</v>
      </c>
    </row>
    <row r="218" spans="1:22" ht="30" hidden="1">
      <c r="A218" s="120"/>
      <c r="B218" s="120" t="s">
        <v>206</v>
      </c>
      <c r="C218" s="121" t="s">
        <v>207</v>
      </c>
      <c r="D218" s="120" t="s">
        <v>208</v>
      </c>
      <c r="E218" s="120" t="s">
        <v>273</v>
      </c>
      <c r="F218" s="120" t="s">
        <v>377</v>
      </c>
      <c r="G218" s="121" t="s">
        <v>863</v>
      </c>
      <c r="H218" s="120" t="s">
        <v>864</v>
      </c>
      <c r="I218" s="121" t="s">
        <v>865</v>
      </c>
      <c r="J218" s="120" t="s">
        <v>870</v>
      </c>
      <c r="K218" s="120" t="s">
        <v>867</v>
      </c>
      <c r="L218" s="120" t="s">
        <v>868</v>
      </c>
      <c r="M218" s="122">
        <v>30</v>
      </c>
      <c r="N218" s="123">
        <v>69.42</v>
      </c>
      <c r="O218" s="124">
        <v>41779</v>
      </c>
      <c r="P218" s="120" t="s">
        <v>332</v>
      </c>
      <c r="Q218" s="121" t="s">
        <v>333</v>
      </c>
      <c r="R218" s="120" t="s">
        <v>219</v>
      </c>
      <c r="S218" s="120" t="s">
        <v>220</v>
      </c>
      <c r="T218" s="120" t="s">
        <v>221</v>
      </c>
      <c r="U218" s="120" t="s">
        <v>222</v>
      </c>
      <c r="V218" s="120" t="s">
        <v>223</v>
      </c>
    </row>
    <row r="219" spans="1:22" ht="30" hidden="1">
      <c r="A219" s="120"/>
      <c r="B219" s="120" t="s">
        <v>206</v>
      </c>
      <c r="C219" s="121" t="s">
        <v>207</v>
      </c>
      <c r="D219" s="120" t="s">
        <v>208</v>
      </c>
      <c r="E219" s="120" t="s">
        <v>273</v>
      </c>
      <c r="F219" s="120" t="s">
        <v>377</v>
      </c>
      <c r="G219" s="121" t="s">
        <v>863</v>
      </c>
      <c r="H219" s="120" t="s">
        <v>864</v>
      </c>
      <c r="I219" s="121" t="s">
        <v>865</v>
      </c>
      <c r="J219" s="120" t="s">
        <v>871</v>
      </c>
      <c r="K219" s="120" t="s">
        <v>867</v>
      </c>
      <c r="L219" s="120" t="s">
        <v>868</v>
      </c>
      <c r="M219" s="122">
        <v>40</v>
      </c>
      <c r="N219" s="123">
        <v>3426.44</v>
      </c>
      <c r="O219" s="124">
        <v>41779</v>
      </c>
      <c r="P219" s="120" t="s">
        <v>332</v>
      </c>
      <c r="Q219" s="121" t="s">
        <v>333</v>
      </c>
      <c r="R219" s="120" t="s">
        <v>219</v>
      </c>
      <c r="S219" s="120" t="s">
        <v>220</v>
      </c>
      <c r="T219" s="120" t="s">
        <v>221</v>
      </c>
      <c r="U219" s="120" t="s">
        <v>222</v>
      </c>
      <c r="V219" s="120" t="s">
        <v>223</v>
      </c>
    </row>
    <row r="220" spans="1:22" ht="30" hidden="1">
      <c r="A220" s="120"/>
      <c r="B220" s="120" t="s">
        <v>206</v>
      </c>
      <c r="C220" s="121" t="s">
        <v>207</v>
      </c>
      <c r="D220" s="120" t="s">
        <v>208</v>
      </c>
      <c r="E220" s="120" t="s">
        <v>273</v>
      </c>
      <c r="F220" s="120" t="s">
        <v>377</v>
      </c>
      <c r="G220" s="121" t="s">
        <v>863</v>
      </c>
      <c r="H220" s="120" t="s">
        <v>864</v>
      </c>
      <c r="I220" s="121" t="s">
        <v>865</v>
      </c>
      <c r="J220" s="120" t="s">
        <v>872</v>
      </c>
      <c r="K220" s="120" t="s">
        <v>867</v>
      </c>
      <c r="L220" s="120" t="s">
        <v>868</v>
      </c>
      <c r="M220" s="122">
        <v>50</v>
      </c>
      <c r="N220" s="123">
        <v>6435.59</v>
      </c>
      <c r="O220" s="124">
        <v>41779</v>
      </c>
      <c r="P220" s="120" t="s">
        <v>332</v>
      </c>
      <c r="Q220" s="121" t="s">
        <v>333</v>
      </c>
      <c r="R220" s="120" t="s">
        <v>219</v>
      </c>
      <c r="S220" s="120" t="s">
        <v>220</v>
      </c>
      <c r="T220" s="120" t="s">
        <v>221</v>
      </c>
      <c r="U220" s="120" t="s">
        <v>222</v>
      </c>
      <c r="V220" s="120" t="s">
        <v>223</v>
      </c>
    </row>
    <row r="221" spans="1:22" ht="30" hidden="1">
      <c r="A221" s="120"/>
      <c r="B221" s="120" t="s">
        <v>206</v>
      </c>
      <c r="C221" s="121" t="s">
        <v>207</v>
      </c>
      <c r="D221" s="120" t="s">
        <v>208</v>
      </c>
      <c r="E221" s="120" t="s">
        <v>273</v>
      </c>
      <c r="F221" s="120" t="s">
        <v>377</v>
      </c>
      <c r="G221" s="121" t="s">
        <v>863</v>
      </c>
      <c r="H221" s="120" t="s">
        <v>864</v>
      </c>
      <c r="I221" s="121" t="s">
        <v>865</v>
      </c>
      <c r="J221" s="120" t="s">
        <v>873</v>
      </c>
      <c r="K221" s="120" t="s">
        <v>867</v>
      </c>
      <c r="L221" s="120" t="s">
        <v>868</v>
      </c>
      <c r="M221" s="122">
        <v>60</v>
      </c>
      <c r="N221" s="123">
        <v>119.99</v>
      </c>
      <c r="O221" s="124">
        <v>41779</v>
      </c>
      <c r="P221" s="120" t="s">
        <v>332</v>
      </c>
      <c r="Q221" s="121" t="s">
        <v>333</v>
      </c>
      <c r="R221" s="120" t="s">
        <v>219</v>
      </c>
      <c r="S221" s="120" t="s">
        <v>220</v>
      </c>
      <c r="T221" s="120" t="s">
        <v>221</v>
      </c>
      <c r="U221" s="120" t="s">
        <v>222</v>
      </c>
      <c r="V221" s="120" t="s">
        <v>223</v>
      </c>
    </row>
    <row r="222" spans="1:22" ht="30" hidden="1">
      <c r="A222" s="120"/>
      <c r="B222" s="120" t="s">
        <v>206</v>
      </c>
      <c r="C222" s="121" t="s">
        <v>207</v>
      </c>
      <c r="D222" s="120" t="s">
        <v>208</v>
      </c>
      <c r="E222" s="120" t="s">
        <v>273</v>
      </c>
      <c r="F222" s="120" t="s">
        <v>377</v>
      </c>
      <c r="G222" s="121" t="s">
        <v>863</v>
      </c>
      <c r="H222" s="120" t="s">
        <v>864</v>
      </c>
      <c r="I222" s="121" t="s">
        <v>865</v>
      </c>
      <c r="J222" s="120" t="s">
        <v>874</v>
      </c>
      <c r="K222" s="120" t="s">
        <v>867</v>
      </c>
      <c r="L222" s="120" t="s">
        <v>868</v>
      </c>
      <c r="M222" s="122">
        <v>70</v>
      </c>
      <c r="N222" s="123">
        <v>999.57</v>
      </c>
      <c r="O222" s="124">
        <v>41779</v>
      </c>
      <c r="P222" s="120" t="s">
        <v>332</v>
      </c>
      <c r="Q222" s="121" t="s">
        <v>333</v>
      </c>
      <c r="R222" s="120" t="s">
        <v>219</v>
      </c>
      <c r="S222" s="120" t="s">
        <v>220</v>
      </c>
      <c r="T222" s="120" t="s">
        <v>221</v>
      </c>
      <c r="U222" s="120" t="s">
        <v>222</v>
      </c>
      <c r="V222" s="120" t="s">
        <v>223</v>
      </c>
    </row>
    <row r="223" spans="1:22" ht="30" hidden="1">
      <c r="A223" s="120"/>
      <c r="B223" s="120" t="s">
        <v>206</v>
      </c>
      <c r="C223" s="121" t="s">
        <v>207</v>
      </c>
      <c r="D223" s="120" t="s">
        <v>208</v>
      </c>
      <c r="E223" s="120" t="s">
        <v>273</v>
      </c>
      <c r="F223" s="120" t="s">
        <v>377</v>
      </c>
      <c r="G223" s="121" t="s">
        <v>863</v>
      </c>
      <c r="H223" s="120" t="s">
        <v>864</v>
      </c>
      <c r="I223" s="121" t="s">
        <v>865</v>
      </c>
      <c r="J223" s="120" t="s">
        <v>875</v>
      </c>
      <c r="K223" s="120" t="s">
        <v>867</v>
      </c>
      <c r="L223" s="120" t="s">
        <v>868</v>
      </c>
      <c r="M223" s="122">
        <v>80</v>
      </c>
      <c r="N223" s="123">
        <v>5306.98</v>
      </c>
      <c r="O223" s="124">
        <v>41779</v>
      </c>
      <c r="P223" s="120" t="s">
        <v>332</v>
      </c>
      <c r="Q223" s="121" t="s">
        <v>333</v>
      </c>
      <c r="R223" s="120" t="s">
        <v>219</v>
      </c>
      <c r="S223" s="120" t="s">
        <v>220</v>
      </c>
      <c r="T223" s="120" t="s">
        <v>221</v>
      </c>
      <c r="U223" s="120" t="s">
        <v>222</v>
      </c>
      <c r="V223" s="120" t="s">
        <v>223</v>
      </c>
    </row>
    <row r="224" spans="1:22" ht="30" hidden="1">
      <c r="A224" s="120"/>
      <c r="B224" s="120" t="s">
        <v>206</v>
      </c>
      <c r="C224" s="121" t="s">
        <v>207</v>
      </c>
      <c r="D224" s="120" t="s">
        <v>208</v>
      </c>
      <c r="E224" s="120" t="s">
        <v>273</v>
      </c>
      <c r="F224" s="120" t="s">
        <v>377</v>
      </c>
      <c r="G224" s="121" t="s">
        <v>863</v>
      </c>
      <c r="H224" s="120" t="s">
        <v>864</v>
      </c>
      <c r="I224" s="121" t="s">
        <v>865</v>
      </c>
      <c r="J224" s="120" t="s">
        <v>876</v>
      </c>
      <c r="K224" s="120" t="s">
        <v>867</v>
      </c>
      <c r="L224" s="120" t="s">
        <v>868</v>
      </c>
      <c r="M224" s="122">
        <v>90</v>
      </c>
      <c r="N224" s="123">
        <v>133.71</v>
      </c>
      <c r="O224" s="124">
        <v>41779</v>
      </c>
      <c r="P224" s="120" t="s">
        <v>332</v>
      </c>
      <c r="Q224" s="121" t="s">
        <v>333</v>
      </c>
      <c r="R224" s="120" t="s">
        <v>219</v>
      </c>
      <c r="S224" s="120" t="s">
        <v>220</v>
      </c>
      <c r="T224" s="120" t="s">
        <v>221</v>
      </c>
      <c r="U224" s="120" t="s">
        <v>222</v>
      </c>
      <c r="V224" s="120" t="s">
        <v>223</v>
      </c>
    </row>
    <row r="225" spans="1:22" ht="30" hidden="1">
      <c r="A225" s="120"/>
      <c r="B225" s="120" t="s">
        <v>206</v>
      </c>
      <c r="C225" s="121" t="s">
        <v>207</v>
      </c>
      <c r="D225" s="120" t="s">
        <v>208</v>
      </c>
      <c r="E225" s="120" t="s">
        <v>273</v>
      </c>
      <c r="F225" s="120" t="s">
        <v>377</v>
      </c>
      <c r="G225" s="121" t="s">
        <v>863</v>
      </c>
      <c r="H225" s="120" t="s">
        <v>864</v>
      </c>
      <c r="I225" s="121" t="s">
        <v>865</v>
      </c>
      <c r="J225" s="120" t="s">
        <v>877</v>
      </c>
      <c r="K225" s="120" t="s">
        <v>867</v>
      </c>
      <c r="L225" s="120" t="s">
        <v>868</v>
      </c>
      <c r="M225" s="122">
        <v>100</v>
      </c>
      <c r="N225" s="123">
        <v>159.36000000000001</v>
      </c>
      <c r="O225" s="124">
        <v>41779</v>
      </c>
      <c r="P225" s="120" t="s">
        <v>332</v>
      </c>
      <c r="Q225" s="121" t="s">
        <v>333</v>
      </c>
      <c r="R225" s="120" t="s">
        <v>219</v>
      </c>
      <c r="S225" s="120" t="s">
        <v>220</v>
      </c>
      <c r="T225" s="120" t="s">
        <v>221</v>
      </c>
      <c r="U225" s="120" t="s">
        <v>222</v>
      </c>
      <c r="V225" s="120" t="s">
        <v>223</v>
      </c>
    </row>
    <row r="226" spans="1:22" ht="30" hidden="1">
      <c r="A226" s="120"/>
      <c r="B226" s="120" t="s">
        <v>206</v>
      </c>
      <c r="C226" s="121" t="s">
        <v>207</v>
      </c>
      <c r="D226" s="120" t="s">
        <v>208</v>
      </c>
      <c r="E226" s="120" t="s">
        <v>273</v>
      </c>
      <c r="F226" s="120" t="s">
        <v>377</v>
      </c>
      <c r="G226" s="121" t="s">
        <v>863</v>
      </c>
      <c r="H226" s="120" t="s">
        <v>864</v>
      </c>
      <c r="I226" s="121" t="s">
        <v>865</v>
      </c>
      <c r="J226" s="120" t="s">
        <v>878</v>
      </c>
      <c r="K226" s="120" t="s">
        <v>867</v>
      </c>
      <c r="L226" s="120" t="s">
        <v>868</v>
      </c>
      <c r="M226" s="122">
        <v>110</v>
      </c>
      <c r="N226" s="123">
        <v>164.59</v>
      </c>
      <c r="O226" s="124">
        <v>41779</v>
      </c>
      <c r="P226" s="120" t="s">
        <v>332</v>
      </c>
      <c r="Q226" s="121" t="s">
        <v>333</v>
      </c>
      <c r="R226" s="120" t="s">
        <v>219</v>
      </c>
      <c r="S226" s="120" t="s">
        <v>220</v>
      </c>
      <c r="T226" s="120" t="s">
        <v>221</v>
      </c>
      <c r="U226" s="120" t="s">
        <v>222</v>
      </c>
      <c r="V226" s="120" t="s">
        <v>223</v>
      </c>
    </row>
    <row r="227" spans="1:22" ht="30" hidden="1">
      <c r="A227" s="120"/>
      <c r="B227" s="120" t="s">
        <v>206</v>
      </c>
      <c r="C227" s="121" t="s">
        <v>207</v>
      </c>
      <c r="D227" s="120" t="s">
        <v>208</v>
      </c>
      <c r="E227" s="120" t="s">
        <v>273</v>
      </c>
      <c r="F227" s="120" t="s">
        <v>377</v>
      </c>
      <c r="G227" s="121" t="s">
        <v>863</v>
      </c>
      <c r="H227" s="120" t="s">
        <v>864</v>
      </c>
      <c r="I227" s="121" t="s">
        <v>865</v>
      </c>
      <c r="J227" s="120" t="s">
        <v>879</v>
      </c>
      <c r="K227" s="120" t="s">
        <v>867</v>
      </c>
      <c r="L227" s="120" t="s">
        <v>868</v>
      </c>
      <c r="M227" s="122">
        <v>120</v>
      </c>
      <c r="N227" s="123">
        <v>2130.15</v>
      </c>
      <c r="O227" s="124">
        <v>41779</v>
      </c>
      <c r="P227" s="120" t="s">
        <v>332</v>
      </c>
      <c r="Q227" s="121" t="s">
        <v>333</v>
      </c>
      <c r="R227" s="120" t="s">
        <v>219</v>
      </c>
      <c r="S227" s="120" t="s">
        <v>220</v>
      </c>
      <c r="T227" s="120" t="s">
        <v>221</v>
      </c>
      <c r="U227" s="120" t="s">
        <v>222</v>
      </c>
      <c r="V227" s="120" t="s">
        <v>223</v>
      </c>
    </row>
    <row r="228" spans="1:22" ht="30" hidden="1">
      <c r="A228" s="120"/>
      <c r="B228" s="120" t="s">
        <v>206</v>
      </c>
      <c r="C228" s="121" t="s">
        <v>207</v>
      </c>
      <c r="D228" s="120" t="s">
        <v>208</v>
      </c>
      <c r="E228" s="120" t="s">
        <v>273</v>
      </c>
      <c r="F228" s="120" t="s">
        <v>377</v>
      </c>
      <c r="G228" s="121" t="s">
        <v>863</v>
      </c>
      <c r="H228" s="120" t="s">
        <v>864</v>
      </c>
      <c r="I228" s="121" t="s">
        <v>865</v>
      </c>
      <c r="J228" s="120" t="s">
        <v>880</v>
      </c>
      <c r="K228" s="120" t="s">
        <v>867</v>
      </c>
      <c r="L228" s="120" t="s">
        <v>868</v>
      </c>
      <c r="M228" s="122">
        <v>130</v>
      </c>
      <c r="N228" s="123">
        <v>371.95</v>
      </c>
      <c r="O228" s="124">
        <v>41779</v>
      </c>
      <c r="P228" s="120" t="s">
        <v>332</v>
      </c>
      <c r="Q228" s="121" t="s">
        <v>333</v>
      </c>
      <c r="R228" s="120" t="s">
        <v>219</v>
      </c>
      <c r="S228" s="120" t="s">
        <v>220</v>
      </c>
      <c r="T228" s="120" t="s">
        <v>221</v>
      </c>
      <c r="U228" s="120" t="s">
        <v>222</v>
      </c>
      <c r="V228" s="120" t="s">
        <v>223</v>
      </c>
    </row>
    <row r="229" spans="1:22" ht="30" hidden="1">
      <c r="A229" s="120"/>
      <c r="B229" s="120" t="s">
        <v>206</v>
      </c>
      <c r="C229" s="121" t="s">
        <v>207</v>
      </c>
      <c r="D229" s="120" t="s">
        <v>208</v>
      </c>
      <c r="E229" s="120" t="s">
        <v>273</v>
      </c>
      <c r="F229" s="120" t="s">
        <v>377</v>
      </c>
      <c r="G229" s="121" t="s">
        <v>863</v>
      </c>
      <c r="H229" s="120" t="s">
        <v>864</v>
      </c>
      <c r="I229" s="121" t="s">
        <v>865</v>
      </c>
      <c r="J229" s="120" t="s">
        <v>881</v>
      </c>
      <c r="K229" s="120" t="s">
        <v>867</v>
      </c>
      <c r="L229" s="120" t="s">
        <v>868</v>
      </c>
      <c r="M229" s="122">
        <v>140</v>
      </c>
      <c r="N229" s="123">
        <v>354.4</v>
      </c>
      <c r="O229" s="124">
        <v>41779</v>
      </c>
      <c r="P229" s="120" t="s">
        <v>332</v>
      </c>
      <c r="Q229" s="121" t="s">
        <v>333</v>
      </c>
      <c r="R229" s="120" t="s">
        <v>219</v>
      </c>
      <c r="S229" s="120" t="s">
        <v>220</v>
      </c>
      <c r="T229" s="120" t="s">
        <v>221</v>
      </c>
      <c r="U229" s="120" t="s">
        <v>222</v>
      </c>
      <c r="V229" s="120" t="s">
        <v>223</v>
      </c>
    </row>
    <row r="230" spans="1:22" hidden="1">
      <c r="A230" s="120"/>
      <c r="B230" s="172" t="s">
        <v>206</v>
      </c>
      <c r="C230" s="174" t="s">
        <v>207</v>
      </c>
      <c r="D230" s="172" t="s">
        <v>208</v>
      </c>
      <c r="E230" s="172" t="s">
        <v>324</v>
      </c>
      <c r="F230" s="172" t="s">
        <v>2004</v>
      </c>
      <c r="G230" s="174" t="s">
        <v>2078</v>
      </c>
      <c r="H230" s="172" t="s">
        <v>2079</v>
      </c>
      <c r="I230" s="174" t="s">
        <v>2080</v>
      </c>
      <c r="J230" s="172" t="s">
        <v>2081</v>
      </c>
      <c r="K230" s="172" t="s">
        <v>2082</v>
      </c>
      <c r="L230" s="172" t="s">
        <v>2083</v>
      </c>
      <c r="M230" s="176">
        <v>10</v>
      </c>
      <c r="N230" s="178">
        <v>48659.839999999997</v>
      </c>
      <c r="O230" s="172">
        <v>41779</v>
      </c>
      <c r="P230" s="172" t="s">
        <v>2084</v>
      </c>
      <c r="Q230" s="174" t="s">
        <v>2085</v>
      </c>
      <c r="R230" s="172" t="s">
        <v>219</v>
      </c>
      <c r="S230" s="172" t="s">
        <v>220</v>
      </c>
      <c r="T230" s="172" t="s">
        <v>221</v>
      </c>
      <c r="U230" s="172" t="s">
        <v>222</v>
      </c>
      <c r="V230" s="172" t="s">
        <v>223</v>
      </c>
    </row>
    <row r="231" spans="1:22" hidden="1">
      <c r="A231" s="120"/>
      <c r="B231" s="172" t="s">
        <v>206</v>
      </c>
      <c r="C231" s="174" t="s">
        <v>207</v>
      </c>
      <c r="D231" s="172" t="s">
        <v>208</v>
      </c>
      <c r="E231" s="172" t="s">
        <v>324</v>
      </c>
      <c r="F231" s="172" t="s">
        <v>2004</v>
      </c>
      <c r="G231" s="174" t="s">
        <v>2078</v>
      </c>
      <c r="H231" s="172" t="s">
        <v>2079</v>
      </c>
      <c r="I231" s="174" t="s">
        <v>2086</v>
      </c>
      <c r="J231" s="172" t="s">
        <v>2081</v>
      </c>
      <c r="K231" s="172" t="s">
        <v>2082</v>
      </c>
      <c r="L231" s="172" t="s">
        <v>2083</v>
      </c>
      <c r="M231" s="176">
        <v>10</v>
      </c>
      <c r="N231" s="178">
        <v>13298.2</v>
      </c>
      <c r="O231" s="172">
        <v>41779</v>
      </c>
      <c r="P231" s="172" t="s">
        <v>2084</v>
      </c>
      <c r="Q231" s="174" t="s">
        <v>2085</v>
      </c>
      <c r="R231" s="172" t="s">
        <v>219</v>
      </c>
      <c r="S231" s="172" t="s">
        <v>220</v>
      </c>
      <c r="T231" s="172" t="s">
        <v>221</v>
      </c>
      <c r="U231" s="172" t="s">
        <v>222</v>
      </c>
      <c r="V231" s="172" t="s">
        <v>223</v>
      </c>
    </row>
    <row r="232" spans="1:22" hidden="1">
      <c r="A232" s="120"/>
      <c r="B232" s="172" t="s">
        <v>206</v>
      </c>
      <c r="C232" s="174" t="s">
        <v>207</v>
      </c>
      <c r="D232" s="172" t="s">
        <v>208</v>
      </c>
      <c r="E232" s="172" t="s">
        <v>273</v>
      </c>
      <c r="F232" s="172" t="s">
        <v>241</v>
      </c>
      <c r="G232" s="174" t="s">
        <v>1493</v>
      </c>
      <c r="H232" s="172" t="s">
        <v>1494</v>
      </c>
      <c r="I232" s="174" t="s">
        <v>1495</v>
      </c>
      <c r="J232" s="172" t="s">
        <v>1496</v>
      </c>
      <c r="K232" s="172" t="s">
        <v>1497</v>
      </c>
      <c r="L232" s="172" t="s">
        <v>1498</v>
      </c>
      <c r="M232" s="176">
        <v>10</v>
      </c>
      <c r="N232" s="178">
        <v>32516.27</v>
      </c>
      <c r="O232" s="172">
        <v>41775</v>
      </c>
      <c r="P232" s="172" t="s">
        <v>676</v>
      </c>
      <c r="Q232" s="174" t="s">
        <v>677</v>
      </c>
      <c r="R232" s="172" t="s">
        <v>219</v>
      </c>
      <c r="S232" s="172" t="s">
        <v>220</v>
      </c>
      <c r="T232" s="172" t="s">
        <v>221</v>
      </c>
      <c r="U232" s="172" t="s">
        <v>222</v>
      </c>
      <c r="V232" s="172" t="s">
        <v>223</v>
      </c>
    </row>
    <row r="233" spans="1:22" hidden="1">
      <c r="A233" s="120"/>
      <c r="B233" s="172" t="s">
        <v>206</v>
      </c>
      <c r="C233" s="174" t="s">
        <v>207</v>
      </c>
      <c r="D233" s="172" t="s">
        <v>208</v>
      </c>
      <c r="E233" s="172" t="s">
        <v>669</v>
      </c>
      <c r="F233" s="172" t="s">
        <v>405</v>
      </c>
      <c r="G233" s="174" t="s">
        <v>1702</v>
      </c>
      <c r="H233" s="172" t="s">
        <v>1703</v>
      </c>
      <c r="I233" s="174" t="s">
        <v>716</v>
      </c>
      <c r="J233" s="172" t="s">
        <v>1710</v>
      </c>
      <c r="K233" s="172" t="s">
        <v>1711</v>
      </c>
      <c r="L233" s="172" t="s">
        <v>1712</v>
      </c>
      <c r="M233" s="176">
        <v>10</v>
      </c>
      <c r="N233" s="178">
        <v>15384.92</v>
      </c>
      <c r="O233" s="172">
        <v>41781</v>
      </c>
      <c r="P233" s="172" t="s">
        <v>1713</v>
      </c>
      <c r="Q233" s="174" t="s">
        <v>1714</v>
      </c>
      <c r="R233" s="172" t="s">
        <v>348</v>
      </c>
      <c r="S233" s="172" t="s">
        <v>220</v>
      </c>
      <c r="T233" s="172" t="s">
        <v>476</v>
      </c>
      <c r="U233" s="172" t="s">
        <v>350</v>
      </c>
      <c r="V233" s="172" t="s">
        <v>223</v>
      </c>
    </row>
    <row r="234" spans="1:22" hidden="1">
      <c r="A234" s="120"/>
      <c r="B234" s="172" t="s">
        <v>206</v>
      </c>
      <c r="C234" s="174" t="s">
        <v>207</v>
      </c>
      <c r="D234" s="172" t="s">
        <v>208</v>
      </c>
      <c r="E234" s="172" t="s">
        <v>669</v>
      </c>
      <c r="F234" s="172" t="s">
        <v>405</v>
      </c>
      <c r="G234" s="174" t="s">
        <v>1702</v>
      </c>
      <c r="H234" s="172" t="s">
        <v>1703</v>
      </c>
      <c r="I234" s="174" t="s">
        <v>716</v>
      </c>
      <c r="J234" s="172" t="s">
        <v>1710</v>
      </c>
      <c r="K234" s="172" t="s">
        <v>1711</v>
      </c>
      <c r="L234" s="172" t="s">
        <v>1712</v>
      </c>
      <c r="M234" s="176">
        <v>20</v>
      </c>
      <c r="N234" s="178">
        <v>3831.36</v>
      </c>
      <c r="O234" s="172">
        <v>41781</v>
      </c>
      <c r="P234" s="172" t="s">
        <v>1713</v>
      </c>
      <c r="Q234" s="174" t="s">
        <v>1714</v>
      </c>
      <c r="R234" s="172" t="s">
        <v>348</v>
      </c>
      <c r="S234" s="172" t="s">
        <v>220</v>
      </c>
      <c r="T234" s="172" t="s">
        <v>476</v>
      </c>
      <c r="U234" s="172" t="s">
        <v>350</v>
      </c>
      <c r="V234" s="172" t="s">
        <v>223</v>
      </c>
    </row>
    <row r="235" spans="1:22" hidden="1">
      <c r="A235" s="120"/>
      <c r="B235" s="172" t="s">
        <v>206</v>
      </c>
      <c r="C235" s="174" t="s">
        <v>207</v>
      </c>
      <c r="D235" s="172" t="s">
        <v>208</v>
      </c>
      <c r="E235" s="172" t="s">
        <v>669</v>
      </c>
      <c r="F235" s="172" t="s">
        <v>405</v>
      </c>
      <c r="G235" s="174" t="s">
        <v>1702</v>
      </c>
      <c r="H235" s="172" t="s">
        <v>1703</v>
      </c>
      <c r="I235" s="174" t="s">
        <v>716</v>
      </c>
      <c r="J235" s="172" t="s">
        <v>1715</v>
      </c>
      <c r="K235" s="172" t="s">
        <v>1716</v>
      </c>
      <c r="L235" s="172" t="s">
        <v>1717</v>
      </c>
      <c r="M235" s="176">
        <v>10</v>
      </c>
      <c r="N235" s="178">
        <v>15275.4</v>
      </c>
      <c r="O235" s="172">
        <v>41781</v>
      </c>
      <c r="P235" s="172" t="s">
        <v>1718</v>
      </c>
      <c r="Q235" s="174" t="s">
        <v>1719</v>
      </c>
      <c r="R235" s="172" t="s">
        <v>348</v>
      </c>
      <c r="S235" s="172" t="s">
        <v>220</v>
      </c>
      <c r="T235" s="172" t="s">
        <v>476</v>
      </c>
      <c r="U235" s="172" t="s">
        <v>350</v>
      </c>
      <c r="V235" s="172" t="s">
        <v>223</v>
      </c>
    </row>
    <row r="236" spans="1:22" hidden="1">
      <c r="A236" s="120"/>
      <c r="B236" s="172" t="s">
        <v>206</v>
      </c>
      <c r="C236" s="174" t="s">
        <v>207</v>
      </c>
      <c r="D236" s="172" t="s">
        <v>208</v>
      </c>
      <c r="E236" s="172" t="s">
        <v>669</v>
      </c>
      <c r="F236" s="172" t="s">
        <v>405</v>
      </c>
      <c r="G236" s="174" t="s">
        <v>1702</v>
      </c>
      <c r="H236" s="172" t="s">
        <v>1703</v>
      </c>
      <c r="I236" s="174" t="s">
        <v>716</v>
      </c>
      <c r="J236" s="172" t="s">
        <v>1715</v>
      </c>
      <c r="K236" s="172" t="s">
        <v>1716</v>
      </c>
      <c r="L236" s="172" t="s">
        <v>1717</v>
      </c>
      <c r="M236" s="176">
        <v>30</v>
      </c>
      <c r="N236" s="178">
        <v>4800</v>
      </c>
      <c r="O236" s="172">
        <v>41781</v>
      </c>
      <c r="P236" s="172" t="s">
        <v>1718</v>
      </c>
      <c r="Q236" s="174" t="s">
        <v>1719</v>
      </c>
      <c r="R236" s="172" t="s">
        <v>348</v>
      </c>
      <c r="S236" s="172" t="s">
        <v>220</v>
      </c>
      <c r="T236" s="172" t="s">
        <v>476</v>
      </c>
      <c r="U236" s="172" t="s">
        <v>350</v>
      </c>
      <c r="V236" s="172" t="s">
        <v>223</v>
      </c>
    </row>
    <row r="237" spans="1:22" hidden="1">
      <c r="A237" s="120"/>
      <c r="B237" s="172" t="s">
        <v>206</v>
      </c>
      <c r="C237" s="174" t="s">
        <v>207</v>
      </c>
      <c r="D237" s="172" t="s">
        <v>208</v>
      </c>
      <c r="E237" s="172" t="s">
        <v>669</v>
      </c>
      <c r="F237" s="172" t="s">
        <v>405</v>
      </c>
      <c r="G237" s="174" t="s">
        <v>1702</v>
      </c>
      <c r="H237" s="172" t="s">
        <v>1703</v>
      </c>
      <c r="I237" s="174" t="s">
        <v>722</v>
      </c>
      <c r="J237" s="172" t="s">
        <v>1715</v>
      </c>
      <c r="K237" s="172" t="s">
        <v>1716</v>
      </c>
      <c r="L237" s="172" t="s">
        <v>1717</v>
      </c>
      <c r="M237" s="176">
        <v>40</v>
      </c>
      <c r="N237" s="178">
        <v>517.4</v>
      </c>
      <c r="O237" s="172">
        <v>41781</v>
      </c>
      <c r="P237" s="172" t="s">
        <v>1718</v>
      </c>
      <c r="Q237" s="174" t="s">
        <v>1719</v>
      </c>
      <c r="R237" s="172" t="s">
        <v>348</v>
      </c>
      <c r="S237" s="172" t="s">
        <v>220</v>
      </c>
      <c r="T237" s="172" t="s">
        <v>476</v>
      </c>
      <c r="U237" s="172" t="s">
        <v>350</v>
      </c>
      <c r="V237" s="172" t="s">
        <v>223</v>
      </c>
    </row>
    <row r="238" spans="1:22" ht="30" hidden="1">
      <c r="A238" s="120"/>
      <c r="B238" s="120" t="s">
        <v>206</v>
      </c>
      <c r="C238" s="121" t="s">
        <v>207</v>
      </c>
      <c r="D238" s="120" t="s">
        <v>208</v>
      </c>
      <c r="E238" s="120" t="s">
        <v>546</v>
      </c>
      <c r="F238" s="120" t="s">
        <v>1019</v>
      </c>
      <c r="G238" s="121" t="s">
        <v>1020</v>
      </c>
      <c r="H238" s="120" t="s">
        <v>1021</v>
      </c>
      <c r="I238" s="121" t="s">
        <v>1022</v>
      </c>
      <c r="J238" s="120" t="s">
        <v>1023</v>
      </c>
      <c r="K238" s="120" t="s">
        <v>1024</v>
      </c>
      <c r="L238" s="120" t="s">
        <v>1025</v>
      </c>
      <c r="M238" s="122">
        <v>10</v>
      </c>
      <c r="N238" s="123">
        <v>5070</v>
      </c>
      <c r="O238" s="124">
        <v>41780</v>
      </c>
      <c r="P238" s="120" t="s">
        <v>1026</v>
      </c>
      <c r="Q238" s="121" t="s">
        <v>1027</v>
      </c>
      <c r="R238" s="120" t="s">
        <v>219</v>
      </c>
      <c r="S238" s="120" t="s">
        <v>220</v>
      </c>
      <c r="T238" s="120" t="s">
        <v>221</v>
      </c>
      <c r="U238" s="120" t="s">
        <v>222</v>
      </c>
      <c r="V238" s="120" t="s">
        <v>223</v>
      </c>
    </row>
    <row r="239" spans="1:22" ht="30" hidden="1">
      <c r="A239" s="120"/>
      <c r="B239" s="120" t="s">
        <v>206</v>
      </c>
      <c r="C239" s="121" t="s">
        <v>207</v>
      </c>
      <c r="D239" s="120" t="s">
        <v>208</v>
      </c>
      <c r="E239" s="120" t="s">
        <v>546</v>
      </c>
      <c r="F239" s="120" t="s">
        <v>1019</v>
      </c>
      <c r="G239" s="121" t="s">
        <v>1020</v>
      </c>
      <c r="H239" s="120" t="s">
        <v>1021</v>
      </c>
      <c r="I239" s="121" t="s">
        <v>1028</v>
      </c>
      <c r="J239" s="120" t="s">
        <v>1023</v>
      </c>
      <c r="K239" s="120" t="s">
        <v>1024</v>
      </c>
      <c r="L239" s="120" t="s">
        <v>1025</v>
      </c>
      <c r="M239" s="122">
        <v>10</v>
      </c>
      <c r="N239" s="123">
        <v>15210</v>
      </c>
      <c r="O239" s="124">
        <v>41780</v>
      </c>
      <c r="P239" s="120" t="s">
        <v>1026</v>
      </c>
      <c r="Q239" s="121" t="s">
        <v>1027</v>
      </c>
      <c r="R239" s="120" t="s">
        <v>219</v>
      </c>
      <c r="S239" s="120" t="s">
        <v>220</v>
      </c>
      <c r="T239" s="120" t="s">
        <v>221</v>
      </c>
      <c r="U239" s="120" t="s">
        <v>222</v>
      </c>
      <c r="V239" s="120" t="s">
        <v>223</v>
      </c>
    </row>
    <row r="240" spans="1:22" ht="30" hidden="1">
      <c r="A240" s="120"/>
      <c r="B240" s="120" t="s">
        <v>206</v>
      </c>
      <c r="C240" s="121" t="s">
        <v>207</v>
      </c>
      <c r="D240" s="120" t="s">
        <v>208</v>
      </c>
      <c r="E240" s="120" t="s">
        <v>546</v>
      </c>
      <c r="F240" s="120" t="s">
        <v>1019</v>
      </c>
      <c r="G240" s="121" t="s">
        <v>1020</v>
      </c>
      <c r="H240" s="120" t="s">
        <v>1021</v>
      </c>
      <c r="I240" s="121" t="s">
        <v>1029</v>
      </c>
      <c r="J240" s="120" t="s">
        <v>1023</v>
      </c>
      <c r="K240" s="120" t="s">
        <v>1024</v>
      </c>
      <c r="L240" s="120" t="s">
        <v>1025</v>
      </c>
      <c r="M240" s="122">
        <v>10</v>
      </c>
      <c r="N240" s="123">
        <v>5070</v>
      </c>
      <c r="O240" s="124">
        <v>41780</v>
      </c>
      <c r="P240" s="120" t="s">
        <v>1026</v>
      </c>
      <c r="Q240" s="121" t="s">
        <v>1027</v>
      </c>
      <c r="R240" s="120" t="s">
        <v>219</v>
      </c>
      <c r="S240" s="120" t="s">
        <v>220</v>
      </c>
      <c r="T240" s="120" t="s">
        <v>221</v>
      </c>
      <c r="U240" s="120" t="s">
        <v>222</v>
      </c>
      <c r="V240" s="120" t="s">
        <v>223</v>
      </c>
    </row>
    <row r="241" spans="1:22" hidden="1">
      <c r="A241" s="120"/>
      <c r="B241" s="172" t="s">
        <v>206</v>
      </c>
      <c r="C241" s="174" t="s">
        <v>207</v>
      </c>
      <c r="D241" s="172" t="s">
        <v>208</v>
      </c>
      <c r="E241" s="172" t="s">
        <v>273</v>
      </c>
      <c r="F241" s="172" t="s">
        <v>368</v>
      </c>
      <c r="G241" s="174" t="s">
        <v>1836</v>
      </c>
      <c r="H241" s="172" t="s">
        <v>1837</v>
      </c>
      <c r="I241" s="174" t="s">
        <v>1838</v>
      </c>
      <c r="J241" s="172" t="s">
        <v>1839</v>
      </c>
      <c r="K241" s="172" t="s">
        <v>1840</v>
      </c>
      <c r="L241" s="172" t="s">
        <v>1841</v>
      </c>
      <c r="M241" s="176">
        <v>10</v>
      </c>
      <c r="N241" s="178">
        <v>52740</v>
      </c>
      <c r="O241" s="172">
        <v>41780</v>
      </c>
      <c r="P241" s="172" t="s">
        <v>1842</v>
      </c>
      <c r="Q241" s="174" t="s">
        <v>1843</v>
      </c>
      <c r="R241" s="172" t="s">
        <v>219</v>
      </c>
      <c r="S241" s="172" t="s">
        <v>220</v>
      </c>
      <c r="T241" s="172" t="s">
        <v>221</v>
      </c>
      <c r="U241" s="172" t="s">
        <v>222</v>
      </c>
      <c r="V241" s="172" t="s">
        <v>223</v>
      </c>
    </row>
    <row r="242" spans="1:22" hidden="1">
      <c r="A242" s="120"/>
      <c r="B242" s="172" t="s">
        <v>206</v>
      </c>
      <c r="C242" s="174" t="s">
        <v>207</v>
      </c>
      <c r="D242" s="172" t="s">
        <v>208</v>
      </c>
      <c r="E242" s="172" t="s">
        <v>273</v>
      </c>
      <c r="F242" s="172" t="s">
        <v>368</v>
      </c>
      <c r="G242" s="174" t="s">
        <v>1836</v>
      </c>
      <c r="H242" s="172" t="s">
        <v>1837</v>
      </c>
      <c r="I242" s="174" t="s">
        <v>1844</v>
      </c>
      <c r="J242" s="172" t="s">
        <v>1839</v>
      </c>
      <c r="K242" s="172" t="s">
        <v>1840</v>
      </c>
      <c r="L242" s="172" t="s">
        <v>1841</v>
      </c>
      <c r="M242" s="176">
        <v>10</v>
      </c>
      <c r="N242" s="178">
        <v>26370</v>
      </c>
      <c r="O242" s="172">
        <v>41780</v>
      </c>
      <c r="P242" s="172" t="s">
        <v>1842</v>
      </c>
      <c r="Q242" s="174" t="s">
        <v>1843</v>
      </c>
      <c r="R242" s="172" t="s">
        <v>219</v>
      </c>
      <c r="S242" s="172" t="s">
        <v>220</v>
      </c>
      <c r="T242" s="172" t="s">
        <v>221</v>
      </c>
      <c r="U242" s="172" t="s">
        <v>222</v>
      </c>
      <c r="V242" s="172" t="s">
        <v>223</v>
      </c>
    </row>
    <row r="243" spans="1:22" hidden="1">
      <c r="A243" s="120"/>
      <c r="B243" s="172" t="s">
        <v>206</v>
      </c>
      <c r="C243" s="174" t="s">
        <v>207</v>
      </c>
      <c r="D243" s="172" t="s">
        <v>208</v>
      </c>
      <c r="E243" s="172" t="s">
        <v>273</v>
      </c>
      <c r="F243" s="172" t="s">
        <v>368</v>
      </c>
      <c r="G243" s="174" t="s">
        <v>1836</v>
      </c>
      <c r="H243" s="172" t="s">
        <v>1837</v>
      </c>
      <c r="I243" s="174" t="s">
        <v>1845</v>
      </c>
      <c r="J243" s="172" t="s">
        <v>1839</v>
      </c>
      <c r="K243" s="172" t="s">
        <v>1840</v>
      </c>
      <c r="L243" s="172" t="s">
        <v>1841</v>
      </c>
      <c r="M243" s="176">
        <v>10</v>
      </c>
      <c r="N243" s="178">
        <v>52740</v>
      </c>
      <c r="O243" s="172">
        <v>41780</v>
      </c>
      <c r="P243" s="172" t="s">
        <v>1842</v>
      </c>
      <c r="Q243" s="174" t="s">
        <v>1843</v>
      </c>
      <c r="R243" s="172" t="s">
        <v>219</v>
      </c>
      <c r="S243" s="172" t="s">
        <v>220</v>
      </c>
      <c r="T243" s="172" t="s">
        <v>221</v>
      </c>
      <c r="U243" s="172" t="s">
        <v>222</v>
      </c>
      <c r="V243" s="172" t="s">
        <v>223</v>
      </c>
    </row>
    <row r="244" spans="1:22">
      <c r="A244" s="120" t="s">
        <v>2405</v>
      </c>
      <c r="B244" s="172" t="s">
        <v>206</v>
      </c>
      <c r="C244" s="174" t="s">
        <v>207</v>
      </c>
      <c r="D244" s="172" t="s">
        <v>208</v>
      </c>
      <c r="E244" s="172" t="s">
        <v>2236</v>
      </c>
      <c r="F244" s="172" t="s">
        <v>2237</v>
      </c>
      <c r="G244" s="174" t="s">
        <v>2238</v>
      </c>
      <c r="H244" s="172" t="s">
        <v>2239</v>
      </c>
      <c r="I244" s="174" t="s">
        <v>716</v>
      </c>
      <c r="J244" s="172" t="s">
        <v>2240</v>
      </c>
      <c r="K244" s="172" t="s">
        <v>2241</v>
      </c>
      <c r="L244" s="172" t="s">
        <v>2242</v>
      </c>
      <c r="M244" s="176">
        <v>10</v>
      </c>
      <c r="N244" s="178">
        <v>3936.35</v>
      </c>
      <c r="O244" s="172">
        <v>41781</v>
      </c>
      <c r="P244" s="172" t="s">
        <v>2243</v>
      </c>
      <c r="Q244" s="174" t="s">
        <v>2244</v>
      </c>
      <c r="R244" s="172" t="s">
        <v>348</v>
      </c>
      <c r="S244" s="172" t="s">
        <v>220</v>
      </c>
      <c r="T244" s="172" t="s">
        <v>476</v>
      </c>
      <c r="U244" s="172" t="s">
        <v>350</v>
      </c>
      <c r="V244" s="172" t="s">
        <v>223</v>
      </c>
    </row>
    <row r="245" spans="1:22">
      <c r="A245" s="120" t="s">
        <v>2405</v>
      </c>
      <c r="B245" s="172" t="s">
        <v>206</v>
      </c>
      <c r="C245" s="174" t="s">
        <v>207</v>
      </c>
      <c r="D245" s="172" t="s">
        <v>208</v>
      </c>
      <c r="E245" s="172" t="s">
        <v>2236</v>
      </c>
      <c r="F245" s="172" t="s">
        <v>2237</v>
      </c>
      <c r="G245" s="174" t="s">
        <v>2238</v>
      </c>
      <c r="H245" s="172" t="s">
        <v>2239</v>
      </c>
      <c r="I245" s="174" t="s">
        <v>716</v>
      </c>
      <c r="J245" s="172" t="s">
        <v>2240</v>
      </c>
      <c r="K245" s="172" t="s">
        <v>2241</v>
      </c>
      <c r="L245" s="172" t="s">
        <v>2242</v>
      </c>
      <c r="M245" s="176">
        <v>20</v>
      </c>
      <c r="N245" s="178">
        <v>428.37</v>
      </c>
      <c r="O245" s="172">
        <v>41781</v>
      </c>
      <c r="P245" s="172" t="s">
        <v>2243</v>
      </c>
      <c r="Q245" s="174" t="s">
        <v>2244</v>
      </c>
      <c r="R245" s="172" t="s">
        <v>348</v>
      </c>
      <c r="S245" s="172" t="s">
        <v>220</v>
      </c>
      <c r="T245" s="172" t="s">
        <v>476</v>
      </c>
      <c r="U245" s="172" t="s">
        <v>350</v>
      </c>
      <c r="V245" s="172" t="s">
        <v>223</v>
      </c>
    </row>
    <row r="246" spans="1:22">
      <c r="A246" s="120" t="s">
        <v>2405</v>
      </c>
      <c r="B246" s="172" t="s">
        <v>206</v>
      </c>
      <c r="C246" s="174" t="s">
        <v>207</v>
      </c>
      <c r="D246" s="172" t="s">
        <v>208</v>
      </c>
      <c r="E246" s="172" t="s">
        <v>2236</v>
      </c>
      <c r="F246" s="172" t="s">
        <v>2237</v>
      </c>
      <c r="G246" s="174" t="s">
        <v>2238</v>
      </c>
      <c r="H246" s="172" t="s">
        <v>2239</v>
      </c>
      <c r="I246" s="174" t="s">
        <v>716</v>
      </c>
      <c r="J246" s="172" t="s">
        <v>2240</v>
      </c>
      <c r="K246" s="172" t="s">
        <v>2241</v>
      </c>
      <c r="L246" s="172" t="s">
        <v>2242</v>
      </c>
      <c r="M246" s="176">
        <v>30</v>
      </c>
      <c r="N246" s="178">
        <v>10978.32</v>
      </c>
      <c r="O246" s="172">
        <v>41781</v>
      </c>
      <c r="P246" s="172" t="s">
        <v>2243</v>
      </c>
      <c r="Q246" s="174" t="s">
        <v>2244</v>
      </c>
      <c r="R246" s="172" t="s">
        <v>348</v>
      </c>
      <c r="S246" s="172" t="s">
        <v>220</v>
      </c>
      <c r="T246" s="172" t="s">
        <v>476</v>
      </c>
      <c r="U246" s="172" t="s">
        <v>350</v>
      </c>
      <c r="V246" s="172" t="s">
        <v>223</v>
      </c>
    </row>
    <row r="247" spans="1:22" hidden="1">
      <c r="A247" s="120"/>
      <c r="B247" s="172" t="s">
        <v>206</v>
      </c>
      <c r="C247" s="174" t="s">
        <v>207</v>
      </c>
      <c r="D247" s="172" t="s">
        <v>208</v>
      </c>
      <c r="E247" s="172" t="s">
        <v>669</v>
      </c>
      <c r="F247" s="172" t="s">
        <v>405</v>
      </c>
      <c r="G247" s="174" t="s">
        <v>1702</v>
      </c>
      <c r="H247" s="172" t="s">
        <v>1703</v>
      </c>
      <c r="I247" s="174" t="s">
        <v>716</v>
      </c>
      <c r="J247" s="172" t="s">
        <v>1720</v>
      </c>
      <c r="K247" s="172" t="s">
        <v>1721</v>
      </c>
      <c r="L247" s="172" t="s">
        <v>1722</v>
      </c>
      <c r="M247" s="176">
        <v>10</v>
      </c>
      <c r="N247" s="178">
        <v>39237.120000000003</v>
      </c>
      <c r="O247" s="172">
        <v>41781</v>
      </c>
      <c r="P247" s="172" t="s">
        <v>1713</v>
      </c>
      <c r="Q247" s="174" t="s">
        <v>1714</v>
      </c>
      <c r="R247" s="172" t="s">
        <v>348</v>
      </c>
      <c r="S247" s="172" t="s">
        <v>220</v>
      </c>
      <c r="T247" s="172" t="s">
        <v>476</v>
      </c>
      <c r="U247" s="172" t="s">
        <v>350</v>
      </c>
      <c r="V247" s="172" t="s">
        <v>223</v>
      </c>
    </row>
    <row r="248" spans="1:22" hidden="1">
      <c r="A248" s="120"/>
      <c r="B248" s="172" t="s">
        <v>206</v>
      </c>
      <c r="C248" s="174" t="s">
        <v>207</v>
      </c>
      <c r="D248" s="172" t="s">
        <v>208</v>
      </c>
      <c r="E248" s="172" t="s">
        <v>669</v>
      </c>
      <c r="F248" s="172" t="s">
        <v>405</v>
      </c>
      <c r="G248" s="174" t="s">
        <v>1702</v>
      </c>
      <c r="H248" s="172" t="s">
        <v>1703</v>
      </c>
      <c r="I248" s="174" t="s">
        <v>716</v>
      </c>
      <c r="J248" s="172" t="s">
        <v>1720</v>
      </c>
      <c r="K248" s="172" t="s">
        <v>1721</v>
      </c>
      <c r="L248" s="172" t="s">
        <v>1722</v>
      </c>
      <c r="M248" s="176">
        <v>20</v>
      </c>
      <c r="N248" s="178">
        <v>1462.98</v>
      </c>
      <c r="O248" s="172">
        <v>41781</v>
      </c>
      <c r="P248" s="172" t="s">
        <v>1713</v>
      </c>
      <c r="Q248" s="174" t="s">
        <v>1714</v>
      </c>
      <c r="R248" s="172" t="s">
        <v>348</v>
      </c>
      <c r="S248" s="172" t="s">
        <v>220</v>
      </c>
      <c r="T248" s="172" t="s">
        <v>476</v>
      </c>
      <c r="U248" s="172" t="s">
        <v>350</v>
      </c>
      <c r="V248" s="172" t="s">
        <v>223</v>
      </c>
    </row>
    <row r="249" spans="1:22" hidden="1">
      <c r="A249" s="120"/>
      <c r="B249" s="172" t="s">
        <v>206</v>
      </c>
      <c r="C249" s="174" t="s">
        <v>207</v>
      </c>
      <c r="D249" s="172" t="s">
        <v>208</v>
      </c>
      <c r="E249" s="172" t="s">
        <v>669</v>
      </c>
      <c r="F249" s="172" t="s">
        <v>405</v>
      </c>
      <c r="G249" s="174" t="s">
        <v>1702</v>
      </c>
      <c r="H249" s="172" t="s">
        <v>1703</v>
      </c>
      <c r="I249" s="174" t="s">
        <v>716</v>
      </c>
      <c r="J249" s="172" t="s">
        <v>1723</v>
      </c>
      <c r="K249" s="172" t="s">
        <v>1724</v>
      </c>
      <c r="L249" s="172" t="s">
        <v>1725</v>
      </c>
      <c r="M249" s="176">
        <v>10</v>
      </c>
      <c r="N249" s="178">
        <v>3857.88</v>
      </c>
      <c r="O249" s="172">
        <v>41781</v>
      </c>
      <c r="P249" s="172" t="s">
        <v>1713</v>
      </c>
      <c r="Q249" s="174" t="s">
        <v>1714</v>
      </c>
      <c r="R249" s="172" t="s">
        <v>348</v>
      </c>
      <c r="S249" s="172" t="s">
        <v>220</v>
      </c>
      <c r="T249" s="172" t="s">
        <v>476</v>
      </c>
      <c r="U249" s="172" t="s">
        <v>350</v>
      </c>
      <c r="V249" s="172" t="s">
        <v>223</v>
      </c>
    </row>
    <row r="250" spans="1:22" hidden="1">
      <c r="A250" s="120"/>
      <c r="B250" s="172" t="s">
        <v>206</v>
      </c>
      <c r="C250" s="174" t="s">
        <v>207</v>
      </c>
      <c r="D250" s="172" t="s">
        <v>208</v>
      </c>
      <c r="E250" s="172" t="s">
        <v>669</v>
      </c>
      <c r="F250" s="172" t="s">
        <v>405</v>
      </c>
      <c r="G250" s="174" t="s">
        <v>1702</v>
      </c>
      <c r="H250" s="172" t="s">
        <v>1703</v>
      </c>
      <c r="I250" s="174" t="s">
        <v>716</v>
      </c>
      <c r="J250" s="172" t="s">
        <v>1723</v>
      </c>
      <c r="K250" s="172" t="s">
        <v>1724</v>
      </c>
      <c r="L250" s="172" t="s">
        <v>1725</v>
      </c>
      <c r="M250" s="176">
        <v>30</v>
      </c>
      <c r="N250" s="178">
        <v>14146.56</v>
      </c>
      <c r="O250" s="172">
        <v>41781</v>
      </c>
      <c r="P250" s="172" t="s">
        <v>1713</v>
      </c>
      <c r="Q250" s="174" t="s">
        <v>1714</v>
      </c>
      <c r="R250" s="172" t="s">
        <v>348</v>
      </c>
      <c r="S250" s="172" t="s">
        <v>220</v>
      </c>
      <c r="T250" s="172" t="s">
        <v>476</v>
      </c>
      <c r="U250" s="172" t="s">
        <v>350</v>
      </c>
      <c r="V250" s="172" t="s">
        <v>223</v>
      </c>
    </row>
    <row r="251" spans="1:22" hidden="1">
      <c r="A251" s="120"/>
      <c r="B251" s="172" t="s">
        <v>206</v>
      </c>
      <c r="C251" s="174" t="s">
        <v>207</v>
      </c>
      <c r="D251" s="172" t="s">
        <v>208</v>
      </c>
      <c r="E251" s="172" t="s">
        <v>669</v>
      </c>
      <c r="F251" s="172" t="s">
        <v>405</v>
      </c>
      <c r="G251" s="174" t="s">
        <v>1702</v>
      </c>
      <c r="H251" s="172" t="s">
        <v>1703</v>
      </c>
      <c r="I251" s="174" t="s">
        <v>716</v>
      </c>
      <c r="J251" s="172" t="s">
        <v>1726</v>
      </c>
      <c r="K251" s="172" t="s">
        <v>1727</v>
      </c>
      <c r="L251" s="172" t="s">
        <v>1728</v>
      </c>
      <c r="M251" s="176">
        <v>10</v>
      </c>
      <c r="N251" s="178">
        <v>22609.5</v>
      </c>
      <c r="O251" s="172">
        <v>41781</v>
      </c>
      <c r="P251" s="172" t="s">
        <v>1713</v>
      </c>
      <c r="Q251" s="174" t="s">
        <v>1714</v>
      </c>
      <c r="R251" s="172" t="s">
        <v>348</v>
      </c>
      <c r="S251" s="172" t="s">
        <v>220</v>
      </c>
      <c r="T251" s="172" t="s">
        <v>476</v>
      </c>
      <c r="U251" s="172" t="s">
        <v>350</v>
      </c>
      <c r="V251" s="172" t="s">
        <v>223</v>
      </c>
    </row>
    <row r="252" spans="1:22" ht="30" hidden="1">
      <c r="A252" s="120"/>
      <c r="B252" s="120" t="s">
        <v>206</v>
      </c>
      <c r="C252" s="121" t="s">
        <v>207</v>
      </c>
      <c r="D252" s="120" t="s">
        <v>208</v>
      </c>
      <c r="E252" s="120" t="s">
        <v>669</v>
      </c>
      <c r="F252" s="120" t="s">
        <v>854</v>
      </c>
      <c r="G252" s="121" t="s">
        <v>855</v>
      </c>
      <c r="H252" s="120" t="s">
        <v>856</v>
      </c>
      <c r="I252" s="121" t="s">
        <v>857</v>
      </c>
      <c r="J252" s="120" t="s">
        <v>858</v>
      </c>
      <c r="K252" s="120" t="s">
        <v>859</v>
      </c>
      <c r="L252" s="120" t="s">
        <v>860</v>
      </c>
      <c r="M252" s="122">
        <v>10</v>
      </c>
      <c r="N252" s="123">
        <v>18539.099999999999</v>
      </c>
      <c r="O252" s="124">
        <v>41781</v>
      </c>
      <c r="P252" s="120" t="s">
        <v>861</v>
      </c>
      <c r="Q252" s="121" t="s">
        <v>862</v>
      </c>
      <c r="R252" s="120" t="s">
        <v>348</v>
      </c>
      <c r="S252" s="120" t="s">
        <v>220</v>
      </c>
      <c r="T252" s="120" t="s">
        <v>221</v>
      </c>
      <c r="U252" s="120" t="s">
        <v>350</v>
      </c>
      <c r="V252" s="120" t="s">
        <v>223</v>
      </c>
    </row>
    <row r="253" spans="1:22" hidden="1">
      <c r="A253" s="120"/>
      <c r="B253" s="172" t="s">
        <v>206</v>
      </c>
      <c r="C253" s="174" t="s">
        <v>207</v>
      </c>
      <c r="D253" s="172" t="s">
        <v>208</v>
      </c>
      <c r="E253" s="172" t="s">
        <v>1541</v>
      </c>
      <c r="F253" s="172" t="s">
        <v>1542</v>
      </c>
      <c r="G253" s="174" t="s">
        <v>1543</v>
      </c>
      <c r="H253" s="172" t="s">
        <v>1544</v>
      </c>
      <c r="I253" s="174" t="s">
        <v>695</v>
      </c>
      <c r="J253" s="172" t="s">
        <v>1545</v>
      </c>
      <c r="K253" s="172" t="s">
        <v>1546</v>
      </c>
      <c r="L253" s="172" t="s">
        <v>1547</v>
      </c>
      <c r="M253" s="176">
        <v>10</v>
      </c>
      <c r="N253" s="178">
        <v>15600</v>
      </c>
      <c r="O253" s="172">
        <v>41778</v>
      </c>
      <c r="P253" s="172" t="s">
        <v>699</v>
      </c>
      <c r="Q253" s="174" t="s">
        <v>700</v>
      </c>
      <c r="R253" s="172" t="s">
        <v>701</v>
      </c>
      <c r="S253" s="172" t="s">
        <v>220</v>
      </c>
      <c r="T253" s="172" t="s">
        <v>476</v>
      </c>
      <c r="U253" s="172" t="s">
        <v>350</v>
      </c>
      <c r="V253" s="172" t="s">
        <v>223</v>
      </c>
    </row>
    <row r="254" spans="1:22">
      <c r="A254" s="120" t="s">
        <v>2405</v>
      </c>
      <c r="B254" s="172" t="s">
        <v>206</v>
      </c>
      <c r="C254" s="174" t="s">
        <v>207</v>
      </c>
      <c r="D254" s="172" t="s">
        <v>208</v>
      </c>
      <c r="E254" s="172" t="s">
        <v>2184</v>
      </c>
      <c r="F254" s="172" t="s">
        <v>450</v>
      </c>
      <c r="G254" s="174" t="s">
        <v>2185</v>
      </c>
      <c r="H254" s="172" t="s">
        <v>2186</v>
      </c>
      <c r="I254" s="174" t="s">
        <v>716</v>
      </c>
      <c r="J254" s="172" t="s">
        <v>2187</v>
      </c>
      <c r="K254" s="172" t="s">
        <v>2188</v>
      </c>
      <c r="L254" s="172" t="s">
        <v>2189</v>
      </c>
      <c r="M254" s="176">
        <v>20</v>
      </c>
      <c r="N254" s="178">
        <v>32523.66</v>
      </c>
      <c r="O254" s="172">
        <v>41785</v>
      </c>
      <c r="P254" s="172" t="s">
        <v>2190</v>
      </c>
      <c r="Q254" s="174" t="s">
        <v>2191</v>
      </c>
      <c r="R254" s="172" t="s">
        <v>348</v>
      </c>
      <c r="S254" s="172" t="s">
        <v>220</v>
      </c>
      <c r="T254" s="172" t="s">
        <v>476</v>
      </c>
      <c r="U254" s="172" t="s">
        <v>350</v>
      </c>
      <c r="V254" s="172" t="s">
        <v>223</v>
      </c>
    </row>
    <row r="255" spans="1:22">
      <c r="A255" s="120" t="s">
        <v>2405</v>
      </c>
      <c r="B255" s="172" t="s">
        <v>206</v>
      </c>
      <c r="C255" s="174" t="s">
        <v>207</v>
      </c>
      <c r="D255" s="172" t="s">
        <v>208</v>
      </c>
      <c r="E255" s="172" t="s">
        <v>2184</v>
      </c>
      <c r="F255" s="172" t="s">
        <v>450</v>
      </c>
      <c r="G255" s="174" t="s">
        <v>2185</v>
      </c>
      <c r="H255" s="172" t="s">
        <v>2186</v>
      </c>
      <c r="I255" s="174" t="s">
        <v>716</v>
      </c>
      <c r="J255" s="172" t="s">
        <v>2187</v>
      </c>
      <c r="K255" s="172" t="s">
        <v>2188</v>
      </c>
      <c r="L255" s="172" t="s">
        <v>2189</v>
      </c>
      <c r="M255" s="176">
        <v>30</v>
      </c>
      <c r="N255" s="178">
        <v>3117.14</v>
      </c>
      <c r="O255" s="172">
        <v>41785</v>
      </c>
      <c r="P255" s="172" t="s">
        <v>2190</v>
      </c>
      <c r="Q255" s="174" t="s">
        <v>2191</v>
      </c>
      <c r="R255" s="172" t="s">
        <v>348</v>
      </c>
      <c r="S255" s="172" t="s">
        <v>220</v>
      </c>
      <c r="T255" s="172" t="s">
        <v>476</v>
      </c>
      <c r="U255" s="172" t="s">
        <v>350</v>
      </c>
      <c r="V255" s="172" t="s">
        <v>223</v>
      </c>
    </row>
    <row r="256" spans="1:22" hidden="1">
      <c r="A256" s="120"/>
      <c r="B256" s="172" t="s">
        <v>206</v>
      </c>
      <c r="C256" s="174" t="s">
        <v>207</v>
      </c>
      <c r="D256" s="172" t="s">
        <v>208</v>
      </c>
      <c r="E256" s="172" t="s">
        <v>669</v>
      </c>
      <c r="F256" s="172" t="s">
        <v>405</v>
      </c>
      <c r="G256" s="174" t="s">
        <v>1702</v>
      </c>
      <c r="H256" s="172" t="s">
        <v>1703</v>
      </c>
      <c r="I256" s="174" t="s">
        <v>716</v>
      </c>
      <c r="J256" s="172" t="s">
        <v>1729</v>
      </c>
      <c r="K256" s="172" t="s">
        <v>1730</v>
      </c>
      <c r="L256" s="172" t="s">
        <v>1731</v>
      </c>
      <c r="M256" s="176">
        <v>10</v>
      </c>
      <c r="N256" s="178">
        <v>36733.78</v>
      </c>
      <c r="O256" s="172">
        <v>41785</v>
      </c>
      <c r="P256" s="172" t="s">
        <v>1732</v>
      </c>
      <c r="Q256" s="174" t="s">
        <v>1733</v>
      </c>
      <c r="R256" s="172" t="s">
        <v>348</v>
      </c>
      <c r="S256" s="172" t="s">
        <v>220</v>
      </c>
      <c r="T256" s="172" t="s">
        <v>476</v>
      </c>
      <c r="U256" s="172" t="s">
        <v>350</v>
      </c>
      <c r="V256" s="172" t="s">
        <v>223</v>
      </c>
    </row>
    <row r="257" spans="1:22" hidden="1">
      <c r="A257" s="120"/>
      <c r="B257" s="172" t="s">
        <v>206</v>
      </c>
      <c r="C257" s="174" t="s">
        <v>207</v>
      </c>
      <c r="D257" s="172" t="s">
        <v>208</v>
      </c>
      <c r="E257" s="172" t="s">
        <v>669</v>
      </c>
      <c r="F257" s="172" t="s">
        <v>405</v>
      </c>
      <c r="G257" s="174" t="s">
        <v>1702</v>
      </c>
      <c r="H257" s="172" t="s">
        <v>1703</v>
      </c>
      <c r="I257" s="174" t="s">
        <v>716</v>
      </c>
      <c r="J257" s="172" t="s">
        <v>1729</v>
      </c>
      <c r="K257" s="172" t="s">
        <v>1730</v>
      </c>
      <c r="L257" s="172" t="s">
        <v>1731</v>
      </c>
      <c r="M257" s="176">
        <v>20</v>
      </c>
      <c r="N257" s="178">
        <v>5873.26</v>
      </c>
      <c r="O257" s="172">
        <v>41785</v>
      </c>
      <c r="P257" s="172" t="s">
        <v>1732</v>
      </c>
      <c r="Q257" s="174" t="s">
        <v>1733</v>
      </c>
      <c r="R257" s="172" t="s">
        <v>348</v>
      </c>
      <c r="S257" s="172" t="s">
        <v>220</v>
      </c>
      <c r="T257" s="172" t="s">
        <v>476</v>
      </c>
      <c r="U257" s="172" t="s">
        <v>350</v>
      </c>
      <c r="V257" s="172" t="s">
        <v>223</v>
      </c>
    </row>
    <row r="258" spans="1:22" hidden="1">
      <c r="A258" s="120"/>
      <c r="B258" s="172" t="s">
        <v>206</v>
      </c>
      <c r="C258" s="174" t="s">
        <v>207</v>
      </c>
      <c r="D258" s="172" t="s">
        <v>208</v>
      </c>
      <c r="E258" s="172" t="s">
        <v>285</v>
      </c>
      <c r="F258" s="172" t="s">
        <v>368</v>
      </c>
      <c r="G258" s="174" t="s">
        <v>1636</v>
      </c>
      <c r="H258" s="172" t="s">
        <v>1637</v>
      </c>
      <c r="I258" s="174" t="s">
        <v>1638</v>
      </c>
      <c r="J258" s="172" t="s">
        <v>1639</v>
      </c>
      <c r="K258" s="172" t="s">
        <v>1640</v>
      </c>
      <c r="L258" s="172" t="s">
        <v>1641</v>
      </c>
      <c r="M258" s="176">
        <v>10</v>
      </c>
      <c r="N258" s="178">
        <v>66752</v>
      </c>
      <c r="O258" s="172">
        <v>41782</v>
      </c>
      <c r="P258" s="172" t="s">
        <v>1642</v>
      </c>
      <c r="Q258" s="174" t="s">
        <v>1643</v>
      </c>
      <c r="R258" s="172" t="s">
        <v>219</v>
      </c>
      <c r="S258" s="172" t="s">
        <v>220</v>
      </c>
      <c r="T258" s="172" t="s">
        <v>221</v>
      </c>
      <c r="U258" s="172" t="s">
        <v>222</v>
      </c>
      <c r="V258" s="172" t="s">
        <v>223</v>
      </c>
    </row>
    <row r="259" spans="1:22" ht="30" hidden="1">
      <c r="A259" s="120"/>
      <c r="B259" s="120" t="s">
        <v>206</v>
      </c>
      <c r="C259" s="121" t="s">
        <v>207</v>
      </c>
      <c r="D259" s="120" t="s">
        <v>208</v>
      </c>
      <c r="E259" s="120" t="s">
        <v>713</v>
      </c>
      <c r="F259" s="120" t="s">
        <v>456</v>
      </c>
      <c r="G259" s="121" t="s">
        <v>714</v>
      </c>
      <c r="H259" s="120" t="s">
        <v>715</v>
      </c>
      <c r="I259" s="121" t="s">
        <v>716</v>
      </c>
      <c r="J259" s="120" t="s">
        <v>717</v>
      </c>
      <c r="K259" s="120" t="s">
        <v>718</v>
      </c>
      <c r="L259" s="120" t="s">
        <v>719</v>
      </c>
      <c r="M259" s="122">
        <v>10</v>
      </c>
      <c r="N259" s="123">
        <v>202.08</v>
      </c>
      <c r="O259" s="124">
        <v>41786</v>
      </c>
      <c r="P259" s="120" t="s">
        <v>720</v>
      </c>
      <c r="Q259" s="121" t="s">
        <v>721</v>
      </c>
      <c r="R259" s="120" t="s">
        <v>348</v>
      </c>
      <c r="S259" s="120" t="s">
        <v>220</v>
      </c>
      <c r="T259" s="120" t="s">
        <v>476</v>
      </c>
      <c r="U259" s="120" t="s">
        <v>350</v>
      </c>
      <c r="V259" s="120" t="s">
        <v>223</v>
      </c>
    </row>
    <row r="260" spans="1:22" ht="30" hidden="1">
      <c r="A260" s="120"/>
      <c r="B260" s="120" t="s">
        <v>206</v>
      </c>
      <c r="C260" s="121" t="s">
        <v>207</v>
      </c>
      <c r="D260" s="120" t="s">
        <v>208</v>
      </c>
      <c r="E260" s="120" t="s">
        <v>713</v>
      </c>
      <c r="F260" s="120" t="s">
        <v>456</v>
      </c>
      <c r="G260" s="121" t="s">
        <v>714</v>
      </c>
      <c r="H260" s="120" t="s">
        <v>715</v>
      </c>
      <c r="I260" s="121" t="s">
        <v>716</v>
      </c>
      <c r="J260" s="120" t="s">
        <v>717</v>
      </c>
      <c r="K260" s="120" t="s">
        <v>718</v>
      </c>
      <c r="L260" s="120" t="s">
        <v>719</v>
      </c>
      <c r="M260" s="122">
        <v>20</v>
      </c>
      <c r="N260" s="123">
        <v>210.52</v>
      </c>
      <c r="O260" s="124">
        <v>41786</v>
      </c>
      <c r="P260" s="120" t="s">
        <v>720</v>
      </c>
      <c r="Q260" s="121" t="s">
        <v>721</v>
      </c>
      <c r="R260" s="120" t="s">
        <v>348</v>
      </c>
      <c r="S260" s="120" t="s">
        <v>220</v>
      </c>
      <c r="T260" s="120" t="s">
        <v>476</v>
      </c>
      <c r="U260" s="120" t="s">
        <v>350</v>
      </c>
      <c r="V260" s="120" t="s">
        <v>223</v>
      </c>
    </row>
    <row r="261" spans="1:22" ht="30" hidden="1">
      <c r="A261" s="120"/>
      <c r="B261" s="120" t="s">
        <v>206</v>
      </c>
      <c r="C261" s="121" t="s">
        <v>207</v>
      </c>
      <c r="D261" s="120" t="s">
        <v>208</v>
      </c>
      <c r="E261" s="120" t="s">
        <v>713</v>
      </c>
      <c r="F261" s="120" t="s">
        <v>456</v>
      </c>
      <c r="G261" s="121" t="s">
        <v>714</v>
      </c>
      <c r="H261" s="120" t="s">
        <v>715</v>
      </c>
      <c r="I261" s="121" t="s">
        <v>716</v>
      </c>
      <c r="J261" s="120" t="s">
        <v>717</v>
      </c>
      <c r="K261" s="120" t="s">
        <v>718</v>
      </c>
      <c r="L261" s="120" t="s">
        <v>719</v>
      </c>
      <c r="M261" s="122">
        <v>30</v>
      </c>
      <c r="N261" s="123">
        <v>841.68</v>
      </c>
      <c r="O261" s="124">
        <v>41786</v>
      </c>
      <c r="P261" s="120" t="s">
        <v>720</v>
      </c>
      <c r="Q261" s="121" t="s">
        <v>721</v>
      </c>
      <c r="R261" s="120" t="s">
        <v>348</v>
      </c>
      <c r="S261" s="120" t="s">
        <v>220</v>
      </c>
      <c r="T261" s="120" t="s">
        <v>476</v>
      </c>
      <c r="U261" s="120" t="s">
        <v>350</v>
      </c>
      <c r="V261" s="120" t="s">
        <v>223</v>
      </c>
    </row>
    <row r="262" spans="1:22" ht="30" hidden="1">
      <c r="A262" s="120"/>
      <c r="B262" s="120" t="s">
        <v>206</v>
      </c>
      <c r="C262" s="121" t="s">
        <v>207</v>
      </c>
      <c r="D262" s="120" t="s">
        <v>208</v>
      </c>
      <c r="E262" s="120" t="s">
        <v>713</v>
      </c>
      <c r="F262" s="120" t="s">
        <v>456</v>
      </c>
      <c r="G262" s="121" t="s">
        <v>714</v>
      </c>
      <c r="H262" s="120" t="s">
        <v>715</v>
      </c>
      <c r="I262" s="121" t="s">
        <v>716</v>
      </c>
      <c r="J262" s="120" t="s">
        <v>717</v>
      </c>
      <c r="K262" s="120" t="s">
        <v>718</v>
      </c>
      <c r="L262" s="120" t="s">
        <v>719</v>
      </c>
      <c r="M262" s="122">
        <v>40</v>
      </c>
      <c r="N262" s="123">
        <v>125.28</v>
      </c>
      <c r="O262" s="124">
        <v>41786</v>
      </c>
      <c r="P262" s="120" t="s">
        <v>720</v>
      </c>
      <c r="Q262" s="121" t="s">
        <v>721</v>
      </c>
      <c r="R262" s="120" t="s">
        <v>348</v>
      </c>
      <c r="S262" s="120" t="s">
        <v>220</v>
      </c>
      <c r="T262" s="120" t="s">
        <v>476</v>
      </c>
      <c r="U262" s="120" t="s">
        <v>350</v>
      </c>
      <c r="V262" s="120" t="s">
        <v>223</v>
      </c>
    </row>
    <row r="263" spans="1:22" ht="30" hidden="1">
      <c r="A263" s="120"/>
      <c r="B263" s="120" t="s">
        <v>206</v>
      </c>
      <c r="C263" s="121" t="s">
        <v>207</v>
      </c>
      <c r="D263" s="120" t="s">
        <v>208</v>
      </c>
      <c r="E263" s="120" t="s">
        <v>713</v>
      </c>
      <c r="F263" s="120" t="s">
        <v>456</v>
      </c>
      <c r="G263" s="121" t="s">
        <v>714</v>
      </c>
      <c r="H263" s="120" t="s">
        <v>715</v>
      </c>
      <c r="I263" s="121" t="s">
        <v>716</v>
      </c>
      <c r="J263" s="120" t="s">
        <v>717</v>
      </c>
      <c r="K263" s="120" t="s">
        <v>718</v>
      </c>
      <c r="L263" s="120" t="s">
        <v>719</v>
      </c>
      <c r="M263" s="122">
        <v>50</v>
      </c>
      <c r="N263" s="123">
        <v>475.75</v>
      </c>
      <c r="O263" s="124">
        <v>41786</v>
      </c>
      <c r="P263" s="120" t="s">
        <v>720</v>
      </c>
      <c r="Q263" s="121" t="s">
        <v>721</v>
      </c>
      <c r="R263" s="120" t="s">
        <v>348</v>
      </c>
      <c r="S263" s="120" t="s">
        <v>220</v>
      </c>
      <c r="T263" s="120" t="s">
        <v>476</v>
      </c>
      <c r="U263" s="120" t="s">
        <v>350</v>
      </c>
      <c r="V263" s="120" t="s">
        <v>223</v>
      </c>
    </row>
    <row r="264" spans="1:22" ht="30" hidden="1">
      <c r="A264" s="120"/>
      <c r="B264" s="120" t="s">
        <v>206</v>
      </c>
      <c r="C264" s="121" t="s">
        <v>207</v>
      </c>
      <c r="D264" s="120" t="s">
        <v>208</v>
      </c>
      <c r="E264" s="120" t="s">
        <v>713</v>
      </c>
      <c r="F264" s="120" t="s">
        <v>456</v>
      </c>
      <c r="G264" s="121" t="s">
        <v>714</v>
      </c>
      <c r="H264" s="120" t="s">
        <v>715</v>
      </c>
      <c r="I264" s="121" t="s">
        <v>716</v>
      </c>
      <c r="J264" s="120" t="s">
        <v>717</v>
      </c>
      <c r="K264" s="120" t="s">
        <v>718</v>
      </c>
      <c r="L264" s="120" t="s">
        <v>719</v>
      </c>
      <c r="M264" s="122">
        <v>60</v>
      </c>
      <c r="N264" s="123">
        <v>5.64</v>
      </c>
      <c r="O264" s="124">
        <v>41786</v>
      </c>
      <c r="P264" s="120" t="s">
        <v>720</v>
      </c>
      <c r="Q264" s="121" t="s">
        <v>721</v>
      </c>
      <c r="R264" s="120" t="s">
        <v>348</v>
      </c>
      <c r="S264" s="120" t="s">
        <v>220</v>
      </c>
      <c r="T264" s="120" t="s">
        <v>476</v>
      </c>
      <c r="U264" s="120" t="s">
        <v>350</v>
      </c>
      <c r="V264" s="120" t="s">
        <v>223</v>
      </c>
    </row>
    <row r="265" spans="1:22" ht="30" hidden="1">
      <c r="A265" s="120"/>
      <c r="B265" s="120" t="s">
        <v>206</v>
      </c>
      <c r="C265" s="121" t="s">
        <v>207</v>
      </c>
      <c r="D265" s="120" t="s">
        <v>208</v>
      </c>
      <c r="E265" s="120" t="s">
        <v>713</v>
      </c>
      <c r="F265" s="120" t="s">
        <v>456</v>
      </c>
      <c r="G265" s="121" t="s">
        <v>714</v>
      </c>
      <c r="H265" s="120" t="s">
        <v>715</v>
      </c>
      <c r="I265" s="121" t="s">
        <v>722</v>
      </c>
      <c r="J265" s="120" t="s">
        <v>717</v>
      </c>
      <c r="K265" s="120" t="s">
        <v>718</v>
      </c>
      <c r="L265" s="120" t="s">
        <v>719</v>
      </c>
      <c r="M265" s="122">
        <v>70</v>
      </c>
      <c r="N265" s="123">
        <v>523.29999999999995</v>
      </c>
      <c r="O265" s="124">
        <v>41786</v>
      </c>
      <c r="P265" s="120" t="s">
        <v>720</v>
      </c>
      <c r="Q265" s="121" t="s">
        <v>721</v>
      </c>
      <c r="R265" s="120" t="s">
        <v>348</v>
      </c>
      <c r="S265" s="120" t="s">
        <v>220</v>
      </c>
      <c r="T265" s="120" t="s">
        <v>476</v>
      </c>
      <c r="U265" s="120" t="s">
        <v>350</v>
      </c>
      <c r="V265" s="120" t="s">
        <v>223</v>
      </c>
    </row>
    <row r="266" spans="1:22" ht="30" hidden="1">
      <c r="A266" s="120"/>
      <c r="B266" s="120" t="s">
        <v>206</v>
      </c>
      <c r="C266" s="121" t="s">
        <v>207</v>
      </c>
      <c r="D266" s="120" t="s">
        <v>208</v>
      </c>
      <c r="E266" s="120" t="s">
        <v>713</v>
      </c>
      <c r="F266" s="120" t="s">
        <v>456</v>
      </c>
      <c r="G266" s="121" t="s">
        <v>714</v>
      </c>
      <c r="H266" s="120" t="s">
        <v>715</v>
      </c>
      <c r="I266" s="121" t="s">
        <v>723</v>
      </c>
      <c r="J266" s="120" t="s">
        <v>717</v>
      </c>
      <c r="K266" s="120" t="s">
        <v>718</v>
      </c>
      <c r="L266" s="120" t="s">
        <v>719</v>
      </c>
      <c r="M266" s="122">
        <v>80</v>
      </c>
      <c r="N266" s="123">
        <v>2037.64</v>
      </c>
      <c r="O266" s="124">
        <v>41786</v>
      </c>
      <c r="P266" s="120" t="s">
        <v>720</v>
      </c>
      <c r="Q266" s="121" t="s">
        <v>721</v>
      </c>
      <c r="R266" s="120" t="s">
        <v>348</v>
      </c>
      <c r="S266" s="120" t="s">
        <v>220</v>
      </c>
      <c r="T266" s="120" t="s">
        <v>476</v>
      </c>
      <c r="U266" s="120" t="s">
        <v>350</v>
      </c>
      <c r="V266" s="120" t="s">
        <v>223</v>
      </c>
    </row>
    <row r="267" spans="1:22" ht="30" hidden="1">
      <c r="A267" s="120"/>
      <c r="B267" s="120" t="s">
        <v>206</v>
      </c>
      <c r="C267" s="121" t="s">
        <v>207</v>
      </c>
      <c r="D267" s="120" t="s">
        <v>208</v>
      </c>
      <c r="E267" s="120" t="s">
        <v>713</v>
      </c>
      <c r="F267" s="120" t="s">
        <v>456</v>
      </c>
      <c r="G267" s="121" t="s">
        <v>714</v>
      </c>
      <c r="H267" s="120" t="s">
        <v>715</v>
      </c>
      <c r="I267" s="121" t="s">
        <v>722</v>
      </c>
      <c r="J267" s="120" t="s">
        <v>717</v>
      </c>
      <c r="K267" s="120" t="s">
        <v>718</v>
      </c>
      <c r="L267" s="120" t="s">
        <v>719</v>
      </c>
      <c r="M267" s="122">
        <v>90</v>
      </c>
      <c r="N267" s="123">
        <v>505.2</v>
      </c>
      <c r="O267" s="124">
        <v>41786</v>
      </c>
      <c r="P267" s="120" t="s">
        <v>720</v>
      </c>
      <c r="Q267" s="121" t="s">
        <v>721</v>
      </c>
      <c r="R267" s="120" t="s">
        <v>348</v>
      </c>
      <c r="S267" s="120" t="s">
        <v>220</v>
      </c>
      <c r="T267" s="120" t="s">
        <v>476</v>
      </c>
      <c r="U267" s="120" t="s">
        <v>350</v>
      </c>
      <c r="V267" s="120" t="s">
        <v>223</v>
      </c>
    </row>
    <row r="268" spans="1:22" ht="30" hidden="1">
      <c r="A268" s="120"/>
      <c r="B268" s="120" t="s">
        <v>206</v>
      </c>
      <c r="C268" s="121" t="s">
        <v>207</v>
      </c>
      <c r="D268" s="120" t="s">
        <v>208</v>
      </c>
      <c r="E268" s="120" t="s">
        <v>713</v>
      </c>
      <c r="F268" s="120" t="s">
        <v>456</v>
      </c>
      <c r="G268" s="121" t="s">
        <v>714</v>
      </c>
      <c r="H268" s="120" t="s">
        <v>715</v>
      </c>
      <c r="I268" s="121" t="s">
        <v>716</v>
      </c>
      <c r="J268" s="120" t="s">
        <v>717</v>
      </c>
      <c r="K268" s="120" t="s">
        <v>718</v>
      </c>
      <c r="L268" s="120" t="s">
        <v>719</v>
      </c>
      <c r="M268" s="122">
        <v>100</v>
      </c>
      <c r="N268" s="123">
        <v>14966.55</v>
      </c>
      <c r="O268" s="124">
        <v>41786</v>
      </c>
      <c r="P268" s="120" t="s">
        <v>720</v>
      </c>
      <c r="Q268" s="121" t="s">
        <v>721</v>
      </c>
      <c r="R268" s="120" t="s">
        <v>348</v>
      </c>
      <c r="S268" s="120" t="s">
        <v>220</v>
      </c>
      <c r="T268" s="120" t="s">
        <v>476</v>
      </c>
      <c r="U268" s="120" t="s">
        <v>350</v>
      </c>
      <c r="V268" s="120" t="s">
        <v>223</v>
      </c>
    </row>
    <row r="269" spans="1:22" ht="30" hidden="1">
      <c r="A269" s="120" t="s">
        <v>2406</v>
      </c>
      <c r="B269" s="120" t="s">
        <v>206</v>
      </c>
      <c r="C269" s="121" t="s">
        <v>207</v>
      </c>
      <c r="D269" s="120" t="s">
        <v>208</v>
      </c>
      <c r="E269" s="120" t="s">
        <v>240</v>
      </c>
      <c r="F269" s="120" t="s">
        <v>241</v>
      </c>
      <c r="G269" s="121" t="s">
        <v>242</v>
      </c>
      <c r="H269" s="120" t="s">
        <v>243</v>
      </c>
      <c r="I269" s="121" t="s">
        <v>244</v>
      </c>
      <c r="J269" s="120" t="s">
        <v>245</v>
      </c>
      <c r="K269" s="120" t="s">
        <v>246</v>
      </c>
      <c r="L269" s="120" t="s">
        <v>247</v>
      </c>
      <c r="M269" s="122">
        <v>20</v>
      </c>
      <c r="N269" s="123">
        <v>13495.32</v>
      </c>
      <c r="O269" s="124">
        <v>41785</v>
      </c>
      <c r="P269" s="120" t="s">
        <v>248</v>
      </c>
      <c r="Q269" s="121" t="s">
        <v>249</v>
      </c>
      <c r="R269" s="120" t="s">
        <v>250</v>
      </c>
      <c r="S269" s="120" t="s">
        <v>220</v>
      </c>
      <c r="T269" s="120" t="s">
        <v>221</v>
      </c>
      <c r="U269" s="120" t="s">
        <v>222</v>
      </c>
      <c r="V269" s="120" t="s">
        <v>223</v>
      </c>
    </row>
    <row r="270" spans="1:22" ht="30" hidden="1">
      <c r="A270" s="120" t="s">
        <v>2406</v>
      </c>
      <c r="B270" s="120" t="s">
        <v>206</v>
      </c>
      <c r="C270" s="121" t="s">
        <v>207</v>
      </c>
      <c r="D270" s="120" t="s">
        <v>208</v>
      </c>
      <c r="E270" s="120" t="s">
        <v>240</v>
      </c>
      <c r="F270" s="120" t="s">
        <v>251</v>
      </c>
      <c r="G270" s="121" t="s">
        <v>242</v>
      </c>
      <c r="H270" s="120" t="s">
        <v>243</v>
      </c>
      <c r="I270" s="121" t="s">
        <v>244</v>
      </c>
      <c r="J270" s="120" t="s">
        <v>245</v>
      </c>
      <c r="K270" s="120" t="s">
        <v>246</v>
      </c>
      <c r="L270" s="120" t="s">
        <v>247</v>
      </c>
      <c r="M270" s="122">
        <v>20</v>
      </c>
      <c r="N270" s="123">
        <v>4818.8</v>
      </c>
      <c r="O270" s="124">
        <v>41785</v>
      </c>
      <c r="P270" s="120" t="s">
        <v>248</v>
      </c>
      <c r="Q270" s="121" t="s">
        <v>249</v>
      </c>
      <c r="R270" s="120" t="s">
        <v>250</v>
      </c>
      <c r="S270" s="120" t="s">
        <v>220</v>
      </c>
      <c r="T270" s="120" t="s">
        <v>221</v>
      </c>
      <c r="U270" s="120" t="s">
        <v>222</v>
      </c>
      <c r="V270" s="120" t="s">
        <v>223</v>
      </c>
    </row>
    <row r="271" spans="1:22" ht="30" hidden="1">
      <c r="A271" s="120" t="s">
        <v>2406</v>
      </c>
      <c r="B271" s="120" t="s">
        <v>206</v>
      </c>
      <c r="C271" s="121" t="s">
        <v>207</v>
      </c>
      <c r="D271" s="120" t="s">
        <v>208</v>
      </c>
      <c r="E271" s="120" t="s">
        <v>240</v>
      </c>
      <c r="F271" s="120" t="s">
        <v>241</v>
      </c>
      <c r="G271" s="121" t="s">
        <v>242</v>
      </c>
      <c r="H271" s="120" t="s">
        <v>243</v>
      </c>
      <c r="I271" s="121" t="s">
        <v>244</v>
      </c>
      <c r="J271" s="120" t="s">
        <v>252</v>
      </c>
      <c r="K271" s="120" t="s">
        <v>246</v>
      </c>
      <c r="L271" s="120" t="s">
        <v>247</v>
      </c>
      <c r="M271" s="122">
        <v>30</v>
      </c>
      <c r="N271" s="123">
        <v>15895.5</v>
      </c>
      <c r="O271" s="124">
        <v>41785</v>
      </c>
      <c r="P271" s="120" t="s">
        <v>248</v>
      </c>
      <c r="Q271" s="121" t="s">
        <v>249</v>
      </c>
      <c r="R271" s="120" t="s">
        <v>219</v>
      </c>
      <c r="S271" s="120" t="s">
        <v>220</v>
      </c>
      <c r="T271" s="120" t="s">
        <v>221</v>
      </c>
      <c r="U271" s="120" t="s">
        <v>222</v>
      </c>
      <c r="V271" s="120" t="s">
        <v>223</v>
      </c>
    </row>
    <row r="272" spans="1:22" ht="30" hidden="1">
      <c r="A272" s="120" t="s">
        <v>2406</v>
      </c>
      <c r="B272" s="120" t="s">
        <v>206</v>
      </c>
      <c r="C272" s="121" t="s">
        <v>207</v>
      </c>
      <c r="D272" s="120" t="s">
        <v>208</v>
      </c>
      <c r="E272" s="120" t="s">
        <v>240</v>
      </c>
      <c r="F272" s="120" t="s">
        <v>241</v>
      </c>
      <c r="G272" s="121" t="s">
        <v>242</v>
      </c>
      <c r="H272" s="120" t="s">
        <v>243</v>
      </c>
      <c r="I272" s="121" t="s">
        <v>244</v>
      </c>
      <c r="J272" s="120" t="s">
        <v>253</v>
      </c>
      <c r="K272" s="120" t="s">
        <v>246</v>
      </c>
      <c r="L272" s="120" t="s">
        <v>247</v>
      </c>
      <c r="M272" s="122">
        <v>40</v>
      </c>
      <c r="N272" s="123">
        <v>294</v>
      </c>
      <c r="O272" s="124">
        <v>41785</v>
      </c>
      <c r="P272" s="120" t="s">
        <v>248</v>
      </c>
      <c r="Q272" s="121" t="s">
        <v>249</v>
      </c>
      <c r="R272" s="120" t="s">
        <v>219</v>
      </c>
      <c r="S272" s="120" t="s">
        <v>220</v>
      </c>
      <c r="T272" s="120" t="s">
        <v>221</v>
      </c>
      <c r="U272" s="120" t="s">
        <v>222</v>
      </c>
      <c r="V272" s="120" t="s">
        <v>223</v>
      </c>
    </row>
    <row r="273" spans="1:22" ht="30" hidden="1">
      <c r="A273" s="120" t="s">
        <v>2406</v>
      </c>
      <c r="B273" s="120" t="s">
        <v>206</v>
      </c>
      <c r="C273" s="121" t="s">
        <v>207</v>
      </c>
      <c r="D273" s="120" t="s">
        <v>208</v>
      </c>
      <c r="E273" s="120" t="s">
        <v>240</v>
      </c>
      <c r="F273" s="120" t="s">
        <v>241</v>
      </c>
      <c r="G273" s="121" t="s">
        <v>242</v>
      </c>
      <c r="H273" s="120" t="s">
        <v>243</v>
      </c>
      <c r="I273" s="121" t="s">
        <v>244</v>
      </c>
      <c r="J273" s="120" t="s">
        <v>254</v>
      </c>
      <c r="K273" s="120" t="s">
        <v>246</v>
      </c>
      <c r="L273" s="120" t="s">
        <v>247</v>
      </c>
      <c r="M273" s="122">
        <v>50</v>
      </c>
      <c r="N273" s="123">
        <v>309.12</v>
      </c>
      <c r="O273" s="124">
        <v>41785</v>
      </c>
      <c r="P273" s="120" t="s">
        <v>248</v>
      </c>
      <c r="Q273" s="121" t="s">
        <v>249</v>
      </c>
      <c r="R273" s="120" t="s">
        <v>219</v>
      </c>
      <c r="S273" s="120" t="s">
        <v>220</v>
      </c>
      <c r="T273" s="120" t="s">
        <v>221</v>
      </c>
      <c r="U273" s="120" t="s">
        <v>222</v>
      </c>
      <c r="V273" s="120" t="s">
        <v>223</v>
      </c>
    </row>
    <row r="274" spans="1:22" hidden="1">
      <c r="A274" s="120"/>
      <c r="B274" s="172" t="s">
        <v>206</v>
      </c>
      <c r="C274" s="174" t="s">
        <v>207</v>
      </c>
      <c r="D274" s="172" t="s">
        <v>208</v>
      </c>
      <c r="E274" s="172" t="s">
        <v>240</v>
      </c>
      <c r="F274" s="172" t="s">
        <v>241</v>
      </c>
      <c r="G274" s="174" t="s">
        <v>1450</v>
      </c>
      <c r="H274" s="172" t="s">
        <v>1451</v>
      </c>
      <c r="I274" s="174" t="s">
        <v>1452</v>
      </c>
      <c r="J274" s="172" t="s">
        <v>1453</v>
      </c>
      <c r="K274" s="172" t="s">
        <v>1454</v>
      </c>
      <c r="L274" s="172" t="s">
        <v>1455</v>
      </c>
      <c r="M274" s="176">
        <v>30</v>
      </c>
      <c r="N274" s="178">
        <v>300</v>
      </c>
      <c r="O274" s="172">
        <v>41781</v>
      </c>
      <c r="P274" s="172" t="s">
        <v>1456</v>
      </c>
      <c r="Q274" s="174" t="s">
        <v>1457</v>
      </c>
      <c r="R274" s="172" t="s">
        <v>219</v>
      </c>
      <c r="S274" s="172" t="s">
        <v>220</v>
      </c>
      <c r="T274" s="172" t="s">
        <v>221</v>
      </c>
      <c r="U274" s="172" t="s">
        <v>222</v>
      </c>
      <c r="V274" s="172" t="s">
        <v>223</v>
      </c>
    </row>
    <row r="275" spans="1:22" hidden="1">
      <c r="A275" s="120"/>
      <c r="B275" s="172" t="s">
        <v>206</v>
      </c>
      <c r="C275" s="174" t="s">
        <v>207</v>
      </c>
      <c r="D275" s="172" t="s">
        <v>208</v>
      </c>
      <c r="E275" s="172" t="s">
        <v>240</v>
      </c>
      <c r="F275" s="172" t="s">
        <v>241</v>
      </c>
      <c r="G275" s="174" t="s">
        <v>1450</v>
      </c>
      <c r="H275" s="172" t="s">
        <v>1451</v>
      </c>
      <c r="I275" s="174" t="s">
        <v>1452</v>
      </c>
      <c r="J275" s="172" t="s">
        <v>1458</v>
      </c>
      <c r="K275" s="172" t="s">
        <v>1454</v>
      </c>
      <c r="L275" s="172" t="s">
        <v>1455</v>
      </c>
      <c r="M275" s="176">
        <v>40</v>
      </c>
      <c r="N275" s="178">
        <v>300</v>
      </c>
      <c r="O275" s="172">
        <v>41781</v>
      </c>
      <c r="P275" s="172" t="s">
        <v>1456</v>
      </c>
      <c r="Q275" s="174" t="s">
        <v>1457</v>
      </c>
      <c r="R275" s="172" t="s">
        <v>219</v>
      </c>
      <c r="S275" s="172" t="s">
        <v>220</v>
      </c>
      <c r="T275" s="172" t="s">
        <v>221</v>
      </c>
      <c r="U275" s="172" t="s">
        <v>222</v>
      </c>
      <c r="V275" s="172" t="s">
        <v>223</v>
      </c>
    </row>
    <row r="276" spans="1:22" hidden="1">
      <c r="A276" s="120"/>
      <c r="B276" s="172" t="s">
        <v>206</v>
      </c>
      <c r="C276" s="174" t="s">
        <v>207</v>
      </c>
      <c r="D276" s="172" t="s">
        <v>208</v>
      </c>
      <c r="E276" s="172" t="s">
        <v>240</v>
      </c>
      <c r="F276" s="172" t="s">
        <v>241</v>
      </c>
      <c r="G276" s="174" t="s">
        <v>1450</v>
      </c>
      <c r="H276" s="172" t="s">
        <v>1451</v>
      </c>
      <c r="I276" s="174" t="s">
        <v>1459</v>
      </c>
      <c r="J276" s="172" t="s">
        <v>1460</v>
      </c>
      <c r="K276" s="172" t="s">
        <v>1454</v>
      </c>
      <c r="L276" s="172" t="s">
        <v>1455</v>
      </c>
      <c r="M276" s="176">
        <v>50</v>
      </c>
      <c r="N276" s="178">
        <v>28374</v>
      </c>
      <c r="O276" s="172">
        <v>41781</v>
      </c>
      <c r="P276" s="172" t="s">
        <v>1456</v>
      </c>
      <c r="Q276" s="174" t="s">
        <v>1457</v>
      </c>
      <c r="R276" s="172" t="s">
        <v>219</v>
      </c>
      <c r="S276" s="172" t="s">
        <v>220</v>
      </c>
      <c r="T276" s="172" t="s">
        <v>221</v>
      </c>
      <c r="U276" s="172" t="s">
        <v>222</v>
      </c>
      <c r="V276" s="172" t="s">
        <v>223</v>
      </c>
    </row>
    <row r="277" spans="1:22" hidden="1">
      <c r="A277" s="120"/>
      <c r="B277" s="172" t="s">
        <v>206</v>
      </c>
      <c r="C277" s="174" t="s">
        <v>207</v>
      </c>
      <c r="D277" s="172" t="s">
        <v>208</v>
      </c>
      <c r="E277" s="172" t="s">
        <v>240</v>
      </c>
      <c r="F277" s="172" t="s">
        <v>241</v>
      </c>
      <c r="G277" s="174" t="s">
        <v>1450</v>
      </c>
      <c r="H277" s="172" t="s">
        <v>1451</v>
      </c>
      <c r="I277" s="174" t="s">
        <v>1452</v>
      </c>
      <c r="J277" s="172" t="s">
        <v>1461</v>
      </c>
      <c r="K277" s="172" t="s">
        <v>1454</v>
      </c>
      <c r="L277" s="172" t="s">
        <v>1455</v>
      </c>
      <c r="M277" s="176">
        <v>10</v>
      </c>
      <c r="N277" s="178">
        <v>7747.36</v>
      </c>
      <c r="O277" s="172">
        <v>41781</v>
      </c>
      <c r="P277" s="172" t="s">
        <v>1456</v>
      </c>
      <c r="Q277" s="174" t="s">
        <v>1457</v>
      </c>
      <c r="R277" s="172" t="s">
        <v>219</v>
      </c>
      <c r="S277" s="172" t="s">
        <v>220</v>
      </c>
      <c r="T277" s="172" t="s">
        <v>221</v>
      </c>
      <c r="U277" s="172" t="s">
        <v>222</v>
      </c>
      <c r="V277" s="172" t="s">
        <v>223</v>
      </c>
    </row>
    <row r="278" spans="1:22" ht="30" hidden="1">
      <c r="A278" s="120"/>
      <c r="B278" s="120" t="s">
        <v>206</v>
      </c>
      <c r="C278" s="121" t="s">
        <v>207</v>
      </c>
      <c r="D278" s="120" t="s">
        <v>208</v>
      </c>
      <c r="E278" s="120" t="s">
        <v>240</v>
      </c>
      <c r="F278" s="120" t="s">
        <v>241</v>
      </c>
      <c r="G278" s="121" t="s">
        <v>937</v>
      </c>
      <c r="H278" s="120" t="s">
        <v>938</v>
      </c>
      <c r="I278" s="121" t="s">
        <v>939</v>
      </c>
      <c r="J278" s="120" t="s">
        <v>940</v>
      </c>
      <c r="K278" s="120" t="s">
        <v>941</v>
      </c>
      <c r="L278" s="120" t="s">
        <v>942</v>
      </c>
      <c r="M278" s="122">
        <v>10</v>
      </c>
      <c r="N278" s="123">
        <v>26099.72</v>
      </c>
      <c r="O278" s="124">
        <v>41782</v>
      </c>
      <c r="P278" s="120" t="s">
        <v>583</v>
      </c>
      <c r="Q278" s="121" t="s">
        <v>584</v>
      </c>
      <c r="R278" s="120" t="s">
        <v>219</v>
      </c>
      <c r="S278" s="120" t="s">
        <v>220</v>
      </c>
      <c r="T278" s="120" t="s">
        <v>221</v>
      </c>
      <c r="U278" s="120" t="s">
        <v>222</v>
      </c>
      <c r="V278" s="120" t="s">
        <v>223</v>
      </c>
    </row>
    <row r="279" spans="1:22" ht="30" hidden="1">
      <c r="A279" s="120"/>
      <c r="B279" s="120" t="s">
        <v>206</v>
      </c>
      <c r="C279" s="121" t="s">
        <v>207</v>
      </c>
      <c r="D279" s="120" t="s">
        <v>208</v>
      </c>
      <c r="E279" s="120" t="s">
        <v>240</v>
      </c>
      <c r="F279" s="120" t="s">
        <v>241</v>
      </c>
      <c r="G279" s="121" t="s">
        <v>937</v>
      </c>
      <c r="H279" s="120" t="s">
        <v>938</v>
      </c>
      <c r="I279" s="121" t="s">
        <v>939</v>
      </c>
      <c r="J279" s="120" t="s">
        <v>943</v>
      </c>
      <c r="K279" s="120" t="s">
        <v>941</v>
      </c>
      <c r="L279" s="120" t="s">
        <v>942</v>
      </c>
      <c r="M279" s="122">
        <v>230</v>
      </c>
      <c r="N279" s="123">
        <v>2178</v>
      </c>
      <c r="O279" s="124">
        <v>41782</v>
      </c>
      <c r="P279" s="120" t="s">
        <v>583</v>
      </c>
      <c r="Q279" s="121" t="s">
        <v>584</v>
      </c>
      <c r="R279" s="120" t="s">
        <v>219</v>
      </c>
      <c r="S279" s="120" t="s">
        <v>220</v>
      </c>
      <c r="T279" s="120" t="s">
        <v>221</v>
      </c>
      <c r="U279" s="120" t="s">
        <v>222</v>
      </c>
      <c r="V279" s="120" t="s">
        <v>223</v>
      </c>
    </row>
    <row r="280" spans="1:22" ht="30" hidden="1">
      <c r="A280" s="120"/>
      <c r="B280" s="120" t="s">
        <v>206</v>
      </c>
      <c r="C280" s="121" t="s">
        <v>207</v>
      </c>
      <c r="D280" s="120" t="s">
        <v>208</v>
      </c>
      <c r="E280" s="120" t="s">
        <v>240</v>
      </c>
      <c r="F280" s="120" t="s">
        <v>241</v>
      </c>
      <c r="G280" s="121" t="s">
        <v>937</v>
      </c>
      <c r="H280" s="120" t="s">
        <v>938</v>
      </c>
      <c r="I280" s="121" t="s">
        <v>939</v>
      </c>
      <c r="J280" s="120" t="s">
        <v>944</v>
      </c>
      <c r="K280" s="120" t="s">
        <v>941</v>
      </c>
      <c r="L280" s="120" t="s">
        <v>942</v>
      </c>
      <c r="M280" s="122">
        <v>270</v>
      </c>
      <c r="N280" s="123">
        <v>859.2</v>
      </c>
      <c r="O280" s="124">
        <v>41782</v>
      </c>
      <c r="P280" s="120" t="s">
        <v>583</v>
      </c>
      <c r="Q280" s="121" t="s">
        <v>584</v>
      </c>
      <c r="R280" s="120" t="s">
        <v>219</v>
      </c>
      <c r="S280" s="120" t="s">
        <v>220</v>
      </c>
      <c r="T280" s="120" t="s">
        <v>221</v>
      </c>
      <c r="U280" s="120" t="s">
        <v>222</v>
      </c>
      <c r="V280" s="120" t="s">
        <v>223</v>
      </c>
    </row>
    <row r="281" spans="1:22" ht="30" hidden="1">
      <c r="A281" s="120"/>
      <c r="B281" s="120" t="s">
        <v>206</v>
      </c>
      <c r="C281" s="121" t="s">
        <v>207</v>
      </c>
      <c r="D281" s="120" t="s">
        <v>208</v>
      </c>
      <c r="E281" s="120" t="s">
        <v>240</v>
      </c>
      <c r="F281" s="120" t="s">
        <v>241</v>
      </c>
      <c r="G281" s="121" t="s">
        <v>937</v>
      </c>
      <c r="H281" s="120" t="s">
        <v>938</v>
      </c>
      <c r="I281" s="121" t="s">
        <v>945</v>
      </c>
      <c r="J281" s="120" t="s">
        <v>946</v>
      </c>
      <c r="K281" s="120" t="s">
        <v>941</v>
      </c>
      <c r="L281" s="120" t="s">
        <v>942</v>
      </c>
      <c r="M281" s="122">
        <v>290</v>
      </c>
      <c r="N281" s="123">
        <v>223.2</v>
      </c>
      <c r="O281" s="124">
        <v>41782</v>
      </c>
      <c r="P281" s="120" t="s">
        <v>583</v>
      </c>
      <c r="Q281" s="121" t="s">
        <v>584</v>
      </c>
      <c r="R281" s="120" t="s">
        <v>219</v>
      </c>
      <c r="S281" s="120" t="s">
        <v>220</v>
      </c>
      <c r="T281" s="120" t="s">
        <v>221</v>
      </c>
      <c r="U281" s="120" t="s">
        <v>222</v>
      </c>
      <c r="V281" s="120" t="s">
        <v>223</v>
      </c>
    </row>
    <row r="282" spans="1:22" ht="30" hidden="1">
      <c r="A282" s="120"/>
      <c r="B282" s="120" t="s">
        <v>206</v>
      </c>
      <c r="C282" s="121" t="s">
        <v>207</v>
      </c>
      <c r="D282" s="120" t="s">
        <v>208</v>
      </c>
      <c r="E282" s="120" t="s">
        <v>240</v>
      </c>
      <c r="F282" s="120" t="s">
        <v>241</v>
      </c>
      <c r="G282" s="121" t="s">
        <v>937</v>
      </c>
      <c r="H282" s="120" t="s">
        <v>938</v>
      </c>
      <c r="I282" s="121" t="s">
        <v>945</v>
      </c>
      <c r="J282" s="120" t="s">
        <v>947</v>
      </c>
      <c r="K282" s="120" t="s">
        <v>941</v>
      </c>
      <c r="L282" s="120" t="s">
        <v>942</v>
      </c>
      <c r="M282" s="122">
        <v>340</v>
      </c>
      <c r="N282" s="123">
        <v>859.2</v>
      </c>
      <c r="O282" s="124">
        <v>41782</v>
      </c>
      <c r="P282" s="120" t="s">
        <v>583</v>
      </c>
      <c r="Q282" s="121" t="s">
        <v>584</v>
      </c>
      <c r="R282" s="120" t="s">
        <v>219</v>
      </c>
      <c r="S282" s="120" t="s">
        <v>220</v>
      </c>
      <c r="T282" s="120" t="s">
        <v>221</v>
      </c>
      <c r="U282" s="120" t="s">
        <v>222</v>
      </c>
      <c r="V282" s="120" t="s">
        <v>223</v>
      </c>
    </row>
    <row r="283" spans="1:22" ht="30" hidden="1">
      <c r="A283" s="120"/>
      <c r="B283" s="120" t="s">
        <v>206</v>
      </c>
      <c r="C283" s="121" t="s">
        <v>207</v>
      </c>
      <c r="D283" s="120" t="s">
        <v>208</v>
      </c>
      <c r="E283" s="120" t="s">
        <v>240</v>
      </c>
      <c r="F283" s="120" t="s">
        <v>241</v>
      </c>
      <c r="G283" s="121" t="s">
        <v>937</v>
      </c>
      <c r="H283" s="120" t="s">
        <v>938</v>
      </c>
      <c r="I283" s="121" t="s">
        <v>939</v>
      </c>
      <c r="J283" s="120" t="s">
        <v>948</v>
      </c>
      <c r="K283" s="120" t="s">
        <v>941</v>
      </c>
      <c r="L283" s="120" t="s">
        <v>942</v>
      </c>
      <c r="M283" s="122">
        <v>350</v>
      </c>
      <c r="N283" s="123">
        <v>2418</v>
      </c>
      <c r="O283" s="124">
        <v>41782</v>
      </c>
      <c r="P283" s="120" t="s">
        <v>583</v>
      </c>
      <c r="Q283" s="121" t="s">
        <v>584</v>
      </c>
      <c r="R283" s="120" t="s">
        <v>219</v>
      </c>
      <c r="S283" s="120" t="s">
        <v>220</v>
      </c>
      <c r="T283" s="120" t="s">
        <v>221</v>
      </c>
      <c r="U283" s="120" t="s">
        <v>222</v>
      </c>
      <c r="V283" s="120" t="s">
        <v>223</v>
      </c>
    </row>
    <row r="284" spans="1:22" ht="30" hidden="1">
      <c r="A284" s="120"/>
      <c r="B284" s="120" t="s">
        <v>206</v>
      </c>
      <c r="C284" s="121" t="s">
        <v>207</v>
      </c>
      <c r="D284" s="120" t="s">
        <v>208</v>
      </c>
      <c r="E284" s="120" t="s">
        <v>240</v>
      </c>
      <c r="F284" s="120" t="s">
        <v>241</v>
      </c>
      <c r="G284" s="121" t="s">
        <v>937</v>
      </c>
      <c r="H284" s="120" t="s">
        <v>938</v>
      </c>
      <c r="I284" s="121" t="s">
        <v>945</v>
      </c>
      <c r="J284" s="120" t="s">
        <v>949</v>
      </c>
      <c r="K284" s="120" t="s">
        <v>941</v>
      </c>
      <c r="L284" s="120" t="s">
        <v>942</v>
      </c>
      <c r="M284" s="122">
        <v>360</v>
      </c>
      <c r="N284" s="123">
        <v>223.2</v>
      </c>
      <c r="O284" s="124">
        <v>41782</v>
      </c>
      <c r="P284" s="120" t="s">
        <v>583</v>
      </c>
      <c r="Q284" s="121" t="s">
        <v>584</v>
      </c>
      <c r="R284" s="120" t="s">
        <v>219</v>
      </c>
      <c r="S284" s="120" t="s">
        <v>220</v>
      </c>
      <c r="T284" s="120" t="s">
        <v>221</v>
      </c>
      <c r="U284" s="120" t="s">
        <v>222</v>
      </c>
      <c r="V284" s="120" t="s">
        <v>223</v>
      </c>
    </row>
    <row r="285" spans="1:22" ht="30" hidden="1">
      <c r="A285" s="120"/>
      <c r="B285" s="120" t="s">
        <v>206</v>
      </c>
      <c r="C285" s="121" t="s">
        <v>207</v>
      </c>
      <c r="D285" s="120" t="s">
        <v>208</v>
      </c>
      <c r="E285" s="120" t="s">
        <v>240</v>
      </c>
      <c r="F285" s="120" t="s">
        <v>241</v>
      </c>
      <c r="G285" s="121" t="s">
        <v>937</v>
      </c>
      <c r="H285" s="120" t="s">
        <v>938</v>
      </c>
      <c r="I285" s="121" t="s">
        <v>945</v>
      </c>
      <c r="J285" s="120" t="s">
        <v>950</v>
      </c>
      <c r="K285" s="120" t="s">
        <v>941</v>
      </c>
      <c r="L285" s="120" t="s">
        <v>942</v>
      </c>
      <c r="M285" s="122">
        <v>370</v>
      </c>
      <c r="N285" s="123">
        <v>223.2</v>
      </c>
      <c r="O285" s="124">
        <v>41782</v>
      </c>
      <c r="P285" s="120" t="s">
        <v>583</v>
      </c>
      <c r="Q285" s="121" t="s">
        <v>584</v>
      </c>
      <c r="R285" s="120" t="s">
        <v>219</v>
      </c>
      <c r="S285" s="120" t="s">
        <v>220</v>
      </c>
      <c r="T285" s="120" t="s">
        <v>221</v>
      </c>
      <c r="U285" s="120" t="s">
        <v>222</v>
      </c>
      <c r="V285" s="120" t="s">
        <v>223</v>
      </c>
    </row>
    <row r="286" spans="1:22" ht="30" hidden="1">
      <c r="A286" s="120"/>
      <c r="B286" s="120" t="s">
        <v>206</v>
      </c>
      <c r="C286" s="121" t="s">
        <v>207</v>
      </c>
      <c r="D286" s="120" t="s">
        <v>208</v>
      </c>
      <c r="E286" s="120" t="s">
        <v>240</v>
      </c>
      <c r="F286" s="120" t="s">
        <v>241</v>
      </c>
      <c r="G286" s="121" t="s">
        <v>937</v>
      </c>
      <c r="H286" s="120" t="s">
        <v>938</v>
      </c>
      <c r="I286" s="121" t="s">
        <v>939</v>
      </c>
      <c r="J286" s="120" t="s">
        <v>951</v>
      </c>
      <c r="K286" s="120" t="s">
        <v>941</v>
      </c>
      <c r="L286" s="120" t="s">
        <v>942</v>
      </c>
      <c r="M286" s="122">
        <v>380</v>
      </c>
      <c r="N286" s="123">
        <v>859.2</v>
      </c>
      <c r="O286" s="124">
        <v>41782</v>
      </c>
      <c r="P286" s="120" t="s">
        <v>583</v>
      </c>
      <c r="Q286" s="121" t="s">
        <v>584</v>
      </c>
      <c r="R286" s="120" t="s">
        <v>219</v>
      </c>
      <c r="S286" s="120" t="s">
        <v>220</v>
      </c>
      <c r="T286" s="120" t="s">
        <v>221</v>
      </c>
      <c r="U286" s="120" t="s">
        <v>222</v>
      </c>
      <c r="V286" s="120" t="s">
        <v>223</v>
      </c>
    </row>
    <row r="287" spans="1:22" hidden="1">
      <c r="A287" s="120"/>
      <c r="B287" s="172" t="s">
        <v>206</v>
      </c>
      <c r="C287" s="174" t="s">
        <v>207</v>
      </c>
      <c r="D287" s="172" t="s">
        <v>208</v>
      </c>
      <c r="E287" s="172" t="s">
        <v>240</v>
      </c>
      <c r="F287" s="172" t="s">
        <v>241</v>
      </c>
      <c r="G287" s="174" t="s">
        <v>1885</v>
      </c>
      <c r="H287" s="172" t="s">
        <v>1886</v>
      </c>
      <c r="I287" s="174" t="s">
        <v>1887</v>
      </c>
      <c r="J287" s="172" t="s">
        <v>1888</v>
      </c>
      <c r="K287" s="172" t="s">
        <v>1889</v>
      </c>
      <c r="L287" s="172" t="s">
        <v>1890</v>
      </c>
      <c r="M287" s="176">
        <v>10</v>
      </c>
      <c r="N287" s="178">
        <v>136500</v>
      </c>
      <c r="O287" s="172">
        <v>41782</v>
      </c>
      <c r="P287" s="172" t="s">
        <v>1891</v>
      </c>
      <c r="Q287" s="174" t="s">
        <v>1892</v>
      </c>
      <c r="R287" s="172" t="s">
        <v>219</v>
      </c>
      <c r="S287" s="172" t="s">
        <v>220</v>
      </c>
      <c r="T287" s="172" t="s">
        <v>221</v>
      </c>
      <c r="U287" s="172" t="s">
        <v>222</v>
      </c>
      <c r="V287" s="172" t="s">
        <v>223</v>
      </c>
    </row>
    <row r="288" spans="1:22" hidden="1">
      <c r="A288" s="120"/>
      <c r="B288" s="172" t="s">
        <v>206</v>
      </c>
      <c r="C288" s="174" t="s">
        <v>207</v>
      </c>
      <c r="D288" s="172" t="s">
        <v>208</v>
      </c>
      <c r="E288" s="172" t="s">
        <v>240</v>
      </c>
      <c r="F288" s="172" t="s">
        <v>241</v>
      </c>
      <c r="G288" s="174" t="s">
        <v>1885</v>
      </c>
      <c r="H288" s="172" t="s">
        <v>1886</v>
      </c>
      <c r="I288" s="174" t="s">
        <v>1887</v>
      </c>
      <c r="J288" s="172" t="s">
        <v>1893</v>
      </c>
      <c r="K288" s="172" t="s">
        <v>1889</v>
      </c>
      <c r="L288" s="172" t="s">
        <v>1890</v>
      </c>
      <c r="M288" s="176">
        <v>70</v>
      </c>
      <c r="N288" s="178">
        <v>9000</v>
      </c>
      <c r="O288" s="172">
        <v>41782</v>
      </c>
      <c r="P288" s="172" t="s">
        <v>1891</v>
      </c>
      <c r="Q288" s="174" t="s">
        <v>1892</v>
      </c>
      <c r="R288" s="172" t="s">
        <v>219</v>
      </c>
      <c r="S288" s="172" t="s">
        <v>220</v>
      </c>
      <c r="T288" s="172" t="s">
        <v>221</v>
      </c>
      <c r="U288" s="172" t="s">
        <v>222</v>
      </c>
      <c r="V288" s="172" t="s">
        <v>223</v>
      </c>
    </row>
    <row r="289" spans="1:22" hidden="1">
      <c r="A289" s="120"/>
      <c r="B289" s="172" t="s">
        <v>206</v>
      </c>
      <c r="C289" s="174" t="s">
        <v>207</v>
      </c>
      <c r="D289" s="172" t="s">
        <v>208</v>
      </c>
      <c r="E289" s="172" t="s">
        <v>240</v>
      </c>
      <c r="F289" s="172" t="s">
        <v>241</v>
      </c>
      <c r="G289" s="174" t="s">
        <v>1885</v>
      </c>
      <c r="H289" s="172" t="s">
        <v>1886</v>
      </c>
      <c r="I289" s="174" t="s">
        <v>1887</v>
      </c>
      <c r="J289" s="172" t="s">
        <v>1894</v>
      </c>
      <c r="K289" s="172" t="s">
        <v>1889</v>
      </c>
      <c r="L289" s="172" t="s">
        <v>1890</v>
      </c>
      <c r="M289" s="176">
        <v>90</v>
      </c>
      <c r="N289" s="178">
        <v>10500</v>
      </c>
      <c r="O289" s="172">
        <v>41782</v>
      </c>
      <c r="P289" s="172" t="s">
        <v>1891</v>
      </c>
      <c r="Q289" s="174" t="s">
        <v>1892</v>
      </c>
      <c r="R289" s="172" t="s">
        <v>219</v>
      </c>
      <c r="S289" s="172" t="s">
        <v>220</v>
      </c>
      <c r="T289" s="172" t="s">
        <v>221</v>
      </c>
      <c r="U289" s="172" t="s">
        <v>222</v>
      </c>
      <c r="V289" s="172" t="s">
        <v>223</v>
      </c>
    </row>
    <row r="290" spans="1:22" hidden="1">
      <c r="A290" s="120"/>
      <c r="B290" s="172" t="s">
        <v>206</v>
      </c>
      <c r="C290" s="174" t="s">
        <v>207</v>
      </c>
      <c r="D290" s="172" t="s">
        <v>208</v>
      </c>
      <c r="E290" s="172" t="s">
        <v>240</v>
      </c>
      <c r="F290" s="172" t="s">
        <v>241</v>
      </c>
      <c r="G290" s="174" t="s">
        <v>1885</v>
      </c>
      <c r="H290" s="172" t="s">
        <v>1886</v>
      </c>
      <c r="I290" s="174" t="s">
        <v>1887</v>
      </c>
      <c r="J290" s="172" t="s">
        <v>1895</v>
      </c>
      <c r="K290" s="172" t="s">
        <v>1889</v>
      </c>
      <c r="L290" s="172" t="s">
        <v>1890</v>
      </c>
      <c r="M290" s="176">
        <v>160</v>
      </c>
      <c r="N290" s="178">
        <v>4000</v>
      </c>
      <c r="O290" s="172">
        <v>41782</v>
      </c>
      <c r="P290" s="172" t="s">
        <v>1891</v>
      </c>
      <c r="Q290" s="174" t="s">
        <v>1892</v>
      </c>
      <c r="R290" s="172" t="s">
        <v>219</v>
      </c>
      <c r="S290" s="172" t="s">
        <v>220</v>
      </c>
      <c r="T290" s="172" t="s">
        <v>221</v>
      </c>
      <c r="U290" s="172" t="s">
        <v>222</v>
      </c>
      <c r="V290" s="172" t="s">
        <v>223</v>
      </c>
    </row>
    <row r="291" spans="1:22" hidden="1">
      <c r="A291" s="120"/>
      <c r="B291" s="172" t="s">
        <v>206</v>
      </c>
      <c r="C291" s="174" t="s">
        <v>207</v>
      </c>
      <c r="D291" s="172" t="s">
        <v>208</v>
      </c>
      <c r="E291" s="172" t="s">
        <v>240</v>
      </c>
      <c r="F291" s="172" t="s">
        <v>241</v>
      </c>
      <c r="G291" s="174" t="s">
        <v>1885</v>
      </c>
      <c r="H291" s="172" t="s">
        <v>1886</v>
      </c>
      <c r="I291" s="174" t="s">
        <v>1887</v>
      </c>
      <c r="J291" s="172" t="s">
        <v>1896</v>
      </c>
      <c r="K291" s="172" t="s">
        <v>1889</v>
      </c>
      <c r="L291" s="172" t="s">
        <v>1890</v>
      </c>
      <c r="M291" s="176">
        <v>110</v>
      </c>
      <c r="N291" s="178">
        <v>1100</v>
      </c>
      <c r="O291" s="172">
        <v>41782</v>
      </c>
      <c r="P291" s="172" t="s">
        <v>1891</v>
      </c>
      <c r="Q291" s="174" t="s">
        <v>1892</v>
      </c>
      <c r="R291" s="172" t="s">
        <v>219</v>
      </c>
      <c r="S291" s="172" t="s">
        <v>220</v>
      </c>
      <c r="T291" s="172" t="s">
        <v>221</v>
      </c>
      <c r="U291" s="172" t="s">
        <v>222</v>
      </c>
      <c r="V291" s="172" t="s">
        <v>223</v>
      </c>
    </row>
    <row r="292" spans="1:22" hidden="1">
      <c r="A292" s="120"/>
      <c r="B292" s="172" t="s">
        <v>206</v>
      </c>
      <c r="C292" s="174" t="s">
        <v>207</v>
      </c>
      <c r="D292" s="172" t="s">
        <v>208</v>
      </c>
      <c r="E292" s="172" t="s">
        <v>2184</v>
      </c>
      <c r="F292" s="172" t="s">
        <v>450</v>
      </c>
      <c r="G292" s="174" t="s">
        <v>2185</v>
      </c>
      <c r="H292" s="172" t="s">
        <v>2186</v>
      </c>
      <c r="I292" s="174" t="s">
        <v>716</v>
      </c>
      <c r="J292" s="172" t="s">
        <v>2192</v>
      </c>
      <c r="K292" s="172" t="s">
        <v>2193</v>
      </c>
      <c r="L292" s="172" t="s">
        <v>2194</v>
      </c>
      <c r="M292" s="176">
        <v>50</v>
      </c>
      <c r="N292" s="178">
        <v>13635.9</v>
      </c>
      <c r="O292" s="172">
        <v>41787</v>
      </c>
      <c r="P292" s="172" t="s">
        <v>2195</v>
      </c>
      <c r="Q292" s="174" t="s">
        <v>2196</v>
      </c>
      <c r="R292" s="172" t="s">
        <v>348</v>
      </c>
      <c r="S292" s="172" t="s">
        <v>220</v>
      </c>
      <c r="T292" s="172" t="s">
        <v>476</v>
      </c>
      <c r="U292" s="172" t="s">
        <v>350</v>
      </c>
      <c r="V292" s="172" t="s">
        <v>223</v>
      </c>
    </row>
    <row r="293" spans="1:22" hidden="1">
      <c r="A293" s="120"/>
      <c r="B293" s="172" t="s">
        <v>206</v>
      </c>
      <c r="C293" s="174" t="s">
        <v>207</v>
      </c>
      <c r="D293" s="172" t="s">
        <v>208</v>
      </c>
      <c r="E293" s="172" t="s">
        <v>2184</v>
      </c>
      <c r="F293" s="172" t="s">
        <v>450</v>
      </c>
      <c r="G293" s="174" t="s">
        <v>2185</v>
      </c>
      <c r="H293" s="172" t="s">
        <v>2186</v>
      </c>
      <c r="I293" s="174" t="s">
        <v>716</v>
      </c>
      <c r="J293" s="172" t="s">
        <v>2192</v>
      </c>
      <c r="K293" s="172" t="s">
        <v>2193</v>
      </c>
      <c r="L293" s="172" t="s">
        <v>2194</v>
      </c>
      <c r="M293" s="176">
        <v>60</v>
      </c>
      <c r="N293" s="178">
        <v>5693.87</v>
      </c>
      <c r="O293" s="172">
        <v>41787</v>
      </c>
      <c r="P293" s="172" t="s">
        <v>2195</v>
      </c>
      <c r="Q293" s="174" t="s">
        <v>2196</v>
      </c>
      <c r="R293" s="172" t="s">
        <v>348</v>
      </c>
      <c r="S293" s="172" t="s">
        <v>220</v>
      </c>
      <c r="T293" s="172" t="s">
        <v>476</v>
      </c>
      <c r="U293" s="172" t="s">
        <v>350</v>
      </c>
      <c r="V293" s="172" t="s">
        <v>223</v>
      </c>
    </row>
    <row r="294" spans="1:22" hidden="1">
      <c r="A294" s="120"/>
      <c r="B294" s="172" t="s">
        <v>206</v>
      </c>
      <c r="C294" s="174" t="s">
        <v>207</v>
      </c>
      <c r="D294" s="172" t="s">
        <v>208</v>
      </c>
      <c r="E294" s="172" t="s">
        <v>2184</v>
      </c>
      <c r="F294" s="172" t="s">
        <v>450</v>
      </c>
      <c r="G294" s="174" t="s">
        <v>2185</v>
      </c>
      <c r="H294" s="172" t="s">
        <v>2186</v>
      </c>
      <c r="I294" s="174" t="s">
        <v>716</v>
      </c>
      <c r="J294" s="172" t="s">
        <v>2192</v>
      </c>
      <c r="K294" s="172" t="s">
        <v>2193</v>
      </c>
      <c r="L294" s="172" t="s">
        <v>2194</v>
      </c>
      <c r="M294" s="176">
        <v>70</v>
      </c>
      <c r="N294" s="178">
        <v>6570.27</v>
      </c>
      <c r="O294" s="172">
        <v>41787</v>
      </c>
      <c r="P294" s="172" t="s">
        <v>2195</v>
      </c>
      <c r="Q294" s="174" t="s">
        <v>2196</v>
      </c>
      <c r="R294" s="172" t="s">
        <v>348</v>
      </c>
      <c r="S294" s="172" t="s">
        <v>220</v>
      </c>
      <c r="T294" s="172" t="s">
        <v>476</v>
      </c>
      <c r="U294" s="172" t="s">
        <v>350</v>
      </c>
      <c r="V294" s="172" t="s">
        <v>223</v>
      </c>
    </row>
    <row r="295" spans="1:22" hidden="1">
      <c r="A295" s="120"/>
      <c r="B295" s="172" t="s">
        <v>206</v>
      </c>
      <c r="C295" s="174" t="s">
        <v>207</v>
      </c>
      <c r="D295" s="172" t="s">
        <v>208</v>
      </c>
      <c r="E295" s="172" t="s">
        <v>2184</v>
      </c>
      <c r="F295" s="172" t="s">
        <v>450</v>
      </c>
      <c r="G295" s="174" t="s">
        <v>2185</v>
      </c>
      <c r="H295" s="172" t="s">
        <v>2186</v>
      </c>
      <c r="I295" s="174" t="s">
        <v>716</v>
      </c>
      <c r="J295" s="172" t="s">
        <v>2192</v>
      </c>
      <c r="K295" s="172" t="s">
        <v>2193</v>
      </c>
      <c r="L295" s="172" t="s">
        <v>2194</v>
      </c>
      <c r="M295" s="176">
        <v>80</v>
      </c>
      <c r="N295" s="178">
        <v>1198.4000000000001</v>
      </c>
      <c r="O295" s="172">
        <v>41787</v>
      </c>
      <c r="P295" s="172" t="s">
        <v>2195</v>
      </c>
      <c r="Q295" s="174" t="s">
        <v>2196</v>
      </c>
      <c r="R295" s="172" t="s">
        <v>348</v>
      </c>
      <c r="S295" s="172" t="s">
        <v>220</v>
      </c>
      <c r="T295" s="172" t="s">
        <v>476</v>
      </c>
      <c r="U295" s="172" t="s">
        <v>350</v>
      </c>
      <c r="V295" s="172" t="s">
        <v>223</v>
      </c>
    </row>
    <row r="296" spans="1:22" hidden="1">
      <c r="A296" s="120"/>
      <c r="B296" s="172" t="s">
        <v>206</v>
      </c>
      <c r="C296" s="174" t="s">
        <v>207</v>
      </c>
      <c r="D296" s="172" t="s">
        <v>208</v>
      </c>
      <c r="E296" s="172" t="s">
        <v>2236</v>
      </c>
      <c r="F296" s="172" t="s">
        <v>2237</v>
      </c>
      <c r="G296" s="174" t="s">
        <v>2238</v>
      </c>
      <c r="H296" s="172" t="s">
        <v>2239</v>
      </c>
      <c r="I296" s="174" t="s">
        <v>716</v>
      </c>
      <c r="J296" s="172" t="s">
        <v>2245</v>
      </c>
      <c r="K296" s="172" t="s">
        <v>2246</v>
      </c>
      <c r="L296" s="172" t="s">
        <v>2247</v>
      </c>
      <c r="M296" s="176">
        <v>10</v>
      </c>
      <c r="N296" s="178">
        <v>6736</v>
      </c>
      <c r="O296" s="172">
        <v>41787</v>
      </c>
      <c r="P296" s="172" t="s">
        <v>2248</v>
      </c>
      <c r="Q296" s="174" t="s">
        <v>2249</v>
      </c>
      <c r="R296" s="172" t="s">
        <v>348</v>
      </c>
      <c r="S296" s="172" t="s">
        <v>220</v>
      </c>
      <c r="T296" s="172" t="s">
        <v>476</v>
      </c>
      <c r="U296" s="172" t="s">
        <v>350</v>
      </c>
      <c r="V296" s="172" t="s">
        <v>223</v>
      </c>
    </row>
    <row r="297" spans="1:22" hidden="1">
      <c r="A297" s="120"/>
      <c r="B297" s="172" t="s">
        <v>206</v>
      </c>
      <c r="C297" s="174" t="s">
        <v>207</v>
      </c>
      <c r="D297" s="172" t="s">
        <v>208</v>
      </c>
      <c r="E297" s="172" t="s">
        <v>2236</v>
      </c>
      <c r="F297" s="172" t="s">
        <v>2237</v>
      </c>
      <c r="G297" s="174" t="s">
        <v>2238</v>
      </c>
      <c r="H297" s="172" t="s">
        <v>2239</v>
      </c>
      <c r="I297" s="174" t="s">
        <v>716</v>
      </c>
      <c r="J297" s="172" t="s">
        <v>2245</v>
      </c>
      <c r="K297" s="172" t="s">
        <v>2246</v>
      </c>
      <c r="L297" s="172" t="s">
        <v>2247</v>
      </c>
      <c r="M297" s="176">
        <v>20</v>
      </c>
      <c r="N297" s="178">
        <v>789.38</v>
      </c>
      <c r="O297" s="172">
        <v>41787</v>
      </c>
      <c r="P297" s="172" t="s">
        <v>2248</v>
      </c>
      <c r="Q297" s="174" t="s">
        <v>2249</v>
      </c>
      <c r="R297" s="172" t="s">
        <v>348</v>
      </c>
      <c r="S297" s="172" t="s">
        <v>220</v>
      </c>
      <c r="T297" s="172" t="s">
        <v>476</v>
      </c>
      <c r="U297" s="172" t="s">
        <v>350</v>
      </c>
      <c r="V297" s="172" t="s">
        <v>223</v>
      </c>
    </row>
    <row r="298" spans="1:22" hidden="1">
      <c r="A298" s="120"/>
      <c r="B298" s="172" t="s">
        <v>206</v>
      </c>
      <c r="C298" s="174" t="s">
        <v>207</v>
      </c>
      <c r="D298" s="172" t="s">
        <v>208</v>
      </c>
      <c r="E298" s="172" t="s">
        <v>2236</v>
      </c>
      <c r="F298" s="172" t="s">
        <v>2237</v>
      </c>
      <c r="G298" s="174" t="s">
        <v>2238</v>
      </c>
      <c r="H298" s="172" t="s">
        <v>2239</v>
      </c>
      <c r="I298" s="174" t="s">
        <v>716</v>
      </c>
      <c r="J298" s="172" t="s">
        <v>2245</v>
      </c>
      <c r="K298" s="172" t="s">
        <v>2246</v>
      </c>
      <c r="L298" s="172" t="s">
        <v>2247</v>
      </c>
      <c r="M298" s="176">
        <v>30</v>
      </c>
      <c r="N298" s="178">
        <v>24903.84</v>
      </c>
      <c r="O298" s="172">
        <v>41787</v>
      </c>
      <c r="P298" s="172" t="s">
        <v>2248</v>
      </c>
      <c r="Q298" s="174" t="s">
        <v>2249</v>
      </c>
      <c r="R298" s="172" t="s">
        <v>348</v>
      </c>
      <c r="S298" s="172" t="s">
        <v>220</v>
      </c>
      <c r="T298" s="172" t="s">
        <v>476</v>
      </c>
      <c r="U298" s="172" t="s">
        <v>350</v>
      </c>
      <c r="V298" s="172" t="s">
        <v>223</v>
      </c>
    </row>
    <row r="299" spans="1:22" hidden="1">
      <c r="A299" s="120"/>
      <c r="B299" s="172" t="s">
        <v>206</v>
      </c>
      <c r="C299" s="174" t="s">
        <v>207</v>
      </c>
      <c r="D299" s="172" t="s">
        <v>208</v>
      </c>
      <c r="E299" s="172" t="s">
        <v>1356</v>
      </c>
      <c r="F299" s="172" t="s">
        <v>891</v>
      </c>
      <c r="G299" s="174" t="s">
        <v>2308</v>
      </c>
      <c r="H299" s="172" t="s">
        <v>2309</v>
      </c>
      <c r="I299" s="174" t="s">
        <v>2310</v>
      </c>
      <c r="J299" s="172" t="s">
        <v>2311</v>
      </c>
      <c r="K299" s="172" t="s">
        <v>2312</v>
      </c>
      <c r="L299" s="172" t="s">
        <v>2313</v>
      </c>
      <c r="M299" s="176">
        <v>10</v>
      </c>
      <c r="N299" s="178">
        <v>24213.78</v>
      </c>
      <c r="O299" s="172">
        <v>41787</v>
      </c>
      <c r="P299" s="172" t="s">
        <v>2314</v>
      </c>
      <c r="Q299" s="174" t="s">
        <v>2315</v>
      </c>
      <c r="R299" s="172" t="s">
        <v>219</v>
      </c>
      <c r="S299" s="172" t="s">
        <v>220</v>
      </c>
      <c r="T299" s="172" t="s">
        <v>476</v>
      </c>
      <c r="U299" s="172" t="s">
        <v>222</v>
      </c>
      <c r="V299" s="172" t="s">
        <v>223</v>
      </c>
    </row>
    <row r="300" spans="1:22" hidden="1">
      <c r="A300" s="120"/>
      <c r="B300" s="172" t="s">
        <v>206</v>
      </c>
      <c r="C300" s="174" t="s">
        <v>207</v>
      </c>
      <c r="D300" s="172" t="s">
        <v>208</v>
      </c>
      <c r="E300" s="172" t="s">
        <v>890</v>
      </c>
      <c r="F300" s="172" t="s">
        <v>891</v>
      </c>
      <c r="G300" s="174" t="s">
        <v>2308</v>
      </c>
      <c r="H300" s="172" t="s">
        <v>2309</v>
      </c>
      <c r="I300" s="174" t="s">
        <v>2316</v>
      </c>
      <c r="J300" s="172" t="s">
        <v>2317</v>
      </c>
      <c r="K300" s="172" t="s">
        <v>2318</v>
      </c>
      <c r="L300" s="172" t="s">
        <v>2319</v>
      </c>
      <c r="M300" s="176">
        <v>10</v>
      </c>
      <c r="N300" s="178">
        <v>4069.16</v>
      </c>
      <c r="O300" s="172">
        <v>41787</v>
      </c>
      <c r="P300" s="172" t="s">
        <v>896</v>
      </c>
      <c r="Q300" s="174" t="s">
        <v>897</v>
      </c>
      <c r="R300" s="172" t="s">
        <v>219</v>
      </c>
      <c r="S300" s="172" t="s">
        <v>220</v>
      </c>
      <c r="T300" s="172" t="s">
        <v>476</v>
      </c>
      <c r="U300" s="172" t="s">
        <v>222</v>
      </c>
      <c r="V300" s="172" t="s">
        <v>223</v>
      </c>
    </row>
    <row r="301" spans="1:22" hidden="1">
      <c r="A301" s="120"/>
      <c r="B301" s="172" t="s">
        <v>206</v>
      </c>
      <c r="C301" s="174" t="s">
        <v>207</v>
      </c>
      <c r="D301" s="172" t="s">
        <v>208</v>
      </c>
      <c r="E301" s="172" t="s">
        <v>890</v>
      </c>
      <c r="F301" s="172" t="s">
        <v>891</v>
      </c>
      <c r="G301" s="174" t="s">
        <v>2308</v>
      </c>
      <c r="H301" s="172" t="s">
        <v>2309</v>
      </c>
      <c r="I301" s="174" t="s">
        <v>2320</v>
      </c>
      <c r="J301" s="172" t="s">
        <v>2317</v>
      </c>
      <c r="K301" s="172" t="s">
        <v>2318</v>
      </c>
      <c r="L301" s="172" t="s">
        <v>2319</v>
      </c>
      <c r="M301" s="176">
        <v>50</v>
      </c>
      <c r="N301" s="178">
        <v>2406.92</v>
      </c>
      <c r="O301" s="172">
        <v>41787</v>
      </c>
      <c r="P301" s="172" t="s">
        <v>896</v>
      </c>
      <c r="Q301" s="174" t="s">
        <v>897</v>
      </c>
      <c r="R301" s="172" t="s">
        <v>219</v>
      </c>
      <c r="S301" s="172" t="s">
        <v>220</v>
      </c>
      <c r="T301" s="172" t="s">
        <v>476</v>
      </c>
      <c r="U301" s="172" t="s">
        <v>222</v>
      </c>
      <c r="V301" s="172" t="s">
        <v>223</v>
      </c>
    </row>
    <row r="302" spans="1:22" hidden="1">
      <c r="A302" s="120"/>
      <c r="B302" s="172" t="s">
        <v>206</v>
      </c>
      <c r="C302" s="174" t="s">
        <v>207</v>
      </c>
      <c r="D302" s="172" t="s">
        <v>208</v>
      </c>
      <c r="E302" s="172" t="s">
        <v>890</v>
      </c>
      <c r="F302" s="172" t="s">
        <v>891</v>
      </c>
      <c r="G302" s="174" t="s">
        <v>2308</v>
      </c>
      <c r="H302" s="172" t="s">
        <v>2309</v>
      </c>
      <c r="I302" s="174" t="s">
        <v>2321</v>
      </c>
      <c r="J302" s="172" t="s">
        <v>2317</v>
      </c>
      <c r="K302" s="172" t="s">
        <v>2318</v>
      </c>
      <c r="L302" s="172" t="s">
        <v>2319</v>
      </c>
      <c r="M302" s="176">
        <v>60</v>
      </c>
      <c r="N302" s="178">
        <v>2783</v>
      </c>
      <c r="O302" s="172">
        <v>41787</v>
      </c>
      <c r="P302" s="172" t="s">
        <v>896</v>
      </c>
      <c r="Q302" s="174" t="s">
        <v>897</v>
      </c>
      <c r="R302" s="172" t="s">
        <v>219</v>
      </c>
      <c r="S302" s="172" t="s">
        <v>220</v>
      </c>
      <c r="T302" s="172" t="s">
        <v>476</v>
      </c>
      <c r="U302" s="172" t="s">
        <v>222</v>
      </c>
      <c r="V302" s="172" t="s">
        <v>223</v>
      </c>
    </row>
    <row r="303" spans="1:22" hidden="1">
      <c r="A303" s="120"/>
      <c r="B303" s="172" t="s">
        <v>206</v>
      </c>
      <c r="C303" s="174" t="s">
        <v>207</v>
      </c>
      <c r="D303" s="172" t="s">
        <v>208</v>
      </c>
      <c r="E303" s="172" t="s">
        <v>890</v>
      </c>
      <c r="F303" s="172" t="s">
        <v>891</v>
      </c>
      <c r="G303" s="174" t="s">
        <v>2308</v>
      </c>
      <c r="H303" s="172" t="s">
        <v>2309</v>
      </c>
      <c r="I303" s="174" t="s">
        <v>2322</v>
      </c>
      <c r="J303" s="172" t="s">
        <v>2317</v>
      </c>
      <c r="K303" s="172" t="s">
        <v>2318</v>
      </c>
      <c r="L303" s="172" t="s">
        <v>2319</v>
      </c>
      <c r="M303" s="176">
        <v>70</v>
      </c>
      <c r="N303" s="178">
        <v>1203.46</v>
      </c>
      <c r="O303" s="172">
        <v>41787</v>
      </c>
      <c r="P303" s="172" t="s">
        <v>896</v>
      </c>
      <c r="Q303" s="174" t="s">
        <v>897</v>
      </c>
      <c r="R303" s="172" t="s">
        <v>219</v>
      </c>
      <c r="S303" s="172" t="s">
        <v>220</v>
      </c>
      <c r="T303" s="172" t="s">
        <v>476</v>
      </c>
      <c r="U303" s="172" t="s">
        <v>222</v>
      </c>
      <c r="V303" s="172" t="s">
        <v>223</v>
      </c>
    </row>
    <row r="304" spans="1:22" hidden="1">
      <c r="A304" s="120"/>
      <c r="B304" s="172" t="s">
        <v>206</v>
      </c>
      <c r="C304" s="174" t="s">
        <v>207</v>
      </c>
      <c r="D304" s="172" t="s">
        <v>208</v>
      </c>
      <c r="E304" s="172" t="s">
        <v>890</v>
      </c>
      <c r="F304" s="172" t="s">
        <v>891</v>
      </c>
      <c r="G304" s="174" t="s">
        <v>2308</v>
      </c>
      <c r="H304" s="172" t="s">
        <v>2309</v>
      </c>
      <c r="I304" s="174" t="s">
        <v>2323</v>
      </c>
      <c r="J304" s="172" t="s">
        <v>2317</v>
      </c>
      <c r="K304" s="172" t="s">
        <v>2318</v>
      </c>
      <c r="L304" s="172" t="s">
        <v>2319</v>
      </c>
      <c r="M304" s="176">
        <v>80</v>
      </c>
      <c r="N304" s="178">
        <v>2406.92</v>
      </c>
      <c r="O304" s="172">
        <v>41787</v>
      </c>
      <c r="P304" s="172" t="s">
        <v>896</v>
      </c>
      <c r="Q304" s="174" t="s">
        <v>897</v>
      </c>
      <c r="R304" s="172" t="s">
        <v>219</v>
      </c>
      <c r="S304" s="172" t="s">
        <v>220</v>
      </c>
      <c r="T304" s="172" t="s">
        <v>476</v>
      </c>
      <c r="U304" s="172" t="s">
        <v>222</v>
      </c>
      <c r="V304" s="172" t="s">
        <v>223</v>
      </c>
    </row>
    <row r="305" spans="1:22" hidden="1">
      <c r="A305" s="120"/>
      <c r="B305" s="172" t="s">
        <v>206</v>
      </c>
      <c r="C305" s="174" t="s">
        <v>207</v>
      </c>
      <c r="D305" s="172" t="s">
        <v>208</v>
      </c>
      <c r="E305" s="172" t="s">
        <v>890</v>
      </c>
      <c r="F305" s="172" t="s">
        <v>891</v>
      </c>
      <c r="G305" s="174" t="s">
        <v>2308</v>
      </c>
      <c r="H305" s="172" t="s">
        <v>2309</v>
      </c>
      <c r="I305" s="174" t="s">
        <v>2324</v>
      </c>
      <c r="J305" s="172" t="s">
        <v>2317</v>
      </c>
      <c r="K305" s="172" t="s">
        <v>2318</v>
      </c>
      <c r="L305" s="172" t="s">
        <v>2319</v>
      </c>
      <c r="M305" s="176">
        <v>90</v>
      </c>
      <c r="N305" s="178">
        <v>1203.46</v>
      </c>
      <c r="O305" s="172">
        <v>41787</v>
      </c>
      <c r="P305" s="172" t="s">
        <v>896</v>
      </c>
      <c r="Q305" s="174" t="s">
        <v>897</v>
      </c>
      <c r="R305" s="172" t="s">
        <v>219</v>
      </c>
      <c r="S305" s="172" t="s">
        <v>220</v>
      </c>
      <c r="T305" s="172" t="s">
        <v>476</v>
      </c>
      <c r="U305" s="172" t="s">
        <v>222</v>
      </c>
      <c r="V305" s="172" t="s">
        <v>223</v>
      </c>
    </row>
    <row r="306" spans="1:22" hidden="1">
      <c r="A306" s="120"/>
      <c r="B306" s="172" t="s">
        <v>206</v>
      </c>
      <c r="C306" s="174" t="s">
        <v>207</v>
      </c>
      <c r="D306" s="172" t="s">
        <v>208</v>
      </c>
      <c r="E306" s="172" t="s">
        <v>890</v>
      </c>
      <c r="F306" s="172" t="s">
        <v>891</v>
      </c>
      <c r="G306" s="174" t="s">
        <v>2308</v>
      </c>
      <c r="H306" s="172" t="s">
        <v>2309</v>
      </c>
      <c r="I306" s="174" t="s">
        <v>2325</v>
      </c>
      <c r="J306" s="172" t="s">
        <v>2317</v>
      </c>
      <c r="K306" s="172" t="s">
        <v>2318</v>
      </c>
      <c r="L306" s="172" t="s">
        <v>2319</v>
      </c>
      <c r="M306" s="176">
        <v>100</v>
      </c>
      <c r="N306" s="178">
        <v>1203.46</v>
      </c>
      <c r="O306" s="172">
        <v>41787</v>
      </c>
      <c r="P306" s="172" t="s">
        <v>896</v>
      </c>
      <c r="Q306" s="174" t="s">
        <v>897</v>
      </c>
      <c r="R306" s="172" t="s">
        <v>219</v>
      </c>
      <c r="S306" s="172" t="s">
        <v>220</v>
      </c>
      <c r="T306" s="172" t="s">
        <v>476</v>
      </c>
      <c r="U306" s="172" t="s">
        <v>222</v>
      </c>
      <c r="V306" s="172" t="s">
        <v>223</v>
      </c>
    </row>
    <row r="307" spans="1:22" hidden="1">
      <c r="A307" s="120"/>
      <c r="B307" s="172" t="s">
        <v>206</v>
      </c>
      <c r="C307" s="174" t="s">
        <v>207</v>
      </c>
      <c r="D307" s="172" t="s">
        <v>208</v>
      </c>
      <c r="E307" s="172" t="s">
        <v>890</v>
      </c>
      <c r="F307" s="172" t="s">
        <v>891</v>
      </c>
      <c r="G307" s="174" t="s">
        <v>2308</v>
      </c>
      <c r="H307" s="172" t="s">
        <v>2309</v>
      </c>
      <c r="I307" s="174" t="s">
        <v>2326</v>
      </c>
      <c r="J307" s="172" t="s">
        <v>2317</v>
      </c>
      <c r="K307" s="172" t="s">
        <v>2318</v>
      </c>
      <c r="L307" s="172" t="s">
        <v>2319</v>
      </c>
      <c r="M307" s="176">
        <v>110</v>
      </c>
      <c r="N307" s="178">
        <v>4723.62</v>
      </c>
      <c r="O307" s="172">
        <v>41787</v>
      </c>
      <c r="P307" s="172" t="s">
        <v>896</v>
      </c>
      <c r="Q307" s="174" t="s">
        <v>897</v>
      </c>
      <c r="R307" s="172" t="s">
        <v>219</v>
      </c>
      <c r="S307" s="172" t="s">
        <v>220</v>
      </c>
      <c r="T307" s="172" t="s">
        <v>476</v>
      </c>
      <c r="U307" s="172" t="s">
        <v>222</v>
      </c>
      <c r="V307" s="172" t="s">
        <v>223</v>
      </c>
    </row>
    <row r="308" spans="1:22" hidden="1">
      <c r="A308" s="120"/>
      <c r="B308" s="172" t="s">
        <v>206</v>
      </c>
      <c r="C308" s="174" t="s">
        <v>207</v>
      </c>
      <c r="D308" s="172" t="s">
        <v>208</v>
      </c>
      <c r="E308" s="172" t="s">
        <v>890</v>
      </c>
      <c r="F308" s="172" t="s">
        <v>891</v>
      </c>
      <c r="G308" s="174" t="s">
        <v>2028</v>
      </c>
      <c r="H308" s="172" t="s">
        <v>2029</v>
      </c>
      <c r="I308" s="174" t="s">
        <v>2030</v>
      </c>
      <c r="J308" s="172" t="s">
        <v>2031</v>
      </c>
      <c r="K308" s="172" t="s">
        <v>2032</v>
      </c>
      <c r="L308" s="172" t="s">
        <v>2033</v>
      </c>
      <c r="M308" s="176">
        <v>10</v>
      </c>
      <c r="N308" s="178">
        <v>1107</v>
      </c>
      <c r="O308" s="172">
        <v>41787</v>
      </c>
      <c r="P308" s="172" t="s">
        <v>2034</v>
      </c>
      <c r="Q308" s="174" t="s">
        <v>2035</v>
      </c>
      <c r="R308" s="172" t="s">
        <v>219</v>
      </c>
      <c r="S308" s="172" t="s">
        <v>220</v>
      </c>
      <c r="T308" s="172" t="s">
        <v>476</v>
      </c>
      <c r="U308" s="172" t="s">
        <v>222</v>
      </c>
      <c r="V308" s="172" t="s">
        <v>223</v>
      </c>
    </row>
    <row r="309" spans="1:22" hidden="1">
      <c r="A309" s="120"/>
      <c r="B309" s="172" t="s">
        <v>206</v>
      </c>
      <c r="C309" s="174" t="s">
        <v>207</v>
      </c>
      <c r="D309" s="172" t="s">
        <v>208</v>
      </c>
      <c r="E309" s="172" t="s">
        <v>890</v>
      </c>
      <c r="F309" s="172" t="s">
        <v>891</v>
      </c>
      <c r="G309" s="174" t="s">
        <v>2028</v>
      </c>
      <c r="H309" s="172" t="s">
        <v>2029</v>
      </c>
      <c r="I309" s="174" t="s">
        <v>2036</v>
      </c>
      <c r="J309" s="172" t="s">
        <v>2031</v>
      </c>
      <c r="K309" s="172" t="s">
        <v>2032</v>
      </c>
      <c r="L309" s="172" t="s">
        <v>2033</v>
      </c>
      <c r="M309" s="176">
        <v>20</v>
      </c>
      <c r="N309" s="178">
        <v>1107</v>
      </c>
      <c r="O309" s="172">
        <v>41787</v>
      </c>
      <c r="P309" s="172" t="s">
        <v>2034</v>
      </c>
      <c r="Q309" s="174" t="s">
        <v>2035</v>
      </c>
      <c r="R309" s="172" t="s">
        <v>219</v>
      </c>
      <c r="S309" s="172" t="s">
        <v>220</v>
      </c>
      <c r="T309" s="172" t="s">
        <v>476</v>
      </c>
      <c r="U309" s="172" t="s">
        <v>222</v>
      </c>
      <c r="V309" s="172" t="s">
        <v>223</v>
      </c>
    </row>
    <row r="310" spans="1:22" hidden="1">
      <c r="A310" s="120"/>
      <c r="B310" s="172" t="s">
        <v>206</v>
      </c>
      <c r="C310" s="174" t="s">
        <v>207</v>
      </c>
      <c r="D310" s="172" t="s">
        <v>208</v>
      </c>
      <c r="E310" s="172" t="s">
        <v>890</v>
      </c>
      <c r="F310" s="172" t="s">
        <v>891</v>
      </c>
      <c r="G310" s="174" t="s">
        <v>2028</v>
      </c>
      <c r="H310" s="172" t="s">
        <v>2029</v>
      </c>
      <c r="I310" s="174" t="s">
        <v>2037</v>
      </c>
      <c r="J310" s="172" t="s">
        <v>2031</v>
      </c>
      <c r="K310" s="172" t="s">
        <v>2032</v>
      </c>
      <c r="L310" s="172" t="s">
        <v>2033</v>
      </c>
      <c r="M310" s="176">
        <v>30</v>
      </c>
      <c r="N310" s="178">
        <v>5453.07</v>
      </c>
      <c r="O310" s="172">
        <v>41787</v>
      </c>
      <c r="P310" s="172" t="s">
        <v>2034</v>
      </c>
      <c r="Q310" s="174" t="s">
        <v>2035</v>
      </c>
      <c r="R310" s="172" t="s">
        <v>219</v>
      </c>
      <c r="S310" s="172" t="s">
        <v>220</v>
      </c>
      <c r="T310" s="172" t="s">
        <v>476</v>
      </c>
      <c r="U310" s="172" t="s">
        <v>222</v>
      </c>
      <c r="V310" s="172" t="s">
        <v>223</v>
      </c>
    </row>
    <row r="311" spans="1:22" hidden="1">
      <c r="A311" s="120"/>
      <c r="B311" s="172" t="s">
        <v>206</v>
      </c>
      <c r="C311" s="174" t="s">
        <v>207</v>
      </c>
      <c r="D311" s="172" t="s">
        <v>208</v>
      </c>
      <c r="E311" s="172" t="s">
        <v>890</v>
      </c>
      <c r="F311" s="172" t="s">
        <v>891</v>
      </c>
      <c r="G311" s="174" t="s">
        <v>2028</v>
      </c>
      <c r="H311" s="172" t="s">
        <v>2029</v>
      </c>
      <c r="I311" s="174" t="s">
        <v>2038</v>
      </c>
      <c r="J311" s="172" t="s">
        <v>2031</v>
      </c>
      <c r="K311" s="172" t="s">
        <v>2032</v>
      </c>
      <c r="L311" s="172" t="s">
        <v>2033</v>
      </c>
      <c r="M311" s="176">
        <v>40</v>
      </c>
      <c r="N311" s="178">
        <v>1107</v>
      </c>
      <c r="O311" s="172">
        <v>41787</v>
      </c>
      <c r="P311" s="172" t="s">
        <v>2034</v>
      </c>
      <c r="Q311" s="174" t="s">
        <v>2035</v>
      </c>
      <c r="R311" s="172" t="s">
        <v>219</v>
      </c>
      <c r="S311" s="172" t="s">
        <v>220</v>
      </c>
      <c r="T311" s="172" t="s">
        <v>476</v>
      </c>
      <c r="U311" s="172" t="s">
        <v>222</v>
      </c>
      <c r="V311" s="172" t="s">
        <v>223</v>
      </c>
    </row>
    <row r="312" spans="1:22" hidden="1">
      <c r="A312" s="120"/>
      <c r="B312" s="172" t="s">
        <v>206</v>
      </c>
      <c r="C312" s="174" t="s">
        <v>207</v>
      </c>
      <c r="D312" s="172" t="s">
        <v>208</v>
      </c>
      <c r="E312" s="172" t="s">
        <v>890</v>
      </c>
      <c r="F312" s="172" t="s">
        <v>891</v>
      </c>
      <c r="G312" s="174" t="s">
        <v>2028</v>
      </c>
      <c r="H312" s="172" t="s">
        <v>2029</v>
      </c>
      <c r="I312" s="174" t="s">
        <v>2039</v>
      </c>
      <c r="J312" s="172" t="s">
        <v>2031</v>
      </c>
      <c r="K312" s="172" t="s">
        <v>2032</v>
      </c>
      <c r="L312" s="172" t="s">
        <v>2033</v>
      </c>
      <c r="M312" s="176">
        <v>50</v>
      </c>
      <c r="N312" s="178">
        <v>1121.93</v>
      </c>
      <c r="O312" s="172">
        <v>41787</v>
      </c>
      <c r="P312" s="172" t="s">
        <v>2034</v>
      </c>
      <c r="Q312" s="174" t="s">
        <v>2035</v>
      </c>
      <c r="R312" s="172" t="s">
        <v>219</v>
      </c>
      <c r="S312" s="172" t="s">
        <v>220</v>
      </c>
      <c r="T312" s="172" t="s">
        <v>476</v>
      </c>
      <c r="U312" s="172" t="s">
        <v>222</v>
      </c>
      <c r="V312" s="172" t="s">
        <v>223</v>
      </c>
    </row>
    <row r="313" spans="1:22" hidden="1">
      <c r="A313" s="120"/>
      <c r="B313" s="172" t="s">
        <v>206</v>
      </c>
      <c r="C313" s="174" t="s">
        <v>207</v>
      </c>
      <c r="D313" s="172" t="s">
        <v>208</v>
      </c>
      <c r="E313" s="172" t="s">
        <v>890</v>
      </c>
      <c r="F313" s="172" t="s">
        <v>891</v>
      </c>
      <c r="G313" s="174" t="s">
        <v>2028</v>
      </c>
      <c r="H313" s="172" t="s">
        <v>2029</v>
      </c>
      <c r="I313" s="174" t="s">
        <v>2040</v>
      </c>
      <c r="J313" s="172" t="s">
        <v>2031</v>
      </c>
      <c r="K313" s="172" t="s">
        <v>2032</v>
      </c>
      <c r="L313" s="172" t="s">
        <v>2033</v>
      </c>
      <c r="M313" s="176">
        <v>60</v>
      </c>
      <c r="N313" s="178">
        <v>1107</v>
      </c>
      <c r="O313" s="172">
        <v>41787</v>
      </c>
      <c r="P313" s="172" t="s">
        <v>2034</v>
      </c>
      <c r="Q313" s="174" t="s">
        <v>2035</v>
      </c>
      <c r="R313" s="172" t="s">
        <v>219</v>
      </c>
      <c r="S313" s="172" t="s">
        <v>220</v>
      </c>
      <c r="T313" s="172" t="s">
        <v>476</v>
      </c>
      <c r="U313" s="172" t="s">
        <v>222</v>
      </c>
      <c r="V313" s="172" t="s">
        <v>223</v>
      </c>
    </row>
    <row r="314" spans="1:22" hidden="1">
      <c r="A314" s="120"/>
      <c r="B314" s="172" t="s">
        <v>206</v>
      </c>
      <c r="C314" s="174" t="s">
        <v>207</v>
      </c>
      <c r="D314" s="172" t="s">
        <v>208</v>
      </c>
      <c r="E314" s="172" t="s">
        <v>890</v>
      </c>
      <c r="F314" s="172" t="s">
        <v>891</v>
      </c>
      <c r="G314" s="174" t="s">
        <v>2028</v>
      </c>
      <c r="H314" s="172" t="s">
        <v>2029</v>
      </c>
      <c r="I314" s="174" t="s">
        <v>2041</v>
      </c>
      <c r="J314" s="172" t="s">
        <v>2031</v>
      </c>
      <c r="K314" s="172" t="s">
        <v>2032</v>
      </c>
      <c r="L314" s="172" t="s">
        <v>2033</v>
      </c>
      <c r="M314" s="176">
        <v>70</v>
      </c>
      <c r="N314" s="178">
        <v>1107</v>
      </c>
      <c r="O314" s="172">
        <v>41787</v>
      </c>
      <c r="P314" s="172" t="s">
        <v>2034</v>
      </c>
      <c r="Q314" s="174" t="s">
        <v>2035</v>
      </c>
      <c r="R314" s="172" t="s">
        <v>219</v>
      </c>
      <c r="S314" s="172" t="s">
        <v>220</v>
      </c>
      <c r="T314" s="172" t="s">
        <v>476</v>
      </c>
      <c r="U314" s="172" t="s">
        <v>222</v>
      </c>
      <c r="V314" s="172" t="s">
        <v>223</v>
      </c>
    </row>
    <row r="315" spans="1:22" hidden="1">
      <c r="A315" s="120"/>
      <c r="B315" s="172" t="s">
        <v>206</v>
      </c>
      <c r="C315" s="174" t="s">
        <v>207</v>
      </c>
      <c r="D315" s="172" t="s">
        <v>208</v>
      </c>
      <c r="E315" s="172" t="s">
        <v>890</v>
      </c>
      <c r="F315" s="172" t="s">
        <v>891</v>
      </c>
      <c r="G315" s="174" t="s">
        <v>2028</v>
      </c>
      <c r="H315" s="172" t="s">
        <v>2029</v>
      </c>
      <c r="I315" s="174" t="s">
        <v>2042</v>
      </c>
      <c r="J315" s="172" t="s">
        <v>2031</v>
      </c>
      <c r="K315" s="172" t="s">
        <v>2032</v>
      </c>
      <c r="L315" s="172" t="s">
        <v>2033</v>
      </c>
      <c r="M315" s="176">
        <v>80</v>
      </c>
      <c r="N315" s="178">
        <v>1107</v>
      </c>
      <c r="O315" s="172">
        <v>41787</v>
      </c>
      <c r="P315" s="172" t="s">
        <v>2034</v>
      </c>
      <c r="Q315" s="174" t="s">
        <v>2035</v>
      </c>
      <c r="R315" s="172" t="s">
        <v>219</v>
      </c>
      <c r="S315" s="172" t="s">
        <v>220</v>
      </c>
      <c r="T315" s="172" t="s">
        <v>476</v>
      </c>
      <c r="U315" s="172" t="s">
        <v>222</v>
      </c>
      <c r="V315" s="172" t="s">
        <v>223</v>
      </c>
    </row>
    <row r="316" spans="1:22" hidden="1">
      <c r="A316" s="120"/>
      <c r="B316" s="172" t="s">
        <v>206</v>
      </c>
      <c r="C316" s="174" t="s">
        <v>207</v>
      </c>
      <c r="D316" s="172" t="s">
        <v>208</v>
      </c>
      <c r="E316" s="172" t="s">
        <v>890</v>
      </c>
      <c r="F316" s="172" t="s">
        <v>891</v>
      </c>
      <c r="G316" s="174" t="s">
        <v>2028</v>
      </c>
      <c r="H316" s="172" t="s">
        <v>2029</v>
      </c>
      <c r="I316" s="174" t="s">
        <v>2043</v>
      </c>
      <c r="J316" s="172" t="s">
        <v>2031</v>
      </c>
      <c r="K316" s="172" t="s">
        <v>2032</v>
      </c>
      <c r="L316" s="172" t="s">
        <v>2033</v>
      </c>
      <c r="M316" s="176">
        <v>90</v>
      </c>
      <c r="N316" s="178">
        <v>1107</v>
      </c>
      <c r="O316" s="172">
        <v>41787</v>
      </c>
      <c r="P316" s="172" t="s">
        <v>2034</v>
      </c>
      <c r="Q316" s="174" t="s">
        <v>2035</v>
      </c>
      <c r="R316" s="172" t="s">
        <v>219</v>
      </c>
      <c r="S316" s="172" t="s">
        <v>220</v>
      </c>
      <c r="T316" s="172" t="s">
        <v>476</v>
      </c>
      <c r="U316" s="172" t="s">
        <v>222</v>
      </c>
      <c r="V316" s="172" t="s">
        <v>223</v>
      </c>
    </row>
    <row r="317" spans="1:22" hidden="1">
      <c r="A317" s="120"/>
      <c r="B317" s="172" t="s">
        <v>206</v>
      </c>
      <c r="C317" s="174" t="s">
        <v>207</v>
      </c>
      <c r="D317" s="172" t="s">
        <v>208</v>
      </c>
      <c r="E317" s="172" t="s">
        <v>890</v>
      </c>
      <c r="F317" s="172" t="s">
        <v>891</v>
      </c>
      <c r="G317" s="174" t="s">
        <v>2028</v>
      </c>
      <c r="H317" s="172" t="s">
        <v>2029</v>
      </c>
      <c r="I317" s="174" t="s">
        <v>2044</v>
      </c>
      <c r="J317" s="172" t="s">
        <v>2031</v>
      </c>
      <c r="K317" s="172" t="s">
        <v>2032</v>
      </c>
      <c r="L317" s="172" t="s">
        <v>2033</v>
      </c>
      <c r="M317" s="176">
        <v>100</v>
      </c>
      <c r="N317" s="178">
        <v>1107</v>
      </c>
      <c r="O317" s="172">
        <v>41787</v>
      </c>
      <c r="P317" s="172" t="s">
        <v>2034</v>
      </c>
      <c r="Q317" s="174" t="s">
        <v>2035</v>
      </c>
      <c r="R317" s="172" t="s">
        <v>219</v>
      </c>
      <c r="S317" s="172" t="s">
        <v>220</v>
      </c>
      <c r="T317" s="172" t="s">
        <v>476</v>
      </c>
      <c r="U317" s="172" t="s">
        <v>222</v>
      </c>
      <c r="V317" s="172" t="s">
        <v>223</v>
      </c>
    </row>
    <row r="318" spans="1:22" hidden="1">
      <c r="A318" s="120"/>
      <c r="B318" s="172" t="s">
        <v>206</v>
      </c>
      <c r="C318" s="174" t="s">
        <v>207</v>
      </c>
      <c r="D318" s="172" t="s">
        <v>208</v>
      </c>
      <c r="E318" s="172" t="s">
        <v>890</v>
      </c>
      <c r="F318" s="172" t="s">
        <v>891</v>
      </c>
      <c r="G318" s="174" t="s">
        <v>2028</v>
      </c>
      <c r="H318" s="172" t="s">
        <v>2029</v>
      </c>
      <c r="I318" s="174" t="s">
        <v>2045</v>
      </c>
      <c r="J318" s="172" t="s">
        <v>2031</v>
      </c>
      <c r="K318" s="172" t="s">
        <v>2032</v>
      </c>
      <c r="L318" s="172" t="s">
        <v>2033</v>
      </c>
      <c r="M318" s="176">
        <v>110</v>
      </c>
      <c r="N318" s="178">
        <v>1107</v>
      </c>
      <c r="O318" s="172">
        <v>41787</v>
      </c>
      <c r="P318" s="172" t="s">
        <v>2034</v>
      </c>
      <c r="Q318" s="174" t="s">
        <v>2035</v>
      </c>
      <c r="R318" s="172" t="s">
        <v>219</v>
      </c>
      <c r="S318" s="172" t="s">
        <v>220</v>
      </c>
      <c r="T318" s="172" t="s">
        <v>476</v>
      </c>
      <c r="U318" s="172" t="s">
        <v>222</v>
      </c>
      <c r="V318" s="172" t="s">
        <v>223</v>
      </c>
    </row>
    <row r="319" spans="1:22" hidden="1">
      <c r="A319" s="120"/>
      <c r="B319" s="172" t="s">
        <v>206</v>
      </c>
      <c r="C319" s="174" t="s">
        <v>207</v>
      </c>
      <c r="D319" s="172" t="s">
        <v>208</v>
      </c>
      <c r="E319" s="172" t="s">
        <v>890</v>
      </c>
      <c r="F319" s="172" t="s">
        <v>891</v>
      </c>
      <c r="G319" s="174" t="s">
        <v>2028</v>
      </c>
      <c r="H319" s="172" t="s">
        <v>2029</v>
      </c>
      <c r="I319" s="174" t="s">
        <v>2046</v>
      </c>
      <c r="J319" s="172" t="s">
        <v>2031</v>
      </c>
      <c r="K319" s="172" t="s">
        <v>2032</v>
      </c>
      <c r="L319" s="172" t="s">
        <v>2033</v>
      </c>
      <c r="M319" s="176">
        <v>120</v>
      </c>
      <c r="N319" s="178">
        <v>1107</v>
      </c>
      <c r="O319" s="172">
        <v>41787</v>
      </c>
      <c r="P319" s="172" t="s">
        <v>2034</v>
      </c>
      <c r="Q319" s="174" t="s">
        <v>2035</v>
      </c>
      <c r="R319" s="172" t="s">
        <v>219</v>
      </c>
      <c r="S319" s="172" t="s">
        <v>220</v>
      </c>
      <c r="T319" s="172" t="s">
        <v>476</v>
      </c>
      <c r="U319" s="172" t="s">
        <v>222</v>
      </c>
      <c r="V319" s="172" t="s">
        <v>223</v>
      </c>
    </row>
    <row r="320" spans="1:22" hidden="1">
      <c r="A320" s="120"/>
      <c r="B320" s="172" t="s">
        <v>206</v>
      </c>
      <c r="C320" s="174" t="s">
        <v>207</v>
      </c>
      <c r="D320" s="172" t="s">
        <v>208</v>
      </c>
      <c r="E320" s="172" t="s">
        <v>890</v>
      </c>
      <c r="F320" s="172" t="s">
        <v>891</v>
      </c>
      <c r="G320" s="174" t="s">
        <v>2028</v>
      </c>
      <c r="H320" s="172" t="s">
        <v>2029</v>
      </c>
      <c r="I320" s="174" t="s">
        <v>2047</v>
      </c>
      <c r="J320" s="172" t="s">
        <v>2031</v>
      </c>
      <c r="K320" s="172" t="s">
        <v>2032</v>
      </c>
      <c r="L320" s="172" t="s">
        <v>2033</v>
      </c>
      <c r="M320" s="176">
        <v>130</v>
      </c>
      <c r="N320" s="178">
        <v>1107</v>
      </c>
      <c r="O320" s="172">
        <v>41787</v>
      </c>
      <c r="P320" s="172" t="s">
        <v>2034</v>
      </c>
      <c r="Q320" s="174" t="s">
        <v>2035</v>
      </c>
      <c r="R320" s="172" t="s">
        <v>219</v>
      </c>
      <c r="S320" s="172" t="s">
        <v>220</v>
      </c>
      <c r="T320" s="172" t="s">
        <v>476</v>
      </c>
      <c r="U320" s="172" t="s">
        <v>222</v>
      </c>
      <c r="V320" s="172" t="s">
        <v>223</v>
      </c>
    </row>
    <row r="321" spans="1:22" hidden="1">
      <c r="A321" s="120"/>
      <c r="B321" s="172" t="s">
        <v>206</v>
      </c>
      <c r="C321" s="174" t="s">
        <v>207</v>
      </c>
      <c r="D321" s="172" t="s">
        <v>208</v>
      </c>
      <c r="E321" s="172" t="s">
        <v>890</v>
      </c>
      <c r="F321" s="172" t="s">
        <v>891</v>
      </c>
      <c r="G321" s="174" t="s">
        <v>2028</v>
      </c>
      <c r="H321" s="172" t="s">
        <v>2029</v>
      </c>
      <c r="I321" s="174" t="s">
        <v>2048</v>
      </c>
      <c r="J321" s="172" t="s">
        <v>2031</v>
      </c>
      <c r="K321" s="172" t="s">
        <v>2032</v>
      </c>
      <c r="L321" s="172" t="s">
        <v>2033</v>
      </c>
      <c r="M321" s="176">
        <v>140</v>
      </c>
      <c r="N321" s="178">
        <v>1107</v>
      </c>
      <c r="O321" s="172">
        <v>41787</v>
      </c>
      <c r="P321" s="172" t="s">
        <v>2034</v>
      </c>
      <c r="Q321" s="174" t="s">
        <v>2035</v>
      </c>
      <c r="R321" s="172" t="s">
        <v>219</v>
      </c>
      <c r="S321" s="172" t="s">
        <v>220</v>
      </c>
      <c r="T321" s="172" t="s">
        <v>476</v>
      </c>
      <c r="U321" s="172" t="s">
        <v>222</v>
      </c>
      <c r="V321" s="172" t="s">
        <v>223</v>
      </c>
    </row>
    <row r="322" spans="1:22" hidden="1">
      <c r="A322" s="120"/>
      <c r="B322" s="172" t="s">
        <v>206</v>
      </c>
      <c r="C322" s="174" t="s">
        <v>207</v>
      </c>
      <c r="D322" s="172" t="s">
        <v>208</v>
      </c>
      <c r="E322" s="172" t="s">
        <v>890</v>
      </c>
      <c r="F322" s="172" t="s">
        <v>891</v>
      </c>
      <c r="G322" s="174" t="s">
        <v>2028</v>
      </c>
      <c r="H322" s="172" t="s">
        <v>2029</v>
      </c>
      <c r="I322" s="174" t="s">
        <v>2048</v>
      </c>
      <c r="J322" s="172" t="s">
        <v>2031</v>
      </c>
      <c r="K322" s="172" t="s">
        <v>2032</v>
      </c>
      <c r="L322" s="172" t="s">
        <v>2033</v>
      </c>
      <c r="M322" s="176">
        <v>150</v>
      </c>
      <c r="N322" s="178">
        <v>1107</v>
      </c>
      <c r="O322" s="172">
        <v>41787</v>
      </c>
      <c r="P322" s="172" t="s">
        <v>2034</v>
      </c>
      <c r="Q322" s="174" t="s">
        <v>2035</v>
      </c>
      <c r="R322" s="172" t="s">
        <v>219</v>
      </c>
      <c r="S322" s="172" t="s">
        <v>220</v>
      </c>
      <c r="T322" s="172" t="s">
        <v>476</v>
      </c>
      <c r="U322" s="172" t="s">
        <v>222</v>
      </c>
      <c r="V322" s="172" t="s">
        <v>223</v>
      </c>
    </row>
    <row r="323" spans="1:22" hidden="1">
      <c r="A323" s="120"/>
      <c r="B323" s="172" t="s">
        <v>206</v>
      </c>
      <c r="C323" s="174" t="s">
        <v>207</v>
      </c>
      <c r="D323" s="172" t="s">
        <v>208</v>
      </c>
      <c r="E323" s="172" t="s">
        <v>890</v>
      </c>
      <c r="F323" s="172" t="s">
        <v>891</v>
      </c>
      <c r="G323" s="174" t="s">
        <v>2028</v>
      </c>
      <c r="H323" s="172" t="s">
        <v>2029</v>
      </c>
      <c r="I323" s="174" t="s">
        <v>2049</v>
      </c>
      <c r="J323" s="172" t="s">
        <v>2031</v>
      </c>
      <c r="K323" s="172" t="s">
        <v>2032</v>
      </c>
      <c r="L323" s="172" t="s">
        <v>2033</v>
      </c>
      <c r="M323" s="176">
        <v>160</v>
      </c>
      <c r="N323" s="178">
        <v>1107</v>
      </c>
      <c r="O323" s="172">
        <v>41787</v>
      </c>
      <c r="P323" s="172" t="s">
        <v>2034</v>
      </c>
      <c r="Q323" s="174" t="s">
        <v>2035</v>
      </c>
      <c r="R323" s="172" t="s">
        <v>219</v>
      </c>
      <c r="S323" s="172" t="s">
        <v>220</v>
      </c>
      <c r="T323" s="172" t="s">
        <v>476</v>
      </c>
      <c r="U323" s="172" t="s">
        <v>222</v>
      </c>
      <c r="V323" s="172" t="s">
        <v>223</v>
      </c>
    </row>
    <row r="324" spans="1:22" hidden="1">
      <c r="A324" s="120"/>
      <c r="B324" s="172" t="s">
        <v>206</v>
      </c>
      <c r="C324" s="174" t="s">
        <v>207</v>
      </c>
      <c r="D324" s="172" t="s">
        <v>208</v>
      </c>
      <c r="E324" s="172" t="s">
        <v>890</v>
      </c>
      <c r="F324" s="172" t="s">
        <v>891</v>
      </c>
      <c r="G324" s="174" t="s">
        <v>2028</v>
      </c>
      <c r="H324" s="172" t="s">
        <v>2029</v>
      </c>
      <c r="I324" s="174" t="s">
        <v>2050</v>
      </c>
      <c r="J324" s="172" t="s">
        <v>2031</v>
      </c>
      <c r="K324" s="172" t="s">
        <v>2032</v>
      </c>
      <c r="L324" s="172" t="s">
        <v>2033</v>
      </c>
      <c r="M324" s="176">
        <v>170</v>
      </c>
      <c r="N324" s="178">
        <v>1107</v>
      </c>
      <c r="O324" s="172">
        <v>41787</v>
      </c>
      <c r="P324" s="172" t="s">
        <v>2034</v>
      </c>
      <c r="Q324" s="174" t="s">
        <v>2035</v>
      </c>
      <c r="R324" s="172" t="s">
        <v>219</v>
      </c>
      <c r="S324" s="172" t="s">
        <v>220</v>
      </c>
      <c r="T324" s="172" t="s">
        <v>476</v>
      </c>
      <c r="U324" s="172" t="s">
        <v>222</v>
      </c>
      <c r="V324" s="172" t="s">
        <v>223</v>
      </c>
    </row>
    <row r="325" spans="1:22" hidden="1">
      <c r="A325" s="120" t="s">
        <v>2406</v>
      </c>
      <c r="B325" s="172" t="s">
        <v>206</v>
      </c>
      <c r="C325" s="174" t="s">
        <v>207</v>
      </c>
      <c r="D325" s="172" t="s">
        <v>208</v>
      </c>
      <c r="E325" s="172" t="s">
        <v>285</v>
      </c>
      <c r="F325" s="172" t="s">
        <v>286</v>
      </c>
      <c r="G325" s="174" t="s">
        <v>2087</v>
      </c>
      <c r="H325" s="172" t="s">
        <v>2088</v>
      </c>
      <c r="I325" s="174" t="s">
        <v>2089</v>
      </c>
      <c r="J325" s="172" t="s">
        <v>2090</v>
      </c>
      <c r="K325" s="172" t="s">
        <v>2091</v>
      </c>
      <c r="L325" s="172" t="s">
        <v>2092</v>
      </c>
      <c r="M325" s="176">
        <v>10</v>
      </c>
      <c r="N325" s="178">
        <v>3368.15</v>
      </c>
      <c r="O325" s="172">
        <v>41787</v>
      </c>
      <c r="P325" s="172" t="s">
        <v>2093</v>
      </c>
      <c r="Q325" s="174" t="s">
        <v>2094</v>
      </c>
      <c r="R325" s="172" t="s">
        <v>219</v>
      </c>
      <c r="S325" s="172" t="s">
        <v>220</v>
      </c>
      <c r="T325" s="172" t="s">
        <v>221</v>
      </c>
      <c r="U325" s="172" t="s">
        <v>222</v>
      </c>
      <c r="V325" s="172" t="s">
        <v>223</v>
      </c>
    </row>
    <row r="326" spans="1:22" hidden="1">
      <c r="A326" s="120" t="s">
        <v>2406</v>
      </c>
      <c r="B326" s="172" t="s">
        <v>206</v>
      </c>
      <c r="C326" s="174" t="s">
        <v>207</v>
      </c>
      <c r="D326" s="172" t="s">
        <v>208</v>
      </c>
      <c r="E326" s="172" t="s">
        <v>285</v>
      </c>
      <c r="F326" s="172" t="s">
        <v>286</v>
      </c>
      <c r="G326" s="174" t="s">
        <v>2087</v>
      </c>
      <c r="H326" s="172" t="s">
        <v>2088</v>
      </c>
      <c r="I326" s="174" t="s">
        <v>2095</v>
      </c>
      <c r="J326" s="172" t="s">
        <v>2090</v>
      </c>
      <c r="K326" s="172" t="s">
        <v>2091</v>
      </c>
      <c r="L326" s="172" t="s">
        <v>2092</v>
      </c>
      <c r="M326" s="176">
        <v>10</v>
      </c>
      <c r="N326" s="178">
        <v>3368.15</v>
      </c>
      <c r="O326" s="172">
        <v>41787</v>
      </c>
      <c r="P326" s="172" t="s">
        <v>2093</v>
      </c>
      <c r="Q326" s="174" t="s">
        <v>2094</v>
      </c>
      <c r="R326" s="172" t="s">
        <v>219</v>
      </c>
      <c r="S326" s="172" t="s">
        <v>220</v>
      </c>
      <c r="T326" s="172" t="s">
        <v>221</v>
      </c>
      <c r="U326" s="172" t="s">
        <v>222</v>
      </c>
      <c r="V326" s="172" t="s">
        <v>223</v>
      </c>
    </row>
    <row r="327" spans="1:22" hidden="1">
      <c r="A327" s="120" t="s">
        <v>2406</v>
      </c>
      <c r="B327" s="172" t="s">
        <v>206</v>
      </c>
      <c r="C327" s="174" t="s">
        <v>207</v>
      </c>
      <c r="D327" s="172" t="s">
        <v>208</v>
      </c>
      <c r="E327" s="172" t="s">
        <v>285</v>
      </c>
      <c r="F327" s="172" t="s">
        <v>286</v>
      </c>
      <c r="G327" s="174" t="s">
        <v>2087</v>
      </c>
      <c r="H327" s="172" t="s">
        <v>2088</v>
      </c>
      <c r="I327" s="174" t="s">
        <v>2096</v>
      </c>
      <c r="J327" s="172" t="s">
        <v>2090</v>
      </c>
      <c r="K327" s="172" t="s">
        <v>2091</v>
      </c>
      <c r="L327" s="172" t="s">
        <v>2092</v>
      </c>
      <c r="M327" s="176">
        <v>10</v>
      </c>
      <c r="N327" s="178">
        <v>3368.15</v>
      </c>
      <c r="O327" s="172">
        <v>41787</v>
      </c>
      <c r="P327" s="172" t="s">
        <v>2093</v>
      </c>
      <c r="Q327" s="174" t="s">
        <v>2094</v>
      </c>
      <c r="R327" s="172" t="s">
        <v>219</v>
      </c>
      <c r="S327" s="172" t="s">
        <v>220</v>
      </c>
      <c r="T327" s="172" t="s">
        <v>221</v>
      </c>
      <c r="U327" s="172" t="s">
        <v>222</v>
      </c>
      <c r="V327" s="172" t="s">
        <v>223</v>
      </c>
    </row>
    <row r="328" spans="1:22" hidden="1">
      <c r="A328" s="120" t="s">
        <v>2406</v>
      </c>
      <c r="B328" s="172" t="s">
        <v>206</v>
      </c>
      <c r="C328" s="174" t="s">
        <v>207</v>
      </c>
      <c r="D328" s="172" t="s">
        <v>208</v>
      </c>
      <c r="E328" s="172" t="s">
        <v>285</v>
      </c>
      <c r="F328" s="172" t="s">
        <v>286</v>
      </c>
      <c r="G328" s="174" t="s">
        <v>2087</v>
      </c>
      <c r="H328" s="172" t="s">
        <v>2088</v>
      </c>
      <c r="I328" s="174" t="s">
        <v>2097</v>
      </c>
      <c r="J328" s="172" t="s">
        <v>2090</v>
      </c>
      <c r="K328" s="172" t="s">
        <v>2091</v>
      </c>
      <c r="L328" s="172" t="s">
        <v>2092</v>
      </c>
      <c r="M328" s="176">
        <v>10</v>
      </c>
      <c r="N328" s="178">
        <v>6736.3</v>
      </c>
      <c r="O328" s="172">
        <v>41787</v>
      </c>
      <c r="P328" s="172" t="s">
        <v>2093</v>
      </c>
      <c r="Q328" s="174" t="s">
        <v>2094</v>
      </c>
      <c r="R328" s="172" t="s">
        <v>219</v>
      </c>
      <c r="S328" s="172" t="s">
        <v>220</v>
      </c>
      <c r="T328" s="172" t="s">
        <v>221</v>
      </c>
      <c r="U328" s="172" t="s">
        <v>222</v>
      </c>
      <c r="V328" s="172" t="s">
        <v>223</v>
      </c>
    </row>
    <row r="329" spans="1:22" hidden="1">
      <c r="A329" s="120" t="s">
        <v>2406</v>
      </c>
      <c r="B329" s="172" t="s">
        <v>206</v>
      </c>
      <c r="C329" s="174" t="s">
        <v>207</v>
      </c>
      <c r="D329" s="172" t="s">
        <v>208</v>
      </c>
      <c r="E329" s="172" t="s">
        <v>285</v>
      </c>
      <c r="F329" s="172" t="s">
        <v>286</v>
      </c>
      <c r="G329" s="174" t="s">
        <v>2087</v>
      </c>
      <c r="H329" s="172" t="s">
        <v>2088</v>
      </c>
      <c r="I329" s="174" t="s">
        <v>2098</v>
      </c>
      <c r="J329" s="172" t="s">
        <v>2090</v>
      </c>
      <c r="K329" s="172" t="s">
        <v>2091</v>
      </c>
      <c r="L329" s="172" t="s">
        <v>2092</v>
      </c>
      <c r="M329" s="176">
        <v>10</v>
      </c>
      <c r="N329" s="178">
        <v>50522.25</v>
      </c>
      <c r="O329" s="172">
        <v>41787</v>
      </c>
      <c r="P329" s="172" t="s">
        <v>2093</v>
      </c>
      <c r="Q329" s="174" t="s">
        <v>2094</v>
      </c>
      <c r="R329" s="172" t="s">
        <v>219</v>
      </c>
      <c r="S329" s="172" t="s">
        <v>220</v>
      </c>
      <c r="T329" s="172" t="s">
        <v>221</v>
      </c>
      <c r="U329" s="172" t="s">
        <v>222</v>
      </c>
      <c r="V329" s="172" t="s">
        <v>223</v>
      </c>
    </row>
    <row r="330" spans="1:22" ht="30" hidden="1">
      <c r="A330" s="120"/>
      <c r="B330" s="120" t="s">
        <v>206</v>
      </c>
      <c r="C330" s="121" t="s">
        <v>207</v>
      </c>
      <c r="D330" s="120" t="s">
        <v>208</v>
      </c>
      <c r="E330" s="120" t="s">
        <v>273</v>
      </c>
      <c r="F330" s="120" t="s">
        <v>274</v>
      </c>
      <c r="G330" s="121" t="s">
        <v>275</v>
      </c>
      <c r="H330" s="120" t="s">
        <v>276</v>
      </c>
      <c r="I330" s="121" t="s">
        <v>277</v>
      </c>
      <c r="J330" s="120" t="s">
        <v>278</v>
      </c>
      <c r="K330" s="120" t="s">
        <v>279</v>
      </c>
      <c r="L330" s="120" t="s">
        <v>280</v>
      </c>
      <c r="M330" s="122">
        <v>20</v>
      </c>
      <c r="N330" s="123">
        <v>14856.51</v>
      </c>
      <c r="O330" s="124">
        <v>41787</v>
      </c>
      <c r="P330" s="120" t="s">
        <v>281</v>
      </c>
      <c r="Q330" s="121" t="s">
        <v>282</v>
      </c>
      <c r="R330" s="120" t="s">
        <v>219</v>
      </c>
      <c r="S330" s="120" t="s">
        <v>220</v>
      </c>
      <c r="T330" s="120" t="s">
        <v>221</v>
      </c>
      <c r="U330" s="120" t="s">
        <v>222</v>
      </c>
      <c r="V330" s="120" t="s">
        <v>223</v>
      </c>
    </row>
    <row r="331" spans="1:22" ht="30" hidden="1">
      <c r="A331" s="120"/>
      <c r="B331" s="120" t="s">
        <v>206</v>
      </c>
      <c r="C331" s="121" t="s">
        <v>207</v>
      </c>
      <c r="D331" s="120" t="s">
        <v>208</v>
      </c>
      <c r="E331" s="120" t="s">
        <v>273</v>
      </c>
      <c r="F331" s="120" t="s">
        <v>274</v>
      </c>
      <c r="G331" s="121" t="s">
        <v>275</v>
      </c>
      <c r="H331" s="120" t="s">
        <v>276</v>
      </c>
      <c r="I331" s="121" t="s">
        <v>283</v>
      </c>
      <c r="J331" s="120" t="s">
        <v>278</v>
      </c>
      <c r="K331" s="120" t="s">
        <v>279</v>
      </c>
      <c r="L331" s="120" t="s">
        <v>280</v>
      </c>
      <c r="M331" s="122">
        <v>20</v>
      </c>
      <c r="N331" s="123">
        <v>4952.17</v>
      </c>
      <c r="O331" s="124">
        <v>41787</v>
      </c>
      <c r="P331" s="120" t="s">
        <v>281</v>
      </c>
      <c r="Q331" s="121" t="s">
        <v>282</v>
      </c>
      <c r="R331" s="120" t="s">
        <v>219</v>
      </c>
      <c r="S331" s="120" t="s">
        <v>220</v>
      </c>
      <c r="T331" s="120" t="s">
        <v>221</v>
      </c>
      <c r="U331" s="120" t="s">
        <v>222</v>
      </c>
      <c r="V331" s="120" t="s">
        <v>223</v>
      </c>
    </row>
    <row r="332" spans="1:22" ht="30" hidden="1">
      <c r="A332" s="120"/>
      <c r="B332" s="120" t="s">
        <v>206</v>
      </c>
      <c r="C332" s="121" t="s">
        <v>207</v>
      </c>
      <c r="D332" s="120" t="s">
        <v>208</v>
      </c>
      <c r="E332" s="120" t="s">
        <v>273</v>
      </c>
      <c r="F332" s="120" t="s">
        <v>274</v>
      </c>
      <c r="G332" s="121" t="s">
        <v>275</v>
      </c>
      <c r="H332" s="120" t="s">
        <v>276</v>
      </c>
      <c r="I332" s="121" t="s">
        <v>284</v>
      </c>
      <c r="J332" s="120" t="s">
        <v>278</v>
      </c>
      <c r="K332" s="120" t="s">
        <v>279</v>
      </c>
      <c r="L332" s="120" t="s">
        <v>280</v>
      </c>
      <c r="M332" s="122">
        <v>20</v>
      </c>
      <c r="N332" s="123">
        <v>4952.17</v>
      </c>
      <c r="O332" s="124">
        <v>41787</v>
      </c>
      <c r="P332" s="120" t="s">
        <v>281</v>
      </c>
      <c r="Q332" s="121" t="s">
        <v>282</v>
      </c>
      <c r="R332" s="120" t="s">
        <v>219</v>
      </c>
      <c r="S332" s="120" t="s">
        <v>220</v>
      </c>
      <c r="T332" s="120" t="s">
        <v>221</v>
      </c>
      <c r="U332" s="120" t="s">
        <v>222</v>
      </c>
      <c r="V332" s="120" t="s">
        <v>223</v>
      </c>
    </row>
    <row r="333" spans="1:22" hidden="1">
      <c r="A333" s="120"/>
      <c r="B333" s="172" t="s">
        <v>206</v>
      </c>
      <c r="C333" s="174" t="s">
        <v>207</v>
      </c>
      <c r="D333" s="172" t="s">
        <v>208</v>
      </c>
      <c r="E333" s="172" t="s">
        <v>2184</v>
      </c>
      <c r="F333" s="172" t="s">
        <v>450</v>
      </c>
      <c r="G333" s="174" t="s">
        <v>2185</v>
      </c>
      <c r="H333" s="172" t="s">
        <v>2186</v>
      </c>
      <c r="I333" s="174" t="s">
        <v>716</v>
      </c>
      <c r="J333" s="172" t="s">
        <v>2197</v>
      </c>
      <c r="K333" s="172" t="s">
        <v>2198</v>
      </c>
      <c r="L333" s="172" t="s">
        <v>2199</v>
      </c>
      <c r="M333" s="176">
        <v>20</v>
      </c>
      <c r="N333" s="178">
        <v>13166.62</v>
      </c>
      <c r="O333" s="172">
        <v>41789</v>
      </c>
      <c r="P333" s="172" t="s">
        <v>1771</v>
      </c>
      <c r="Q333" s="174" t="s">
        <v>1772</v>
      </c>
      <c r="R333" s="172" t="s">
        <v>348</v>
      </c>
      <c r="S333" s="172" t="s">
        <v>220</v>
      </c>
      <c r="T333" s="172" t="s">
        <v>476</v>
      </c>
      <c r="U333" s="172" t="s">
        <v>350</v>
      </c>
      <c r="V333" s="172" t="s">
        <v>223</v>
      </c>
    </row>
    <row r="334" spans="1:22" hidden="1">
      <c r="A334" s="120"/>
      <c r="B334" s="172" t="s">
        <v>206</v>
      </c>
      <c r="C334" s="174" t="s">
        <v>207</v>
      </c>
      <c r="D334" s="172" t="s">
        <v>208</v>
      </c>
      <c r="E334" s="172" t="s">
        <v>2184</v>
      </c>
      <c r="F334" s="172" t="s">
        <v>450</v>
      </c>
      <c r="G334" s="174" t="s">
        <v>2185</v>
      </c>
      <c r="H334" s="172" t="s">
        <v>2186</v>
      </c>
      <c r="I334" s="174" t="s">
        <v>716</v>
      </c>
      <c r="J334" s="172" t="s">
        <v>2197</v>
      </c>
      <c r="K334" s="172" t="s">
        <v>2198</v>
      </c>
      <c r="L334" s="172" t="s">
        <v>2199</v>
      </c>
      <c r="M334" s="176">
        <v>30</v>
      </c>
      <c r="N334" s="178">
        <v>6767.2</v>
      </c>
      <c r="O334" s="172">
        <v>41789</v>
      </c>
      <c r="P334" s="172" t="s">
        <v>1771</v>
      </c>
      <c r="Q334" s="174" t="s">
        <v>1772</v>
      </c>
      <c r="R334" s="172" t="s">
        <v>348</v>
      </c>
      <c r="S334" s="172" t="s">
        <v>220</v>
      </c>
      <c r="T334" s="172" t="s">
        <v>476</v>
      </c>
      <c r="U334" s="172" t="s">
        <v>350</v>
      </c>
      <c r="V334" s="172" t="s">
        <v>223</v>
      </c>
    </row>
    <row r="335" spans="1:22">
      <c r="A335" s="120" t="s">
        <v>2405</v>
      </c>
      <c r="B335" s="172" t="s">
        <v>206</v>
      </c>
      <c r="C335" s="174" t="s">
        <v>207</v>
      </c>
      <c r="D335" s="172" t="s">
        <v>208</v>
      </c>
      <c r="E335" s="172" t="s">
        <v>2184</v>
      </c>
      <c r="F335" s="172" t="s">
        <v>450</v>
      </c>
      <c r="G335" s="174" t="s">
        <v>2185</v>
      </c>
      <c r="H335" s="172" t="s">
        <v>2186</v>
      </c>
      <c r="I335" s="174" t="s">
        <v>716</v>
      </c>
      <c r="J335" s="172" t="s">
        <v>2197</v>
      </c>
      <c r="K335" s="172" t="s">
        <v>2200</v>
      </c>
      <c r="L335" s="172" t="s">
        <v>2199</v>
      </c>
      <c r="M335" s="176">
        <v>20</v>
      </c>
      <c r="N335" s="178">
        <v>-13166.62</v>
      </c>
      <c r="O335" s="172">
        <v>41789</v>
      </c>
      <c r="P335" s="172" t="s">
        <v>1771</v>
      </c>
      <c r="Q335" s="174" t="s">
        <v>1772</v>
      </c>
      <c r="R335" s="172" t="s">
        <v>348</v>
      </c>
      <c r="S335" s="172" t="s">
        <v>220</v>
      </c>
      <c r="T335" s="172" t="s">
        <v>476</v>
      </c>
      <c r="U335" s="172" t="s">
        <v>350</v>
      </c>
      <c r="V335" s="172" t="s">
        <v>223</v>
      </c>
    </row>
    <row r="336" spans="1:22">
      <c r="A336" s="120" t="s">
        <v>2405</v>
      </c>
      <c r="B336" s="172" t="s">
        <v>206</v>
      </c>
      <c r="C336" s="174" t="s">
        <v>207</v>
      </c>
      <c r="D336" s="172" t="s">
        <v>208</v>
      </c>
      <c r="E336" s="172" t="s">
        <v>2184</v>
      </c>
      <c r="F336" s="172" t="s">
        <v>450</v>
      </c>
      <c r="G336" s="174" t="s">
        <v>2185</v>
      </c>
      <c r="H336" s="172" t="s">
        <v>2186</v>
      </c>
      <c r="I336" s="174" t="s">
        <v>716</v>
      </c>
      <c r="J336" s="172" t="s">
        <v>2197</v>
      </c>
      <c r="K336" s="172" t="s">
        <v>2200</v>
      </c>
      <c r="L336" s="172" t="s">
        <v>2199</v>
      </c>
      <c r="M336" s="176">
        <v>30</v>
      </c>
      <c r="N336" s="178">
        <v>-6767.2</v>
      </c>
      <c r="O336" s="172">
        <v>41789</v>
      </c>
      <c r="P336" s="172" t="s">
        <v>1771</v>
      </c>
      <c r="Q336" s="174" t="s">
        <v>1772</v>
      </c>
      <c r="R336" s="172" t="s">
        <v>348</v>
      </c>
      <c r="S336" s="172" t="s">
        <v>220</v>
      </c>
      <c r="T336" s="172" t="s">
        <v>476</v>
      </c>
      <c r="U336" s="172" t="s">
        <v>350</v>
      </c>
      <c r="V336" s="172" t="s">
        <v>223</v>
      </c>
    </row>
    <row r="337" spans="1:22" hidden="1">
      <c r="A337" s="120"/>
      <c r="B337" s="172" t="s">
        <v>206</v>
      </c>
      <c r="C337" s="174" t="s">
        <v>207</v>
      </c>
      <c r="D337" s="172" t="s">
        <v>208</v>
      </c>
      <c r="E337" s="172" t="s">
        <v>2201</v>
      </c>
      <c r="F337" s="172" t="s">
        <v>450</v>
      </c>
      <c r="G337" s="174" t="s">
        <v>2185</v>
      </c>
      <c r="H337" s="172" t="s">
        <v>2186</v>
      </c>
      <c r="I337" s="174" t="s">
        <v>716</v>
      </c>
      <c r="J337" s="172" t="s">
        <v>2202</v>
      </c>
      <c r="K337" s="172" t="s">
        <v>2203</v>
      </c>
      <c r="L337" s="172" t="s">
        <v>2204</v>
      </c>
      <c r="M337" s="176">
        <v>30</v>
      </c>
      <c r="N337" s="178">
        <v>13166.62</v>
      </c>
      <c r="O337" s="172">
        <v>41789</v>
      </c>
      <c r="P337" s="172" t="s">
        <v>1771</v>
      </c>
      <c r="Q337" s="174" t="s">
        <v>1772</v>
      </c>
      <c r="R337" s="172" t="s">
        <v>348</v>
      </c>
      <c r="S337" s="172" t="s">
        <v>220</v>
      </c>
      <c r="T337" s="172" t="s">
        <v>476</v>
      </c>
      <c r="U337" s="172" t="s">
        <v>350</v>
      </c>
      <c r="V337" s="172" t="s">
        <v>223</v>
      </c>
    </row>
    <row r="338" spans="1:22" hidden="1">
      <c r="A338" s="120"/>
      <c r="B338" s="172" t="s">
        <v>206</v>
      </c>
      <c r="C338" s="174" t="s">
        <v>207</v>
      </c>
      <c r="D338" s="172" t="s">
        <v>208</v>
      </c>
      <c r="E338" s="172" t="s">
        <v>2201</v>
      </c>
      <c r="F338" s="172" t="s">
        <v>450</v>
      </c>
      <c r="G338" s="174" t="s">
        <v>2185</v>
      </c>
      <c r="H338" s="172" t="s">
        <v>2186</v>
      </c>
      <c r="I338" s="174" t="s">
        <v>716</v>
      </c>
      <c r="J338" s="172" t="s">
        <v>2202</v>
      </c>
      <c r="K338" s="172" t="s">
        <v>2203</v>
      </c>
      <c r="L338" s="172" t="s">
        <v>2204</v>
      </c>
      <c r="M338" s="176">
        <v>40</v>
      </c>
      <c r="N338" s="178">
        <v>5229.2</v>
      </c>
      <c r="O338" s="172">
        <v>41789</v>
      </c>
      <c r="P338" s="172" t="s">
        <v>1771</v>
      </c>
      <c r="Q338" s="174" t="s">
        <v>1772</v>
      </c>
      <c r="R338" s="172" t="s">
        <v>348</v>
      </c>
      <c r="S338" s="172" t="s">
        <v>220</v>
      </c>
      <c r="T338" s="172" t="s">
        <v>476</v>
      </c>
      <c r="U338" s="172" t="s">
        <v>350</v>
      </c>
      <c r="V338" s="172" t="s">
        <v>223</v>
      </c>
    </row>
    <row r="339" spans="1:22" ht="30" hidden="1">
      <c r="A339" s="120"/>
      <c r="B339" s="120" t="s">
        <v>206</v>
      </c>
      <c r="C339" s="121" t="s">
        <v>207</v>
      </c>
      <c r="D339" s="120" t="s">
        <v>208</v>
      </c>
      <c r="E339" s="120" t="s">
        <v>774</v>
      </c>
      <c r="F339" s="120" t="s">
        <v>775</v>
      </c>
      <c r="G339" s="121" t="s">
        <v>784</v>
      </c>
      <c r="H339" s="120" t="s">
        <v>785</v>
      </c>
      <c r="I339" s="121" t="s">
        <v>786</v>
      </c>
      <c r="J339" s="120" t="s">
        <v>787</v>
      </c>
      <c r="K339" s="120" t="s">
        <v>788</v>
      </c>
      <c r="L339" s="120" t="s">
        <v>789</v>
      </c>
      <c r="M339" s="122">
        <v>10</v>
      </c>
      <c r="N339" s="123">
        <v>33980.449999999997</v>
      </c>
      <c r="O339" s="124">
        <v>41780</v>
      </c>
      <c r="P339" s="120" t="s">
        <v>790</v>
      </c>
      <c r="Q339" s="121" t="s">
        <v>791</v>
      </c>
      <c r="R339" s="120" t="s">
        <v>219</v>
      </c>
      <c r="S339" s="120" t="s">
        <v>220</v>
      </c>
      <c r="T339" s="120" t="s">
        <v>221</v>
      </c>
      <c r="U339" s="120" t="s">
        <v>222</v>
      </c>
      <c r="V339" s="120" t="s">
        <v>223</v>
      </c>
    </row>
    <row r="340" spans="1:22" hidden="1">
      <c r="A340" s="120"/>
      <c r="B340" s="172" t="s">
        <v>206</v>
      </c>
      <c r="C340" s="174" t="s">
        <v>207</v>
      </c>
      <c r="D340" s="172" t="s">
        <v>208</v>
      </c>
      <c r="E340" s="172" t="s">
        <v>324</v>
      </c>
      <c r="F340" s="172" t="s">
        <v>325</v>
      </c>
      <c r="G340" s="174" t="s">
        <v>1439</v>
      </c>
      <c r="H340" s="172" t="s">
        <v>1440</v>
      </c>
      <c r="I340" s="174" t="s">
        <v>1441</v>
      </c>
      <c r="J340" s="172" t="s">
        <v>1442</v>
      </c>
      <c r="K340" s="172" t="s">
        <v>1443</v>
      </c>
      <c r="L340" s="172" t="s">
        <v>1444</v>
      </c>
      <c r="M340" s="176">
        <v>40</v>
      </c>
      <c r="N340" s="178">
        <v>5964.85</v>
      </c>
      <c r="O340" s="172">
        <v>41791</v>
      </c>
      <c r="P340" s="172" t="s">
        <v>1445</v>
      </c>
      <c r="Q340" s="174" t="s">
        <v>1446</v>
      </c>
      <c r="R340" s="172" t="s">
        <v>219</v>
      </c>
      <c r="S340" s="172" t="s">
        <v>220</v>
      </c>
      <c r="T340" s="172" t="s">
        <v>221</v>
      </c>
      <c r="U340" s="172" t="s">
        <v>222</v>
      </c>
      <c r="V340" s="172" t="s">
        <v>223</v>
      </c>
    </row>
    <row r="341" spans="1:22" hidden="1">
      <c r="A341" s="120"/>
      <c r="B341" s="172" t="s">
        <v>206</v>
      </c>
      <c r="C341" s="174" t="s">
        <v>207</v>
      </c>
      <c r="D341" s="172" t="s">
        <v>208</v>
      </c>
      <c r="E341" s="172" t="s">
        <v>324</v>
      </c>
      <c r="F341" s="172" t="s">
        <v>325</v>
      </c>
      <c r="G341" s="174" t="s">
        <v>1439</v>
      </c>
      <c r="H341" s="172" t="s">
        <v>1440</v>
      </c>
      <c r="I341" s="174" t="s">
        <v>1447</v>
      </c>
      <c r="J341" s="172" t="s">
        <v>1442</v>
      </c>
      <c r="K341" s="172" t="s">
        <v>1443</v>
      </c>
      <c r="L341" s="172" t="s">
        <v>1444</v>
      </c>
      <c r="M341" s="176">
        <v>40</v>
      </c>
      <c r="N341" s="178">
        <v>2385.94</v>
      </c>
      <c r="O341" s="172">
        <v>41791</v>
      </c>
      <c r="P341" s="172" t="s">
        <v>1445</v>
      </c>
      <c r="Q341" s="174" t="s">
        <v>1446</v>
      </c>
      <c r="R341" s="172" t="s">
        <v>219</v>
      </c>
      <c r="S341" s="172" t="s">
        <v>220</v>
      </c>
      <c r="T341" s="172" t="s">
        <v>221</v>
      </c>
      <c r="U341" s="172" t="s">
        <v>222</v>
      </c>
      <c r="V341" s="172" t="s">
        <v>223</v>
      </c>
    </row>
    <row r="342" spans="1:22" hidden="1">
      <c r="A342" s="120"/>
      <c r="B342" s="172" t="s">
        <v>206</v>
      </c>
      <c r="C342" s="174" t="s">
        <v>207</v>
      </c>
      <c r="D342" s="172" t="s">
        <v>208</v>
      </c>
      <c r="E342" s="172" t="s">
        <v>324</v>
      </c>
      <c r="F342" s="172" t="s">
        <v>325</v>
      </c>
      <c r="G342" s="174" t="s">
        <v>1439</v>
      </c>
      <c r="H342" s="172" t="s">
        <v>1440</v>
      </c>
      <c r="I342" s="174" t="s">
        <v>1448</v>
      </c>
      <c r="J342" s="172" t="s">
        <v>1442</v>
      </c>
      <c r="K342" s="172" t="s">
        <v>1443</v>
      </c>
      <c r="L342" s="172" t="s">
        <v>1444</v>
      </c>
      <c r="M342" s="176">
        <v>40</v>
      </c>
      <c r="N342" s="178">
        <v>5964.85</v>
      </c>
      <c r="O342" s="172">
        <v>41791</v>
      </c>
      <c r="P342" s="172" t="s">
        <v>1445</v>
      </c>
      <c r="Q342" s="174" t="s">
        <v>1446</v>
      </c>
      <c r="R342" s="172" t="s">
        <v>219</v>
      </c>
      <c r="S342" s="172" t="s">
        <v>220</v>
      </c>
      <c r="T342" s="172" t="s">
        <v>221</v>
      </c>
      <c r="U342" s="172" t="s">
        <v>222</v>
      </c>
      <c r="V342" s="172" t="s">
        <v>223</v>
      </c>
    </row>
    <row r="343" spans="1:22" hidden="1">
      <c r="A343" s="120"/>
      <c r="B343" s="172" t="s">
        <v>206</v>
      </c>
      <c r="C343" s="174" t="s">
        <v>207</v>
      </c>
      <c r="D343" s="172" t="s">
        <v>208</v>
      </c>
      <c r="E343" s="172" t="s">
        <v>324</v>
      </c>
      <c r="F343" s="172" t="s">
        <v>325</v>
      </c>
      <c r="G343" s="174" t="s">
        <v>1439</v>
      </c>
      <c r="H343" s="172" t="s">
        <v>1440</v>
      </c>
      <c r="I343" s="174" t="s">
        <v>1449</v>
      </c>
      <c r="J343" s="172" t="s">
        <v>1442</v>
      </c>
      <c r="K343" s="172" t="s">
        <v>1443</v>
      </c>
      <c r="L343" s="172" t="s">
        <v>1444</v>
      </c>
      <c r="M343" s="176">
        <v>40</v>
      </c>
      <c r="N343" s="178">
        <v>9543.69</v>
      </c>
      <c r="O343" s="172">
        <v>41791</v>
      </c>
      <c r="P343" s="172" t="s">
        <v>1445</v>
      </c>
      <c r="Q343" s="174" t="s">
        <v>1446</v>
      </c>
      <c r="R343" s="172" t="s">
        <v>219</v>
      </c>
      <c r="S343" s="172" t="s">
        <v>220</v>
      </c>
      <c r="T343" s="172" t="s">
        <v>221</v>
      </c>
      <c r="U343" s="172" t="s">
        <v>222</v>
      </c>
      <c r="V343" s="172" t="s">
        <v>223</v>
      </c>
    </row>
    <row r="344" spans="1:22" ht="30" hidden="1">
      <c r="A344" s="120"/>
      <c r="B344" s="120" t="s">
        <v>206</v>
      </c>
      <c r="C344" s="121" t="s">
        <v>207</v>
      </c>
      <c r="D344" s="120" t="s">
        <v>208</v>
      </c>
      <c r="E344" s="120" t="s">
        <v>285</v>
      </c>
      <c r="F344" s="120" t="s">
        <v>286</v>
      </c>
      <c r="G344" s="121" t="s">
        <v>1372</v>
      </c>
      <c r="H344" s="120" t="s">
        <v>1373</v>
      </c>
      <c r="I344" s="121" t="s">
        <v>1378</v>
      </c>
      <c r="J344" s="120" t="s">
        <v>1379</v>
      </c>
      <c r="K344" s="120" t="s">
        <v>1380</v>
      </c>
      <c r="L344" s="120" t="s">
        <v>1381</v>
      </c>
      <c r="M344" s="122">
        <v>10</v>
      </c>
      <c r="N344" s="123">
        <v>50405.53</v>
      </c>
      <c r="O344" s="124">
        <v>41792</v>
      </c>
      <c r="P344" s="120" t="s">
        <v>1382</v>
      </c>
      <c r="Q344" s="121" t="s">
        <v>1383</v>
      </c>
      <c r="R344" s="120" t="s">
        <v>219</v>
      </c>
      <c r="S344" s="120" t="s">
        <v>220</v>
      </c>
      <c r="T344" s="120" t="s">
        <v>221</v>
      </c>
      <c r="U344" s="120" t="s">
        <v>222</v>
      </c>
      <c r="V344" s="120" t="s">
        <v>223</v>
      </c>
    </row>
    <row r="345" spans="1:22" hidden="1">
      <c r="A345" s="120"/>
      <c r="B345" s="172" t="s">
        <v>206</v>
      </c>
      <c r="C345" s="174" t="s">
        <v>207</v>
      </c>
      <c r="D345" s="172" t="s">
        <v>208</v>
      </c>
      <c r="E345" s="172" t="s">
        <v>285</v>
      </c>
      <c r="F345" s="172" t="s">
        <v>286</v>
      </c>
      <c r="G345" s="174" t="s">
        <v>2087</v>
      </c>
      <c r="H345" s="172" t="s">
        <v>2088</v>
      </c>
      <c r="I345" s="174" t="s">
        <v>2105</v>
      </c>
      <c r="J345" s="172" t="s">
        <v>2106</v>
      </c>
      <c r="K345" s="172" t="s">
        <v>2107</v>
      </c>
      <c r="L345" s="172" t="s">
        <v>2108</v>
      </c>
      <c r="M345" s="176">
        <v>10</v>
      </c>
      <c r="N345" s="178">
        <v>57742</v>
      </c>
      <c r="O345" s="172">
        <v>41792</v>
      </c>
      <c r="P345" s="172" t="s">
        <v>2109</v>
      </c>
      <c r="Q345" s="174" t="s">
        <v>2110</v>
      </c>
      <c r="R345" s="172" t="s">
        <v>219</v>
      </c>
      <c r="S345" s="172" t="s">
        <v>220</v>
      </c>
      <c r="T345" s="172" t="s">
        <v>221</v>
      </c>
      <c r="U345" s="172" t="s">
        <v>222</v>
      </c>
      <c r="V345" s="172" t="s">
        <v>223</v>
      </c>
    </row>
    <row r="346" spans="1:22" ht="30" hidden="1">
      <c r="A346" s="120"/>
      <c r="B346" s="120" t="s">
        <v>206</v>
      </c>
      <c r="C346" s="121" t="s">
        <v>207</v>
      </c>
      <c r="D346" s="120" t="s">
        <v>208</v>
      </c>
      <c r="E346" s="120" t="s">
        <v>285</v>
      </c>
      <c r="F346" s="120" t="s">
        <v>286</v>
      </c>
      <c r="G346" s="121" t="s">
        <v>1372</v>
      </c>
      <c r="H346" s="120" t="s">
        <v>1373</v>
      </c>
      <c r="I346" s="121" t="s">
        <v>1374</v>
      </c>
      <c r="J346" s="120" t="s">
        <v>1375</v>
      </c>
      <c r="K346" s="120" t="s">
        <v>1376</v>
      </c>
      <c r="L346" s="120" t="s">
        <v>1377</v>
      </c>
      <c r="M346" s="122">
        <v>10</v>
      </c>
      <c r="N346" s="123">
        <v>23129.55</v>
      </c>
      <c r="O346" s="124">
        <v>41791</v>
      </c>
      <c r="P346" s="120" t="s">
        <v>1126</v>
      </c>
      <c r="Q346" s="121" t="s">
        <v>1127</v>
      </c>
      <c r="R346" s="120" t="s">
        <v>219</v>
      </c>
      <c r="S346" s="120" t="s">
        <v>220</v>
      </c>
      <c r="T346" s="120" t="s">
        <v>221</v>
      </c>
      <c r="U346" s="120" t="s">
        <v>222</v>
      </c>
      <c r="V346" s="120" t="s">
        <v>223</v>
      </c>
    </row>
    <row r="347" spans="1:22" hidden="1">
      <c r="A347" s="120"/>
      <c r="B347" s="172" t="s">
        <v>206</v>
      </c>
      <c r="C347" s="174" t="s">
        <v>207</v>
      </c>
      <c r="D347" s="172" t="s">
        <v>208</v>
      </c>
      <c r="E347" s="172" t="s">
        <v>285</v>
      </c>
      <c r="F347" s="172" t="s">
        <v>286</v>
      </c>
      <c r="G347" s="174" t="s">
        <v>2087</v>
      </c>
      <c r="H347" s="172" t="s">
        <v>2088</v>
      </c>
      <c r="I347" s="174" t="s">
        <v>2099</v>
      </c>
      <c r="J347" s="172" t="s">
        <v>2100</v>
      </c>
      <c r="K347" s="172" t="s">
        <v>2101</v>
      </c>
      <c r="L347" s="172" t="s">
        <v>2102</v>
      </c>
      <c r="M347" s="176">
        <v>10</v>
      </c>
      <c r="N347" s="178">
        <v>22235</v>
      </c>
      <c r="O347" s="172">
        <v>41792</v>
      </c>
      <c r="P347" s="172" t="s">
        <v>2103</v>
      </c>
      <c r="Q347" s="174" t="s">
        <v>2104</v>
      </c>
      <c r="R347" s="172" t="s">
        <v>219</v>
      </c>
      <c r="S347" s="172" t="s">
        <v>220</v>
      </c>
      <c r="T347" s="172" t="s">
        <v>221</v>
      </c>
      <c r="U347" s="172" t="s">
        <v>222</v>
      </c>
      <c r="V347" s="172" t="s">
        <v>223</v>
      </c>
    </row>
    <row r="348" spans="1:22" ht="30" hidden="1">
      <c r="A348" s="120"/>
      <c r="B348" s="120" t="s">
        <v>206</v>
      </c>
      <c r="C348" s="121" t="s">
        <v>207</v>
      </c>
      <c r="D348" s="120" t="s">
        <v>208</v>
      </c>
      <c r="E348" s="120" t="s">
        <v>890</v>
      </c>
      <c r="F348" s="120" t="s">
        <v>891</v>
      </c>
      <c r="G348" s="121" t="s">
        <v>1141</v>
      </c>
      <c r="H348" s="120" t="s">
        <v>1142</v>
      </c>
      <c r="I348" s="121" t="s">
        <v>1143</v>
      </c>
      <c r="J348" s="120" t="s">
        <v>1144</v>
      </c>
      <c r="K348" s="120" t="s">
        <v>1145</v>
      </c>
      <c r="L348" s="120" t="s">
        <v>1146</v>
      </c>
      <c r="M348" s="122">
        <v>80</v>
      </c>
      <c r="N348" s="123">
        <v>6393</v>
      </c>
      <c r="O348" s="124">
        <v>41792</v>
      </c>
      <c r="P348" s="120" t="s">
        <v>1147</v>
      </c>
      <c r="Q348" s="121" t="s">
        <v>1148</v>
      </c>
      <c r="R348" s="120" t="s">
        <v>219</v>
      </c>
      <c r="S348" s="120" t="s">
        <v>220</v>
      </c>
      <c r="T348" s="120" t="s">
        <v>476</v>
      </c>
      <c r="U348" s="120" t="s">
        <v>222</v>
      </c>
      <c r="V348" s="120" t="s">
        <v>223</v>
      </c>
    </row>
    <row r="349" spans="1:22" ht="30" hidden="1">
      <c r="A349" s="120"/>
      <c r="B349" s="120" t="s">
        <v>206</v>
      </c>
      <c r="C349" s="121" t="s">
        <v>207</v>
      </c>
      <c r="D349" s="120" t="s">
        <v>208</v>
      </c>
      <c r="E349" s="120" t="s">
        <v>890</v>
      </c>
      <c r="F349" s="120" t="s">
        <v>891</v>
      </c>
      <c r="G349" s="121" t="s">
        <v>1141</v>
      </c>
      <c r="H349" s="120" t="s">
        <v>1142</v>
      </c>
      <c r="I349" s="121" t="s">
        <v>1149</v>
      </c>
      <c r="J349" s="120" t="s">
        <v>1144</v>
      </c>
      <c r="K349" s="120" t="s">
        <v>1145</v>
      </c>
      <c r="L349" s="120" t="s">
        <v>1146</v>
      </c>
      <c r="M349" s="122">
        <v>90</v>
      </c>
      <c r="N349" s="123">
        <v>1598.25</v>
      </c>
      <c r="O349" s="124">
        <v>41792</v>
      </c>
      <c r="P349" s="120" t="s">
        <v>1147</v>
      </c>
      <c r="Q349" s="121" t="s">
        <v>1148</v>
      </c>
      <c r="R349" s="120" t="s">
        <v>219</v>
      </c>
      <c r="S349" s="120" t="s">
        <v>220</v>
      </c>
      <c r="T349" s="120" t="s">
        <v>476</v>
      </c>
      <c r="U349" s="120" t="s">
        <v>222</v>
      </c>
      <c r="V349" s="120" t="s">
        <v>223</v>
      </c>
    </row>
    <row r="350" spans="1:22" ht="30" hidden="1">
      <c r="A350" s="120"/>
      <c r="B350" s="120" t="s">
        <v>206</v>
      </c>
      <c r="C350" s="121" t="s">
        <v>207</v>
      </c>
      <c r="D350" s="120" t="s">
        <v>208</v>
      </c>
      <c r="E350" s="120" t="s">
        <v>890</v>
      </c>
      <c r="F350" s="120" t="s">
        <v>891</v>
      </c>
      <c r="G350" s="121" t="s">
        <v>1141</v>
      </c>
      <c r="H350" s="120" t="s">
        <v>1142</v>
      </c>
      <c r="I350" s="121" t="s">
        <v>1149</v>
      </c>
      <c r="J350" s="120" t="s">
        <v>1144</v>
      </c>
      <c r="K350" s="120" t="s">
        <v>1145</v>
      </c>
      <c r="L350" s="120" t="s">
        <v>1146</v>
      </c>
      <c r="M350" s="122">
        <v>100</v>
      </c>
      <c r="N350" s="123">
        <v>17009</v>
      </c>
      <c r="O350" s="124">
        <v>41792</v>
      </c>
      <c r="P350" s="120" t="s">
        <v>1147</v>
      </c>
      <c r="Q350" s="121" t="s">
        <v>1148</v>
      </c>
      <c r="R350" s="120" t="s">
        <v>219</v>
      </c>
      <c r="S350" s="120" t="s">
        <v>220</v>
      </c>
      <c r="T350" s="120" t="s">
        <v>476</v>
      </c>
      <c r="U350" s="120" t="s">
        <v>222</v>
      </c>
      <c r="V350" s="120" t="s">
        <v>223</v>
      </c>
    </row>
    <row r="351" spans="1:22" ht="30" hidden="1">
      <c r="A351" s="120"/>
      <c r="B351" s="120" t="s">
        <v>206</v>
      </c>
      <c r="C351" s="121" t="s">
        <v>207</v>
      </c>
      <c r="D351" s="120" t="s">
        <v>208</v>
      </c>
      <c r="E351" s="120" t="s">
        <v>890</v>
      </c>
      <c r="F351" s="120" t="s">
        <v>891</v>
      </c>
      <c r="G351" s="121" t="s">
        <v>1141</v>
      </c>
      <c r="H351" s="120" t="s">
        <v>1142</v>
      </c>
      <c r="I351" s="121" t="s">
        <v>1150</v>
      </c>
      <c r="J351" s="120" t="s">
        <v>1151</v>
      </c>
      <c r="K351" s="120" t="s">
        <v>1152</v>
      </c>
      <c r="L351" s="120" t="s">
        <v>1146</v>
      </c>
      <c r="M351" s="122">
        <v>10</v>
      </c>
      <c r="N351" s="123">
        <v>4401.7</v>
      </c>
      <c r="O351" s="124">
        <v>41792</v>
      </c>
      <c r="P351" s="120" t="s">
        <v>1147</v>
      </c>
      <c r="Q351" s="121" t="s">
        <v>1148</v>
      </c>
      <c r="R351" s="120" t="s">
        <v>219</v>
      </c>
      <c r="S351" s="120" t="s">
        <v>220</v>
      </c>
      <c r="T351" s="120" t="s">
        <v>476</v>
      </c>
      <c r="U351" s="120" t="s">
        <v>222</v>
      </c>
      <c r="V351" s="120" t="s">
        <v>223</v>
      </c>
    </row>
    <row r="352" spans="1:22" ht="30" hidden="1">
      <c r="A352" s="120"/>
      <c r="B352" s="120" t="s">
        <v>206</v>
      </c>
      <c r="C352" s="121" t="s">
        <v>207</v>
      </c>
      <c r="D352" s="120" t="s">
        <v>208</v>
      </c>
      <c r="E352" s="120" t="s">
        <v>890</v>
      </c>
      <c r="F352" s="120" t="s">
        <v>891</v>
      </c>
      <c r="G352" s="121" t="s">
        <v>1141</v>
      </c>
      <c r="H352" s="120" t="s">
        <v>1142</v>
      </c>
      <c r="I352" s="121" t="s">
        <v>1153</v>
      </c>
      <c r="J352" s="120" t="s">
        <v>1151</v>
      </c>
      <c r="K352" s="120" t="s">
        <v>1152</v>
      </c>
      <c r="L352" s="120" t="s">
        <v>1146</v>
      </c>
      <c r="M352" s="122">
        <v>20</v>
      </c>
      <c r="N352" s="123">
        <v>20600</v>
      </c>
      <c r="O352" s="124">
        <v>41792</v>
      </c>
      <c r="P352" s="120" t="s">
        <v>1147</v>
      </c>
      <c r="Q352" s="121" t="s">
        <v>1148</v>
      </c>
      <c r="R352" s="120" t="s">
        <v>219</v>
      </c>
      <c r="S352" s="120" t="s">
        <v>220</v>
      </c>
      <c r="T352" s="120" t="s">
        <v>476</v>
      </c>
      <c r="U352" s="120" t="s">
        <v>222</v>
      </c>
      <c r="V352" s="120" t="s">
        <v>223</v>
      </c>
    </row>
    <row r="353" spans="1:22" hidden="1">
      <c r="A353" s="120"/>
      <c r="B353" s="172" t="s">
        <v>206</v>
      </c>
      <c r="C353" s="174" t="s">
        <v>207</v>
      </c>
      <c r="D353" s="172" t="s">
        <v>208</v>
      </c>
      <c r="E353" s="172" t="s">
        <v>240</v>
      </c>
      <c r="F353" s="172" t="s">
        <v>241</v>
      </c>
      <c r="G353" s="174" t="s">
        <v>1450</v>
      </c>
      <c r="H353" s="172" t="s">
        <v>1451</v>
      </c>
      <c r="I353" s="174" t="s">
        <v>1462</v>
      </c>
      <c r="J353" s="172" t="s">
        <v>1463</v>
      </c>
      <c r="K353" s="172" t="s">
        <v>1464</v>
      </c>
      <c r="L353" s="172" t="s">
        <v>1465</v>
      </c>
      <c r="M353" s="176">
        <v>10</v>
      </c>
      <c r="N353" s="178">
        <v>52527.88</v>
      </c>
      <c r="O353" s="172">
        <v>41792</v>
      </c>
      <c r="P353" s="172" t="s">
        <v>1466</v>
      </c>
      <c r="Q353" s="174" t="s">
        <v>1467</v>
      </c>
      <c r="R353" s="172" t="s">
        <v>219</v>
      </c>
      <c r="S353" s="172" t="s">
        <v>220</v>
      </c>
      <c r="T353" s="172" t="s">
        <v>221</v>
      </c>
      <c r="U353" s="172" t="s">
        <v>222</v>
      </c>
      <c r="V353" s="172" t="s">
        <v>223</v>
      </c>
    </row>
    <row r="354" spans="1:22" hidden="1">
      <c r="A354" s="120"/>
      <c r="B354" s="172" t="s">
        <v>206</v>
      </c>
      <c r="C354" s="174" t="s">
        <v>207</v>
      </c>
      <c r="D354" s="172" t="s">
        <v>208</v>
      </c>
      <c r="E354" s="172" t="s">
        <v>890</v>
      </c>
      <c r="F354" s="172" t="s">
        <v>1036</v>
      </c>
      <c r="G354" s="174" t="s">
        <v>2260</v>
      </c>
      <c r="H354" s="172" t="s">
        <v>2261</v>
      </c>
      <c r="I354" s="174" t="s">
        <v>2262</v>
      </c>
      <c r="J354" s="172" t="s">
        <v>2263</v>
      </c>
      <c r="K354" s="172" t="s">
        <v>2264</v>
      </c>
      <c r="L354" s="172" t="s">
        <v>2265</v>
      </c>
      <c r="M354" s="176">
        <v>40</v>
      </c>
      <c r="N354" s="178">
        <v>40000</v>
      </c>
      <c r="O354" s="172">
        <v>41793</v>
      </c>
      <c r="P354" s="172" t="s">
        <v>1679</v>
      </c>
      <c r="Q354" s="174" t="s">
        <v>1680</v>
      </c>
      <c r="R354" s="172" t="s">
        <v>219</v>
      </c>
      <c r="S354" s="172" t="s">
        <v>220</v>
      </c>
      <c r="T354" s="172" t="s">
        <v>476</v>
      </c>
      <c r="U354" s="172" t="s">
        <v>222</v>
      </c>
      <c r="V354" s="172" t="s">
        <v>223</v>
      </c>
    </row>
    <row r="355" spans="1:22" hidden="1">
      <c r="A355" s="120" t="s">
        <v>2406</v>
      </c>
      <c r="B355" s="172" t="s">
        <v>206</v>
      </c>
      <c r="C355" s="174" t="s">
        <v>207</v>
      </c>
      <c r="D355" s="172" t="s">
        <v>208</v>
      </c>
      <c r="E355" s="172" t="s">
        <v>890</v>
      </c>
      <c r="F355" s="172" t="s">
        <v>891</v>
      </c>
      <c r="G355" s="174" t="s">
        <v>1940</v>
      </c>
      <c r="H355" s="172" t="s">
        <v>1941</v>
      </c>
      <c r="I355" s="174" t="s">
        <v>1942</v>
      </c>
      <c r="J355" s="172" t="s">
        <v>1943</v>
      </c>
      <c r="K355" s="172" t="s">
        <v>1944</v>
      </c>
      <c r="L355" s="172" t="s">
        <v>1945</v>
      </c>
      <c r="M355" s="176">
        <v>10</v>
      </c>
      <c r="N355" s="178">
        <v>8113.41</v>
      </c>
      <c r="O355" s="172">
        <v>41793</v>
      </c>
      <c r="P355" s="172" t="s">
        <v>1946</v>
      </c>
      <c r="Q355" s="174" t="s">
        <v>1947</v>
      </c>
      <c r="R355" s="172" t="s">
        <v>219</v>
      </c>
      <c r="S355" s="172" t="s">
        <v>220</v>
      </c>
      <c r="T355" s="172" t="s">
        <v>476</v>
      </c>
      <c r="U355" s="172" t="s">
        <v>222</v>
      </c>
      <c r="V355" s="172" t="s">
        <v>223</v>
      </c>
    </row>
    <row r="356" spans="1:22" hidden="1">
      <c r="A356" s="120" t="s">
        <v>2406</v>
      </c>
      <c r="B356" s="172" t="s">
        <v>206</v>
      </c>
      <c r="C356" s="174" t="s">
        <v>207</v>
      </c>
      <c r="D356" s="172" t="s">
        <v>208</v>
      </c>
      <c r="E356" s="172" t="s">
        <v>890</v>
      </c>
      <c r="F356" s="172" t="s">
        <v>891</v>
      </c>
      <c r="G356" s="174" t="s">
        <v>1940</v>
      </c>
      <c r="H356" s="172" t="s">
        <v>1941</v>
      </c>
      <c r="I356" s="174" t="s">
        <v>1948</v>
      </c>
      <c r="J356" s="172" t="s">
        <v>1943</v>
      </c>
      <c r="K356" s="172" t="s">
        <v>1944</v>
      </c>
      <c r="L356" s="172" t="s">
        <v>1945</v>
      </c>
      <c r="M356" s="176">
        <v>20</v>
      </c>
      <c r="N356" s="178">
        <v>1991.86</v>
      </c>
      <c r="O356" s="172">
        <v>41793</v>
      </c>
      <c r="P356" s="172" t="s">
        <v>1946</v>
      </c>
      <c r="Q356" s="174" t="s">
        <v>1947</v>
      </c>
      <c r="R356" s="172" t="s">
        <v>219</v>
      </c>
      <c r="S356" s="172" t="s">
        <v>220</v>
      </c>
      <c r="T356" s="172" t="s">
        <v>476</v>
      </c>
      <c r="U356" s="172" t="s">
        <v>222</v>
      </c>
      <c r="V356" s="172" t="s">
        <v>223</v>
      </c>
    </row>
    <row r="357" spans="1:22" hidden="1">
      <c r="A357" s="120" t="s">
        <v>2406</v>
      </c>
      <c r="B357" s="172" t="s">
        <v>206</v>
      </c>
      <c r="C357" s="174" t="s">
        <v>207</v>
      </c>
      <c r="D357" s="172" t="s">
        <v>208</v>
      </c>
      <c r="E357" s="172" t="s">
        <v>890</v>
      </c>
      <c r="F357" s="172" t="s">
        <v>891</v>
      </c>
      <c r="G357" s="174" t="s">
        <v>1940</v>
      </c>
      <c r="H357" s="172" t="s">
        <v>1941</v>
      </c>
      <c r="I357" s="174" t="s">
        <v>1949</v>
      </c>
      <c r="J357" s="172" t="s">
        <v>1943</v>
      </c>
      <c r="K357" s="172" t="s">
        <v>1944</v>
      </c>
      <c r="L357" s="172" t="s">
        <v>1945</v>
      </c>
      <c r="M357" s="176">
        <v>30</v>
      </c>
      <c r="N357" s="178">
        <v>15025.34</v>
      </c>
      <c r="O357" s="172">
        <v>41793</v>
      </c>
      <c r="P357" s="172" t="s">
        <v>1946</v>
      </c>
      <c r="Q357" s="174" t="s">
        <v>1947</v>
      </c>
      <c r="R357" s="172" t="s">
        <v>219</v>
      </c>
      <c r="S357" s="172" t="s">
        <v>220</v>
      </c>
      <c r="T357" s="172" t="s">
        <v>476</v>
      </c>
      <c r="U357" s="172" t="s">
        <v>222</v>
      </c>
      <c r="V357" s="172" t="s">
        <v>223</v>
      </c>
    </row>
    <row r="358" spans="1:22" hidden="1">
      <c r="A358" s="120" t="s">
        <v>2406</v>
      </c>
      <c r="B358" s="172" t="s">
        <v>206</v>
      </c>
      <c r="C358" s="174" t="s">
        <v>207</v>
      </c>
      <c r="D358" s="172" t="s">
        <v>208</v>
      </c>
      <c r="E358" s="172" t="s">
        <v>890</v>
      </c>
      <c r="F358" s="172" t="s">
        <v>891</v>
      </c>
      <c r="G358" s="174" t="s">
        <v>1940</v>
      </c>
      <c r="H358" s="172" t="s">
        <v>1941</v>
      </c>
      <c r="I358" s="174" t="s">
        <v>1950</v>
      </c>
      <c r="J358" s="172" t="s">
        <v>1943</v>
      </c>
      <c r="K358" s="172" t="s">
        <v>1944</v>
      </c>
      <c r="L358" s="172" t="s">
        <v>1945</v>
      </c>
      <c r="M358" s="176">
        <v>40</v>
      </c>
      <c r="N358" s="178">
        <v>7628.2</v>
      </c>
      <c r="O358" s="172">
        <v>41793</v>
      </c>
      <c r="P358" s="172" t="s">
        <v>1946</v>
      </c>
      <c r="Q358" s="174" t="s">
        <v>1947</v>
      </c>
      <c r="R358" s="172" t="s">
        <v>219</v>
      </c>
      <c r="S358" s="172" t="s">
        <v>220</v>
      </c>
      <c r="T358" s="172" t="s">
        <v>476</v>
      </c>
      <c r="U358" s="172" t="s">
        <v>222</v>
      </c>
      <c r="V358" s="172" t="s">
        <v>223</v>
      </c>
    </row>
    <row r="359" spans="1:22" hidden="1">
      <c r="A359" s="120" t="s">
        <v>2406</v>
      </c>
      <c r="B359" s="172" t="s">
        <v>206</v>
      </c>
      <c r="C359" s="174" t="s">
        <v>207</v>
      </c>
      <c r="D359" s="172" t="s">
        <v>208</v>
      </c>
      <c r="E359" s="172" t="s">
        <v>890</v>
      </c>
      <c r="F359" s="172" t="s">
        <v>891</v>
      </c>
      <c r="G359" s="174" t="s">
        <v>1940</v>
      </c>
      <c r="H359" s="172" t="s">
        <v>1941</v>
      </c>
      <c r="I359" s="174" t="s">
        <v>1951</v>
      </c>
      <c r="J359" s="172" t="s">
        <v>1943</v>
      </c>
      <c r="K359" s="172" t="s">
        <v>1944</v>
      </c>
      <c r="L359" s="172" t="s">
        <v>1945</v>
      </c>
      <c r="M359" s="176">
        <v>50</v>
      </c>
      <c r="N359" s="178">
        <v>8194.5300000000007</v>
      </c>
      <c r="O359" s="172">
        <v>41793</v>
      </c>
      <c r="P359" s="172" t="s">
        <v>1946</v>
      </c>
      <c r="Q359" s="174" t="s">
        <v>1947</v>
      </c>
      <c r="R359" s="172" t="s">
        <v>219</v>
      </c>
      <c r="S359" s="172" t="s">
        <v>220</v>
      </c>
      <c r="T359" s="172" t="s">
        <v>476</v>
      </c>
      <c r="U359" s="172" t="s">
        <v>222</v>
      </c>
      <c r="V359" s="172" t="s">
        <v>223</v>
      </c>
    </row>
    <row r="360" spans="1:22" hidden="1">
      <c r="A360" s="120" t="s">
        <v>2406</v>
      </c>
      <c r="B360" s="172" t="s">
        <v>206</v>
      </c>
      <c r="C360" s="174" t="s">
        <v>207</v>
      </c>
      <c r="D360" s="172" t="s">
        <v>208</v>
      </c>
      <c r="E360" s="172" t="s">
        <v>890</v>
      </c>
      <c r="F360" s="172" t="s">
        <v>891</v>
      </c>
      <c r="G360" s="174" t="s">
        <v>1940</v>
      </c>
      <c r="H360" s="172" t="s">
        <v>1941</v>
      </c>
      <c r="I360" s="174" t="s">
        <v>1952</v>
      </c>
      <c r="J360" s="172" t="s">
        <v>1943</v>
      </c>
      <c r="K360" s="172" t="s">
        <v>1944</v>
      </c>
      <c r="L360" s="172" t="s">
        <v>1945</v>
      </c>
      <c r="M360" s="176">
        <v>60</v>
      </c>
      <c r="N360" s="178">
        <v>10953.09</v>
      </c>
      <c r="O360" s="172">
        <v>41793</v>
      </c>
      <c r="P360" s="172" t="s">
        <v>1946</v>
      </c>
      <c r="Q360" s="174" t="s">
        <v>1947</v>
      </c>
      <c r="R360" s="172" t="s">
        <v>219</v>
      </c>
      <c r="S360" s="172" t="s">
        <v>220</v>
      </c>
      <c r="T360" s="172" t="s">
        <v>476</v>
      </c>
      <c r="U360" s="172" t="s">
        <v>222</v>
      </c>
      <c r="V360" s="172" t="s">
        <v>223</v>
      </c>
    </row>
    <row r="361" spans="1:22" hidden="1">
      <c r="A361" s="120" t="s">
        <v>2406</v>
      </c>
      <c r="B361" s="172" t="s">
        <v>206</v>
      </c>
      <c r="C361" s="174" t="s">
        <v>207</v>
      </c>
      <c r="D361" s="172" t="s">
        <v>208</v>
      </c>
      <c r="E361" s="172" t="s">
        <v>890</v>
      </c>
      <c r="F361" s="172" t="s">
        <v>891</v>
      </c>
      <c r="G361" s="174" t="s">
        <v>1940</v>
      </c>
      <c r="H361" s="172" t="s">
        <v>1941</v>
      </c>
      <c r="I361" s="174" t="s">
        <v>1953</v>
      </c>
      <c r="J361" s="172" t="s">
        <v>1943</v>
      </c>
      <c r="K361" s="172" t="s">
        <v>1944</v>
      </c>
      <c r="L361" s="172" t="s">
        <v>1945</v>
      </c>
      <c r="M361" s="176">
        <v>70</v>
      </c>
      <c r="N361" s="178">
        <v>1475.16</v>
      </c>
      <c r="O361" s="172">
        <v>41793</v>
      </c>
      <c r="P361" s="172" t="s">
        <v>1946</v>
      </c>
      <c r="Q361" s="174" t="s">
        <v>1947</v>
      </c>
      <c r="R361" s="172" t="s">
        <v>219</v>
      </c>
      <c r="S361" s="172" t="s">
        <v>220</v>
      </c>
      <c r="T361" s="172" t="s">
        <v>476</v>
      </c>
      <c r="U361" s="172" t="s">
        <v>222</v>
      </c>
      <c r="V361" s="172" t="s">
        <v>223</v>
      </c>
    </row>
    <row r="362" spans="1:22" hidden="1">
      <c r="A362" s="120" t="s">
        <v>2406</v>
      </c>
      <c r="B362" s="172" t="s">
        <v>206</v>
      </c>
      <c r="C362" s="174" t="s">
        <v>207</v>
      </c>
      <c r="D362" s="172" t="s">
        <v>208</v>
      </c>
      <c r="E362" s="172" t="s">
        <v>890</v>
      </c>
      <c r="F362" s="172" t="s">
        <v>891</v>
      </c>
      <c r="G362" s="174" t="s">
        <v>1940</v>
      </c>
      <c r="H362" s="172" t="s">
        <v>1941</v>
      </c>
      <c r="I362" s="174" t="s">
        <v>1954</v>
      </c>
      <c r="J362" s="172" t="s">
        <v>1943</v>
      </c>
      <c r="K362" s="172" t="s">
        <v>1944</v>
      </c>
      <c r="L362" s="172" t="s">
        <v>1945</v>
      </c>
      <c r="M362" s="176">
        <v>90</v>
      </c>
      <c r="N362" s="178">
        <v>2618.41</v>
      </c>
      <c r="O362" s="172">
        <v>41793</v>
      </c>
      <c r="P362" s="172" t="s">
        <v>1946</v>
      </c>
      <c r="Q362" s="174" t="s">
        <v>1947</v>
      </c>
      <c r="R362" s="172" t="s">
        <v>219</v>
      </c>
      <c r="S362" s="172" t="s">
        <v>220</v>
      </c>
      <c r="T362" s="172" t="s">
        <v>476</v>
      </c>
      <c r="U362" s="172" t="s">
        <v>222</v>
      </c>
      <c r="V362" s="172" t="s">
        <v>223</v>
      </c>
    </row>
    <row r="363" spans="1:22" ht="30" hidden="1">
      <c r="A363" s="120"/>
      <c r="B363" s="120" t="s">
        <v>206</v>
      </c>
      <c r="C363" s="121" t="s">
        <v>207</v>
      </c>
      <c r="D363" s="120" t="s">
        <v>208</v>
      </c>
      <c r="E363" s="120" t="s">
        <v>209</v>
      </c>
      <c r="F363" s="120" t="s">
        <v>210</v>
      </c>
      <c r="G363" s="121" t="s">
        <v>809</v>
      </c>
      <c r="H363" s="120" t="s">
        <v>810</v>
      </c>
      <c r="I363" s="121" t="s">
        <v>811</v>
      </c>
      <c r="J363" s="120" t="s">
        <v>812</v>
      </c>
      <c r="K363" s="120" t="s">
        <v>813</v>
      </c>
      <c r="L363" s="120" t="s">
        <v>814</v>
      </c>
      <c r="M363" s="122">
        <v>10</v>
      </c>
      <c r="N363" s="123">
        <v>26850.91</v>
      </c>
      <c r="O363" s="124">
        <v>41793</v>
      </c>
      <c r="P363" s="120" t="s">
        <v>815</v>
      </c>
      <c r="Q363" s="121" t="s">
        <v>816</v>
      </c>
      <c r="R363" s="120" t="s">
        <v>219</v>
      </c>
      <c r="S363" s="120" t="s">
        <v>220</v>
      </c>
      <c r="T363" s="120" t="s">
        <v>221</v>
      </c>
      <c r="U363" s="120" t="s">
        <v>222</v>
      </c>
      <c r="V363" s="120" t="s">
        <v>223</v>
      </c>
    </row>
    <row r="364" spans="1:22" ht="30" hidden="1">
      <c r="A364" s="120"/>
      <c r="B364" s="120" t="s">
        <v>206</v>
      </c>
      <c r="C364" s="121" t="s">
        <v>207</v>
      </c>
      <c r="D364" s="120" t="s">
        <v>208</v>
      </c>
      <c r="E364" s="120" t="s">
        <v>209</v>
      </c>
      <c r="F364" s="120" t="s">
        <v>210</v>
      </c>
      <c r="G364" s="121" t="s">
        <v>809</v>
      </c>
      <c r="H364" s="120" t="s">
        <v>810</v>
      </c>
      <c r="I364" s="121" t="s">
        <v>817</v>
      </c>
      <c r="J364" s="120" t="s">
        <v>812</v>
      </c>
      <c r="K364" s="120" t="s">
        <v>813</v>
      </c>
      <c r="L364" s="120" t="s">
        <v>814</v>
      </c>
      <c r="M364" s="122">
        <v>10</v>
      </c>
      <c r="N364" s="123">
        <v>2983.44</v>
      </c>
      <c r="O364" s="124">
        <v>41793</v>
      </c>
      <c r="P364" s="120" t="s">
        <v>815</v>
      </c>
      <c r="Q364" s="121" t="s">
        <v>816</v>
      </c>
      <c r="R364" s="120" t="s">
        <v>219</v>
      </c>
      <c r="S364" s="120" t="s">
        <v>220</v>
      </c>
      <c r="T364" s="120" t="s">
        <v>221</v>
      </c>
      <c r="U364" s="120" t="s">
        <v>222</v>
      </c>
      <c r="V364" s="120" t="s">
        <v>223</v>
      </c>
    </row>
    <row r="365" spans="1:22" hidden="1">
      <c r="A365" s="120"/>
      <c r="B365" s="172" t="s">
        <v>206</v>
      </c>
      <c r="C365" s="174" t="s">
        <v>207</v>
      </c>
      <c r="D365" s="172" t="s">
        <v>208</v>
      </c>
      <c r="E365" s="172" t="s">
        <v>890</v>
      </c>
      <c r="F365" s="172" t="s">
        <v>891</v>
      </c>
      <c r="G365" s="174" t="s">
        <v>1398</v>
      </c>
      <c r="H365" s="172" t="s">
        <v>1399</v>
      </c>
      <c r="I365" s="174" t="s">
        <v>1400</v>
      </c>
      <c r="J365" s="172" t="s">
        <v>1401</v>
      </c>
      <c r="K365" s="172" t="s">
        <v>1402</v>
      </c>
      <c r="L365" s="172" t="s">
        <v>1403</v>
      </c>
      <c r="M365" s="176">
        <v>20</v>
      </c>
      <c r="N365" s="178">
        <v>30000</v>
      </c>
      <c r="O365" s="172">
        <v>41793</v>
      </c>
      <c r="P365" s="172" t="s">
        <v>1404</v>
      </c>
      <c r="Q365" s="174" t="s">
        <v>1148</v>
      </c>
      <c r="R365" s="172" t="s">
        <v>219</v>
      </c>
      <c r="S365" s="172" t="s">
        <v>220</v>
      </c>
      <c r="T365" s="172" t="s">
        <v>476</v>
      </c>
      <c r="U365" s="172" t="s">
        <v>222</v>
      </c>
      <c r="V365" s="172" t="s">
        <v>223</v>
      </c>
    </row>
    <row r="366" spans="1:22" hidden="1">
      <c r="A366" s="120"/>
      <c r="B366" s="172" t="s">
        <v>206</v>
      </c>
      <c r="C366" s="174" t="s">
        <v>207</v>
      </c>
      <c r="D366" s="172" t="s">
        <v>208</v>
      </c>
      <c r="E366" s="172" t="s">
        <v>890</v>
      </c>
      <c r="F366" s="172" t="s">
        <v>891</v>
      </c>
      <c r="G366" s="174" t="s">
        <v>1398</v>
      </c>
      <c r="H366" s="172" t="s">
        <v>1399</v>
      </c>
      <c r="I366" s="174" t="s">
        <v>1405</v>
      </c>
      <c r="J366" s="172" t="s">
        <v>1401</v>
      </c>
      <c r="K366" s="172" t="s">
        <v>1402</v>
      </c>
      <c r="L366" s="172" t="s">
        <v>1403</v>
      </c>
      <c r="M366" s="176">
        <v>30</v>
      </c>
      <c r="N366" s="178">
        <v>100000</v>
      </c>
      <c r="O366" s="172">
        <v>41793</v>
      </c>
      <c r="P366" s="172" t="s">
        <v>1404</v>
      </c>
      <c r="Q366" s="174" t="s">
        <v>1148</v>
      </c>
      <c r="R366" s="172" t="s">
        <v>219</v>
      </c>
      <c r="S366" s="172" t="s">
        <v>220</v>
      </c>
      <c r="T366" s="172" t="s">
        <v>476</v>
      </c>
      <c r="U366" s="172" t="s">
        <v>222</v>
      </c>
      <c r="V366" s="172" t="s">
        <v>223</v>
      </c>
    </row>
    <row r="367" spans="1:22" hidden="1">
      <c r="A367" s="120"/>
      <c r="B367" s="172" t="s">
        <v>206</v>
      </c>
      <c r="C367" s="174" t="s">
        <v>207</v>
      </c>
      <c r="D367" s="172" t="s">
        <v>208</v>
      </c>
      <c r="E367" s="172" t="s">
        <v>890</v>
      </c>
      <c r="F367" s="172" t="s">
        <v>891</v>
      </c>
      <c r="G367" s="174" t="s">
        <v>1398</v>
      </c>
      <c r="H367" s="172" t="s">
        <v>1399</v>
      </c>
      <c r="I367" s="174" t="s">
        <v>1406</v>
      </c>
      <c r="J367" s="172" t="s">
        <v>1401</v>
      </c>
      <c r="K367" s="172" t="s">
        <v>1402</v>
      </c>
      <c r="L367" s="172" t="s">
        <v>1403</v>
      </c>
      <c r="M367" s="176">
        <v>40</v>
      </c>
      <c r="N367" s="178">
        <v>15000</v>
      </c>
      <c r="O367" s="172">
        <v>41793</v>
      </c>
      <c r="P367" s="172" t="s">
        <v>1404</v>
      </c>
      <c r="Q367" s="174" t="s">
        <v>1148</v>
      </c>
      <c r="R367" s="172" t="s">
        <v>219</v>
      </c>
      <c r="S367" s="172" t="s">
        <v>220</v>
      </c>
      <c r="T367" s="172" t="s">
        <v>476</v>
      </c>
      <c r="U367" s="172" t="s">
        <v>222</v>
      </c>
      <c r="V367" s="172" t="s">
        <v>223</v>
      </c>
    </row>
    <row r="368" spans="1:22" hidden="1">
      <c r="A368" s="120"/>
      <c r="B368" s="172" t="s">
        <v>206</v>
      </c>
      <c r="C368" s="174" t="s">
        <v>207</v>
      </c>
      <c r="D368" s="172" t="s">
        <v>208</v>
      </c>
      <c r="E368" s="172" t="s">
        <v>890</v>
      </c>
      <c r="F368" s="172" t="s">
        <v>891</v>
      </c>
      <c r="G368" s="174" t="s">
        <v>1398</v>
      </c>
      <c r="H368" s="172" t="s">
        <v>1399</v>
      </c>
      <c r="I368" s="174" t="s">
        <v>1407</v>
      </c>
      <c r="J368" s="172" t="s">
        <v>1401</v>
      </c>
      <c r="K368" s="172" t="s">
        <v>1402</v>
      </c>
      <c r="L368" s="172" t="s">
        <v>1403</v>
      </c>
      <c r="M368" s="176">
        <v>80</v>
      </c>
      <c r="N368" s="178">
        <v>15000</v>
      </c>
      <c r="O368" s="172">
        <v>41793</v>
      </c>
      <c r="P368" s="172" t="s">
        <v>1404</v>
      </c>
      <c r="Q368" s="174" t="s">
        <v>1148</v>
      </c>
      <c r="R368" s="172" t="s">
        <v>219</v>
      </c>
      <c r="S368" s="172" t="s">
        <v>220</v>
      </c>
      <c r="T368" s="172" t="s">
        <v>476</v>
      </c>
      <c r="U368" s="172" t="s">
        <v>222</v>
      </c>
      <c r="V368" s="172" t="s">
        <v>223</v>
      </c>
    </row>
    <row r="369" spans="1:22" hidden="1">
      <c r="A369" s="120"/>
      <c r="B369" s="172" t="s">
        <v>206</v>
      </c>
      <c r="C369" s="174" t="s">
        <v>207</v>
      </c>
      <c r="D369" s="172" t="s">
        <v>208</v>
      </c>
      <c r="E369" s="172" t="s">
        <v>890</v>
      </c>
      <c r="F369" s="172" t="s">
        <v>891</v>
      </c>
      <c r="G369" s="174" t="s">
        <v>1398</v>
      </c>
      <c r="H369" s="172" t="s">
        <v>1399</v>
      </c>
      <c r="I369" s="174" t="s">
        <v>1408</v>
      </c>
      <c r="J369" s="172" t="s">
        <v>1401</v>
      </c>
      <c r="K369" s="172" t="s">
        <v>1402</v>
      </c>
      <c r="L369" s="172" t="s">
        <v>1403</v>
      </c>
      <c r="M369" s="176">
        <v>120</v>
      </c>
      <c r="N369" s="178">
        <v>30000</v>
      </c>
      <c r="O369" s="172">
        <v>41793</v>
      </c>
      <c r="P369" s="172" t="s">
        <v>1404</v>
      </c>
      <c r="Q369" s="174" t="s">
        <v>1148</v>
      </c>
      <c r="R369" s="172" t="s">
        <v>219</v>
      </c>
      <c r="S369" s="172" t="s">
        <v>220</v>
      </c>
      <c r="T369" s="172" t="s">
        <v>476</v>
      </c>
      <c r="U369" s="172" t="s">
        <v>222</v>
      </c>
      <c r="V369" s="172" t="s">
        <v>223</v>
      </c>
    </row>
    <row r="370" spans="1:22" hidden="1">
      <c r="A370" s="120"/>
      <c r="B370" s="172" t="s">
        <v>206</v>
      </c>
      <c r="C370" s="174" t="s">
        <v>207</v>
      </c>
      <c r="D370" s="172" t="s">
        <v>208</v>
      </c>
      <c r="E370" s="172" t="s">
        <v>890</v>
      </c>
      <c r="F370" s="172" t="s">
        <v>891</v>
      </c>
      <c r="G370" s="174" t="s">
        <v>1398</v>
      </c>
      <c r="H370" s="172" t="s">
        <v>1399</v>
      </c>
      <c r="I370" s="174" t="s">
        <v>1409</v>
      </c>
      <c r="J370" s="172" t="s">
        <v>1401</v>
      </c>
      <c r="K370" s="172" t="s">
        <v>1402</v>
      </c>
      <c r="L370" s="172" t="s">
        <v>1403</v>
      </c>
      <c r="M370" s="176">
        <v>140</v>
      </c>
      <c r="N370" s="178">
        <v>15000</v>
      </c>
      <c r="O370" s="172">
        <v>41793</v>
      </c>
      <c r="P370" s="172" t="s">
        <v>1404</v>
      </c>
      <c r="Q370" s="174" t="s">
        <v>1148</v>
      </c>
      <c r="R370" s="172" t="s">
        <v>219</v>
      </c>
      <c r="S370" s="172" t="s">
        <v>220</v>
      </c>
      <c r="T370" s="172" t="s">
        <v>476</v>
      </c>
      <c r="U370" s="172" t="s">
        <v>222</v>
      </c>
      <c r="V370" s="172" t="s">
        <v>223</v>
      </c>
    </row>
    <row r="371" spans="1:22" hidden="1">
      <c r="A371" s="120"/>
      <c r="B371" s="172" t="s">
        <v>206</v>
      </c>
      <c r="C371" s="174" t="s">
        <v>207</v>
      </c>
      <c r="D371" s="172" t="s">
        <v>208</v>
      </c>
      <c r="E371" s="172" t="s">
        <v>890</v>
      </c>
      <c r="F371" s="172" t="s">
        <v>891</v>
      </c>
      <c r="G371" s="174" t="s">
        <v>1398</v>
      </c>
      <c r="H371" s="172" t="s">
        <v>1399</v>
      </c>
      <c r="I371" s="174" t="s">
        <v>1410</v>
      </c>
      <c r="J371" s="172" t="s">
        <v>1401</v>
      </c>
      <c r="K371" s="172" t="s">
        <v>1402</v>
      </c>
      <c r="L371" s="172" t="s">
        <v>1403</v>
      </c>
      <c r="M371" s="176">
        <v>160</v>
      </c>
      <c r="N371" s="178">
        <v>17912</v>
      </c>
      <c r="O371" s="172">
        <v>41793</v>
      </c>
      <c r="P371" s="172" t="s">
        <v>1404</v>
      </c>
      <c r="Q371" s="174" t="s">
        <v>1148</v>
      </c>
      <c r="R371" s="172" t="s">
        <v>219</v>
      </c>
      <c r="S371" s="172" t="s">
        <v>220</v>
      </c>
      <c r="T371" s="172" t="s">
        <v>476</v>
      </c>
      <c r="U371" s="172" t="s">
        <v>222</v>
      </c>
      <c r="V371" s="172" t="s">
        <v>223</v>
      </c>
    </row>
    <row r="372" spans="1:22" hidden="1">
      <c r="A372" s="120"/>
      <c r="B372" s="172" t="s">
        <v>206</v>
      </c>
      <c r="C372" s="174" t="s">
        <v>207</v>
      </c>
      <c r="D372" s="172" t="s">
        <v>208</v>
      </c>
      <c r="E372" s="172" t="s">
        <v>890</v>
      </c>
      <c r="F372" s="172" t="s">
        <v>891</v>
      </c>
      <c r="G372" s="174" t="s">
        <v>1398</v>
      </c>
      <c r="H372" s="172" t="s">
        <v>1399</v>
      </c>
      <c r="I372" s="174" t="s">
        <v>1411</v>
      </c>
      <c r="J372" s="172" t="s">
        <v>1401</v>
      </c>
      <c r="K372" s="172" t="s">
        <v>1402</v>
      </c>
      <c r="L372" s="172" t="s">
        <v>1403</v>
      </c>
      <c r="M372" s="176">
        <v>170</v>
      </c>
      <c r="N372" s="178">
        <v>15000</v>
      </c>
      <c r="O372" s="172">
        <v>41793</v>
      </c>
      <c r="P372" s="172" t="s">
        <v>1404</v>
      </c>
      <c r="Q372" s="174" t="s">
        <v>1148</v>
      </c>
      <c r="R372" s="172" t="s">
        <v>219</v>
      </c>
      <c r="S372" s="172" t="s">
        <v>220</v>
      </c>
      <c r="T372" s="172" t="s">
        <v>476</v>
      </c>
      <c r="U372" s="172" t="s">
        <v>222</v>
      </c>
      <c r="V372" s="172" t="s">
        <v>223</v>
      </c>
    </row>
    <row r="373" spans="1:22" hidden="1">
      <c r="A373" s="120"/>
      <c r="B373" s="172" t="s">
        <v>206</v>
      </c>
      <c r="C373" s="174" t="s">
        <v>207</v>
      </c>
      <c r="D373" s="172" t="s">
        <v>208</v>
      </c>
      <c r="E373" s="172" t="s">
        <v>209</v>
      </c>
      <c r="F373" s="172" t="s">
        <v>1099</v>
      </c>
      <c r="G373" s="174" t="s">
        <v>1878</v>
      </c>
      <c r="H373" s="172" t="s">
        <v>1879</v>
      </c>
      <c r="I373" s="174" t="s">
        <v>1880</v>
      </c>
      <c r="J373" s="172" t="s">
        <v>1881</v>
      </c>
      <c r="K373" s="172" t="s">
        <v>1882</v>
      </c>
      <c r="L373" s="172" t="s">
        <v>1883</v>
      </c>
      <c r="M373" s="176">
        <v>10</v>
      </c>
      <c r="N373" s="178">
        <v>14606.66</v>
      </c>
      <c r="O373" s="172">
        <v>41792</v>
      </c>
      <c r="P373" s="172" t="s">
        <v>236</v>
      </c>
      <c r="Q373" s="174" t="s">
        <v>237</v>
      </c>
      <c r="R373" s="172" t="s">
        <v>219</v>
      </c>
      <c r="S373" s="172" t="s">
        <v>220</v>
      </c>
      <c r="T373" s="172" t="s">
        <v>221</v>
      </c>
      <c r="U373" s="172" t="s">
        <v>222</v>
      </c>
      <c r="V373" s="172" t="s">
        <v>223</v>
      </c>
    </row>
    <row r="374" spans="1:22" hidden="1">
      <c r="A374" s="120"/>
      <c r="B374" s="172" t="s">
        <v>206</v>
      </c>
      <c r="C374" s="174" t="s">
        <v>207</v>
      </c>
      <c r="D374" s="172" t="s">
        <v>208</v>
      </c>
      <c r="E374" s="172" t="s">
        <v>209</v>
      </c>
      <c r="F374" s="172" t="s">
        <v>1099</v>
      </c>
      <c r="G374" s="174" t="s">
        <v>1878</v>
      </c>
      <c r="H374" s="172" t="s">
        <v>1879</v>
      </c>
      <c r="I374" s="174" t="s">
        <v>1884</v>
      </c>
      <c r="J374" s="172" t="s">
        <v>1881</v>
      </c>
      <c r="K374" s="172" t="s">
        <v>1882</v>
      </c>
      <c r="L374" s="172" t="s">
        <v>1883</v>
      </c>
      <c r="M374" s="176">
        <v>10</v>
      </c>
      <c r="N374" s="178">
        <v>6260</v>
      </c>
      <c r="O374" s="172">
        <v>41792</v>
      </c>
      <c r="P374" s="172" t="s">
        <v>236</v>
      </c>
      <c r="Q374" s="174" t="s">
        <v>237</v>
      </c>
      <c r="R374" s="172" t="s">
        <v>219</v>
      </c>
      <c r="S374" s="172" t="s">
        <v>220</v>
      </c>
      <c r="T374" s="172" t="s">
        <v>221</v>
      </c>
      <c r="U374" s="172" t="s">
        <v>222</v>
      </c>
      <c r="V374" s="172" t="s">
        <v>223</v>
      </c>
    </row>
    <row r="375" spans="1:22" hidden="1">
      <c r="A375" s="120"/>
      <c r="B375" s="172" t="s">
        <v>206</v>
      </c>
      <c r="C375" s="174" t="s">
        <v>207</v>
      </c>
      <c r="D375" s="172" t="s">
        <v>208</v>
      </c>
      <c r="E375" s="172" t="s">
        <v>240</v>
      </c>
      <c r="F375" s="172" t="s">
        <v>377</v>
      </c>
      <c r="G375" s="174" t="s">
        <v>1926</v>
      </c>
      <c r="H375" s="172" t="s">
        <v>1927</v>
      </c>
      <c r="I375" s="174" t="s">
        <v>1934</v>
      </c>
      <c r="J375" s="172" t="s">
        <v>1935</v>
      </c>
      <c r="K375" s="172" t="s">
        <v>1936</v>
      </c>
      <c r="L375" s="172" t="s">
        <v>1937</v>
      </c>
      <c r="M375" s="176">
        <v>10</v>
      </c>
      <c r="N375" s="178">
        <v>48528</v>
      </c>
      <c r="O375" s="172">
        <v>41792</v>
      </c>
      <c r="P375" s="172" t="s">
        <v>217</v>
      </c>
      <c r="Q375" s="174" t="s">
        <v>218</v>
      </c>
      <c r="R375" s="172" t="s">
        <v>219</v>
      </c>
      <c r="S375" s="172" t="s">
        <v>220</v>
      </c>
      <c r="T375" s="172" t="s">
        <v>221</v>
      </c>
      <c r="U375" s="172" t="s">
        <v>222</v>
      </c>
      <c r="V375" s="172" t="s">
        <v>223</v>
      </c>
    </row>
    <row r="376" spans="1:22" ht="30" hidden="1">
      <c r="A376" s="120"/>
      <c r="B376" s="120" t="s">
        <v>206</v>
      </c>
      <c r="C376" s="121" t="s">
        <v>207</v>
      </c>
      <c r="D376" s="120" t="s">
        <v>208</v>
      </c>
      <c r="E376" s="120" t="s">
        <v>546</v>
      </c>
      <c r="F376" s="120" t="s">
        <v>1019</v>
      </c>
      <c r="G376" s="121" t="s">
        <v>1020</v>
      </c>
      <c r="H376" s="120" t="s">
        <v>1021</v>
      </c>
      <c r="I376" s="121" t="s">
        <v>1022</v>
      </c>
      <c r="J376" s="120" t="s">
        <v>1023</v>
      </c>
      <c r="K376" s="120" t="s">
        <v>1030</v>
      </c>
      <c r="L376" s="120" t="s">
        <v>1025</v>
      </c>
      <c r="M376" s="122">
        <v>10</v>
      </c>
      <c r="N376" s="123">
        <v>-5070</v>
      </c>
      <c r="O376" s="124">
        <v>41793</v>
      </c>
      <c r="P376" s="120" t="s">
        <v>1026</v>
      </c>
      <c r="Q376" s="121" t="s">
        <v>1027</v>
      </c>
      <c r="R376" s="120" t="s">
        <v>219</v>
      </c>
      <c r="S376" s="120" t="s">
        <v>220</v>
      </c>
      <c r="T376" s="120" t="s">
        <v>221</v>
      </c>
      <c r="U376" s="120" t="s">
        <v>222</v>
      </c>
      <c r="V376" s="120" t="s">
        <v>223</v>
      </c>
    </row>
    <row r="377" spans="1:22" ht="30" hidden="1">
      <c r="A377" s="120"/>
      <c r="B377" s="120" t="s">
        <v>206</v>
      </c>
      <c r="C377" s="121" t="s">
        <v>207</v>
      </c>
      <c r="D377" s="120" t="s">
        <v>208</v>
      </c>
      <c r="E377" s="120" t="s">
        <v>546</v>
      </c>
      <c r="F377" s="120" t="s">
        <v>1019</v>
      </c>
      <c r="G377" s="121" t="s">
        <v>1020</v>
      </c>
      <c r="H377" s="120" t="s">
        <v>1021</v>
      </c>
      <c r="I377" s="121" t="s">
        <v>1028</v>
      </c>
      <c r="J377" s="120" t="s">
        <v>1023</v>
      </c>
      <c r="K377" s="120" t="s">
        <v>1030</v>
      </c>
      <c r="L377" s="120" t="s">
        <v>1025</v>
      </c>
      <c r="M377" s="122">
        <v>10</v>
      </c>
      <c r="N377" s="123">
        <v>-15210</v>
      </c>
      <c r="O377" s="124">
        <v>41793</v>
      </c>
      <c r="P377" s="120" t="s">
        <v>1026</v>
      </c>
      <c r="Q377" s="121" t="s">
        <v>1027</v>
      </c>
      <c r="R377" s="120" t="s">
        <v>219</v>
      </c>
      <c r="S377" s="120" t="s">
        <v>220</v>
      </c>
      <c r="T377" s="120" t="s">
        <v>221</v>
      </c>
      <c r="U377" s="120" t="s">
        <v>222</v>
      </c>
      <c r="V377" s="120" t="s">
        <v>223</v>
      </c>
    </row>
    <row r="378" spans="1:22" ht="30" hidden="1">
      <c r="A378" s="120"/>
      <c r="B378" s="120" t="s">
        <v>206</v>
      </c>
      <c r="C378" s="121" t="s">
        <v>207</v>
      </c>
      <c r="D378" s="120" t="s">
        <v>208</v>
      </c>
      <c r="E378" s="120" t="s">
        <v>546</v>
      </c>
      <c r="F378" s="120" t="s">
        <v>1019</v>
      </c>
      <c r="G378" s="121" t="s">
        <v>1020</v>
      </c>
      <c r="H378" s="120" t="s">
        <v>1021</v>
      </c>
      <c r="I378" s="121" t="s">
        <v>1029</v>
      </c>
      <c r="J378" s="120" t="s">
        <v>1023</v>
      </c>
      <c r="K378" s="120" t="s">
        <v>1030</v>
      </c>
      <c r="L378" s="120" t="s">
        <v>1025</v>
      </c>
      <c r="M378" s="122">
        <v>10</v>
      </c>
      <c r="N378" s="123">
        <v>-5070</v>
      </c>
      <c r="O378" s="124">
        <v>41793</v>
      </c>
      <c r="P378" s="120" t="s">
        <v>1026</v>
      </c>
      <c r="Q378" s="121" t="s">
        <v>1027</v>
      </c>
      <c r="R378" s="120" t="s">
        <v>219</v>
      </c>
      <c r="S378" s="120" t="s">
        <v>220</v>
      </c>
      <c r="T378" s="120" t="s">
        <v>221</v>
      </c>
      <c r="U378" s="120" t="s">
        <v>222</v>
      </c>
      <c r="V378" s="120" t="s">
        <v>223</v>
      </c>
    </row>
    <row r="379" spans="1:22" ht="30" hidden="1">
      <c r="A379" s="120"/>
      <c r="B379" s="120" t="s">
        <v>206</v>
      </c>
      <c r="C379" s="121" t="s">
        <v>207</v>
      </c>
      <c r="D379" s="120" t="s">
        <v>208</v>
      </c>
      <c r="E379" s="120" t="s">
        <v>669</v>
      </c>
      <c r="F379" s="120" t="s">
        <v>406</v>
      </c>
      <c r="G379" s="121" t="s">
        <v>670</v>
      </c>
      <c r="H379" s="120" t="s">
        <v>671</v>
      </c>
      <c r="I379" s="121" t="s">
        <v>672</v>
      </c>
      <c r="J379" s="120" t="s">
        <v>673</v>
      </c>
      <c r="K379" s="120" t="s">
        <v>674</v>
      </c>
      <c r="L379" s="120" t="s">
        <v>675</v>
      </c>
      <c r="M379" s="122">
        <v>10</v>
      </c>
      <c r="N379" s="123">
        <v>22599.48</v>
      </c>
      <c r="O379" s="124">
        <v>41792</v>
      </c>
      <c r="P379" s="120" t="s">
        <v>676</v>
      </c>
      <c r="Q379" s="121" t="s">
        <v>677</v>
      </c>
      <c r="R379" s="120" t="s">
        <v>348</v>
      </c>
      <c r="S379" s="120" t="s">
        <v>220</v>
      </c>
      <c r="T379" s="120" t="s">
        <v>221</v>
      </c>
      <c r="U379" s="120" t="s">
        <v>350</v>
      </c>
      <c r="V379" s="120" t="s">
        <v>223</v>
      </c>
    </row>
    <row r="380" spans="1:22" hidden="1">
      <c r="A380" s="120" t="s">
        <v>2406</v>
      </c>
      <c r="B380" s="172" t="s">
        <v>206</v>
      </c>
      <c r="C380" s="174" t="s">
        <v>207</v>
      </c>
      <c r="D380" s="172" t="s">
        <v>208</v>
      </c>
      <c r="E380" s="172" t="s">
        <v>890</v>
      </c>
      <c r="F380" s="172" t="s">
        <v>891</v>
      </c>
      <c r="G380" s="174" t="s">
        <v>2212</v>
      </c>
      <c r="H380" s="172" t="s">
        <v>2213</v>
      </c>
      <c r="I380" s="174" t="s">
        <v>2223</v>
      </c>
      <c r="J380" s="172" t="s">
        <v>2224</v>
      </c>
      <c r="K380" s="172" t="s">
        <v>2225</v>
      </c>
      <c r="L380" s="172" t="s">
        <v>2226</v>
      </c>
      <c r="M380" s="176">
        <v>50</v>
      </c>
      <c r="N380" s="178">
        <v>52426.63</v>
      </c>
      <c r="O380" s="172">
        <v>41794</v>
      </c>
      <c r="P380" s="172" t="s">
        <v>2227</v>
      </c>
      <c r="Q380" s="174" t="s">
        <v>2228</v>
      </c>
      <c r="R380" s="172" t="s">
        <v>219</v>
      </c>
      <c r="S380" s="172" t="s">
        <v>220</v>
      </c>
      <c r="T380" s="172" t="s">
        <v>476</v>
      </c>
      <c r="U380" s="172" t="s">
        <v>222</v>
      </c>
      <c r="V380" s="172" t="s">
        <v>223</v>
      </c>
    </row>
    <row r="381" spans="1:22" hidden="1">
      <c r="A381" s="120"/>
      <c r="B381" s="172" t="s">
        <v>206</v>
      </c>
      <c r="C381" s="174" t="s">
        <v>207</v>
      </c>
      <c r="D381" s="172" t="s">
        <v>208</v>
      </c>
      <c r="E381" s="172" t="s">
        <v>285</v>
      </c>
      <c r="F381" s="172" t="s">
        <v>286</v>
      </c>
      <c r="G381" s="174" t="s">
        <v>2087</v>
      </c>
      <c r="H381" s="172" t="s">
        <v>2088</v>
      </c>
      <c r="I381" s="174" t="s">
        <v>2111</v>
      </c>
      <c r="J381" s="172" t="s">
        <v>2112</v>
      </c>
      <c r="K381" s="172" t="s">
        <v>2113</v>
      </c>
      <c r="L381" s="172" t="s">
        <v>2114</v>
      </c>
      <c r="M381" s="176">
        <v>10</v>
      </c>
      <c r="N381" s="178">
        <v>56959</v>
      </c>
      <c r="O381" s="172">
        <v>41794</v>
      </c>
      <c r="P381" s="172" t="s">
        <v>2115</v>
      </c>
      <c r="Q381" s="174" t="s">
        <v>2116</v>
      </c>
      <c r="R381" s="172" t="s">
        <v>219</v>
      </c>
      <c r="S381" s="172" t="s">
        <v>220</v>
      </c>
      <c r="T381" s="172" t="s">
        <v>221</v>
      </c>
      <c r="U381" s="172" t="s">
        <v>222</v>
      </c>
      <c r="V381" s="172" t="s">
        <v>223</v>
      </c>
    </row>
    <row r="382" spans="1:22" hidden="1">
      <c r="A382" s="120"/>
      <c r="B382" s="172" t="s">
        <v>206</v>
      </c>
      <c r="C382" s="174" t="s">
        <v>207</v>
      </c>
      <c r="D382" s="172" t="s">
        <v>208</v>
      </c>
      <c r="E382" s="172" t="s">
        <v>890</v>
      </c>
      <c r="F382" s="172" t="s">
        <v>891</v>
      </c>
      <c r="G382" s="174" t="s">
        <v>2028</v>
      </c>
      <c r="H382" s="172" t="s">
        <v>2029</v>
      </c>
      <c r="I382" s="174" t="s">
        <v>2051</v>
      </c>
      <c r="J382" s="172" t="s">
        <v>2052</v>
      </c>
      <c r="K382" s="172" t="s">
        <v>2053</v>
      </c>
      <c r="L382" s="172" t="s">
        <v>2054</v>
      </c>
      <c r="M382" s="176">
        <v>60</v>
      </c>
      <c r="N382" s="178">
        <v>56868.98</v>
      </c>
      <c r="O382" s="172">
        <v>41794</v>
      </c>
      <c r="P382" s="172" t="s">
        <v>1147</v>
      </c>
      <c r="Q382" s="174" t="s">
        <v>1148</v>
      </c>
      <c r="R382" s="172" t="s">
        <v>219</v>
      </c>
      <c r="S382" s="172" t="s">
        <v>220</v>
      </c>
      <c r="T382" s="172" t="s">
        <v>476</v>
      </c>
      <c r="U382" s="172" t="s">
        <v>222</v>
      </c>
      <c r="V382" s="172" t="s">
        <v>223</v>
      </c>
    </row>
    <row r="383" spans="1:22" hidden="1">
      <c r="A383" s="120"/>
      <c r="B383" s="172" t="s">
        <v>206</v>
      </c>
      <c r="C383" s="174" t="s">
        <v>207</v>
      </c>
      <c r="D383" s="172" t="s">
        <v>208</v>
      </c>
      <c r="E383" s="172" t="s">
        <v>890</v>
      </c>
      <c r="F383" s="172" t="s">
        <v>891</v>
      </c>
      <c r="G383" s="174" t="s">
        <v>2028</v>
      </c>
      <c r="H383" s="172" t="s">
        <v>2029</v>
      </c>
      <c r="I383" s="174" t="s">
        <v>2055</v>
      </c>
      <c r="J383" s="172" t="s">
        <v>2052</v>
      </c>
      <c r="K383" s="172" t="s">
        <v>2053</v>
      </c>
      <c r="L383" s="172" t="s">
        <v>2054</v>
      </c>
      <c r="M383" s="176">
        <v>80</v>
      </c>
      <c r="N383" s="178">
        <v>12800</v>
      </c>
      <c r="O383" s="172">
        <v>41794</v>
      </c>
      <c r="P383" s="172" t="s">
        <v>1147</v>
      </c>
      <c r="Q383" s="174" t="s">
        <v>1148</v>
      </c>
      <c r="R383" s="172" t="s">
        <v>219</v>
      </c>
      <c r="S383" s="172" t="s">
        <v>220</v>
      </c>
      <c r="T383" s="172" t="s">
        <v>476</v>
      </c>
      <c r="U383" s="172" t="s">
        <v>222</v>
      </c>
      <c r="V383" s="172" t="s">
        <v>223</v>
      </c>
    </row>
    <row r="384" spans="1:22" hidden="1">
      <c r="A384" s="120"/>
      <c r="B384" s="172" t="s">
        <v>206</v>
      </c>
      <c r="C384" s="174" t="s">
        <v>207</v>
      </c>
      <c r="D384" s="172" t="s">
        <v>208</v>
      </c>
      <c r="E384" s="172" t="s">
        <v>890</v>
      </c>
      <c r="F384" s="172" t="s">
        <v>891</v>
      </c>
      <c r="G384" s="174" t="s">
        <v>2028</v>
      </c>
      <c r="H384" s="172" t="s">
        <v>2029</v>
      </c>
      <c r="I384" s="174" t="s">
        <v>2056</v>
      </c>
      <c r="J384" s="172" t="s">
        <v>2052</v>
      </c>
      <c r="K384" s="172" t="s">
        <v>2053</v>
      </c>
      <c r="L384" s="172" t="s">
        <v>2054</v>
      </c>
      <c r="M384" s="176">
        <v>90</v>
      </c>
      <c r="N384" s="178">
        <v>2250</v>
      </c>
      <c r="O384" s="172">
        <v>41794</v>
      </c>
      <c r="P384" s="172" t="s">
        <v>1147</v>
      </c>
      <c r="Q384" s="174" t="s">
        <v>1148</v>
      </c>
      <c r="R384" s="172" t="s">
        <v>219</v>
      </c>
      <c r="S384" s="172" t="s">
        <v>220</v>
      </c>
      <c r="T384" s="172" t="s">
        <v>476</v>
      </c>
      <c r="U384" s="172" t="s">
        <v>222</v>
      </c>
      <c r="V384" s="172" t="s">
        <v>223</v>
      </c>
    </row>
    <row r="385" spans="1:22" hidden="1">
      <c r="A385" s="120"/>
      <c r="B385" s="172" t="s">
        <v>206</v>
      </c>
      <c r="C385" s="174" t="s">
        <v>207</v>
      </c>
      <c r="D385" s="172" t="s">
        <v>208</v>
      </c>
      <c r="E385" s="172" t="s">
        <v>890</v>
      </c>
      <c r="F385" s="172" t="s">
        <v>891</v>
      </c>
      <c r="G385" s="174" t="s">
        <v>2028</v>
      </c>
      <c r="H385" s="172" t="s">
        <v>2029</v>
      </c>
      <c r="I385" s="174" t="s">
        <v>2057</v>
      </c>
      <c r="J385" s="172" t="s">
        <v>2052</v>
      </c>
      <c r="K385" s="172" t="s">
        <v>2053</v>
      </c>
      <c r="L385" s="172" t="s">
        <v>2054</v>
      </c>
      <c r="M385" s="176">
        <v>110</v>
      </c>
      <c r="N385" s="178">
        <v>8100</v>
      </c>
      <c r="O385" s="172">
        <v>41794</v>
      </c>
      <c r="P385" s="172" t="s">
        <v>1147</v>
      </c>
      <c r="Q385" s="174" t="s">
        <v>1148</v>
      </c>
      <c r="R385" s="172" t="s">
        <v>219</v>
      </c>
      <c r="S385" s="172" t="s">
        <v>220</v>
      </c>
      <c r="T385" s="172" t="s">
        <v>476</v>
      </c>
      <c r="U385" s="172" t="s">
        <v>222</v>
      </c>
      <c r="V385" s="172" t="s">
        <v>223</v>
      </c>
    </row>
    <row r="386" spans="1:22" hidden="1">
      <c r="A386" s="120"/>
      <c r="B386" s="172" t="s">
        <v>206</v>
      </c>
      <c r="C386" s="174" t="s">
        <v>207</v>
      </c>
      <c r="D386" s="172" t="s">
        <v>208</v>
      </c>
      <c r="E386" s="172" t="s">
        <v>890</v>
      </c>
      <c r="F386" s="172" t="s">
        <v>891</v>
      </c>
      <c r="G386" s="174" t="s">
        <v>2028</v>
      </c>
      <c r="H386" s="172" t="s">
        <v>2029</v>
      </c>
      <c r="I386" s="174" t="s">
        <v>2058</v>
      </c>
      <c r="J386" s="172" t="s">
        <v>2052</v>
      </c>
      <c r="K386" s="172" t="s">
        <v>2053</v>
      </c>
      <c r="L386" s="172" t="s">
        <v>2054</v>
      </c>
      <c r="M386" s="176">
        <v>170</v>
      </c>
      <c r="N386" s="178">
        <v>6800</v>
      </c>
      <c r="O386" s="172">
        <v>41794</v>
      </c>
      <c r="P386" s="172" t="s">
        <v>1147</v>
      </c>
      <c r="Q386" s="174" t="s">
        <v>1148</v>
      </c>
      <c r="R386" s="172" t="s">
        <v>219</v>
      </c>
      <c r="S386" s="172" t="s">
        <v>220</v>
      </c>
      <c r="T386" s="172" t="s">
        <v>476</v>
      </c>
      <c r="U386" s="172" t="s">
        <v>222</v>
      </c>
      <c r="V386" s="172" t="s">
        <v>223</v>
      </c>
    </row>
    <row r="387" spans="1:22" ht="30" hidden="1">
      <c r="A387" s="120"/>
      <c r="B387" s="120" t="s">
        <v>206</v>
      </c>
      <c r="C387" s="121" t="s">
        <v>207</v>
      </c>
      <c r="D387" s="120" t="s">
        <v>208</v>
      </c>
      <c r="E387" s="120" t="s">
        <v>1081</v>
      </c>
      <c r="F387" s="120" t="s">
        <v>377</v>
      </c>
      <c r="G387" s="121" t="s">
        <v>1071</v>
      </c>
      <c r="H387" s="120" t="s">
        <v>1072</v>
      </c>
      <c r="I387" s="121" t="s">
        <v>1082</v>
      </c>
      <c r="J387" s="120" t="s">
        <v>1083</v>
      </c>
      <c r="K387" s="120" t="s">
        <v>1084</v>
      </c>
      <c r="L387" s="120" t="s">
        <v>1085</v>
      </c>
      <c r="M387" s="122">
        <v>10</v>
      </c>
      <c r="N387" s="123">
        <v>20000</v>
      </c>
      <c r="O387" s="124">
        <v>41794</v>
      </c>
      <c r="P387" s="120" t="s">
        <v>1086</v>
      </c>
      <c r="Q387" s="121" t="s">
        <v>1087</v>
      </c>
      <c r="R387" s="120" t="s">
        <v>219</v>
      </c>
      <c r="S387" s="120" t="s">
        <v>220</v>
      </c>
      <c r="T387" s="120" t="s">
        <v>476</v>
      </c>
      <c r="U387" s="120" t="s">
        <v>222</v>
      </c>
      <c r="V387" s="120" t="s">
        <v>223</v>
      </c>
    </row>
    <row r="388" spans="1:22" ht="30" hidden="1">
      <c r="A388" s="120"/>
      <c r="B388" s="120" t="s">
        <v>206</v>
      </c>
      <c r="C388" s="121" t="s">
        <v>207</v>
      </c>
      <c r="D388" s="120" t="s">
        <v>208</v>
      </c>
      <c r="E388" s="120" t="s">
        <v>240</v>
      </c>
      <c r="F388" s="120" t="s">
        <v>241</v>
      </c>
      <c r="G388" s="121" t="s">
        <v>242</v>
      </c>
      <c r="H388" s="120" t="s">
        <v>243</v>
      </c>
      <c r="I388" s="121" t="s">
        <v>255</v>
      </c>
      <c r="J388" s="120" t="s">
        <v>256</v>
      </c>
      <c r="K388" s="120" t="s">
        <v>257</v>
      </c>
      <c r="L388" s="120" t="s">
        <v>258</v>
      </c>
      <c r="M388" s="122">
        <v>10</v>
      </c>
      <c r="N388" s="123">
        <v>26242.65</v>
      </c>
      <c r="O388" s="124">
        <v>41795</v>
      </c>
      <c r="P388" s="120" t="s">
        <v>259</v>
      </c>
      <c r="Q388" s="121" t="s">
        <v>260</v>
      </c>
      <c r="R388" s="120" t="s">
        <v>219</v>
      </c>
      <c r="S388" s="120" t="s">
        <v>220</v>
      </c>
      <c r="T388" s="120" t="s">
        <v>221</v>
      </c>
      <c r="U388" s="120" t="s">
        <v>222</v>
      </c>
      <c r="V388" s="120" t="s">
        <v>223</v>
      </c>
    </row>
    <row r="389" spans="1:22" ht="30" hidden="1">
      <c r="A389" s="120"/>
      <c r="B389" s="120" t="s">
        <v>206</v>
      </c>
      <c r="C389" s="121" t="s">
        <v>207</v>
      </c>
      <c r="D389" s="120" t="s">
        <v>208</v>
      </c>
      <c r="E389" s="120" t="s">
        <v>240</v>
      </c>
      <c r="F389" s="120" t="s">
        <v>241</v>
      </c>
      <c r="G389" s="121" t="s">
        <v>242</v>
      </c>
      <c r="H389" s="120" t="s">
        <v>243</v>
      </c>
      <c r="I389" s="121" t="s">
        <v>255</v>
      </c>
      <c r="J389" s="120" t="s">
        <v>261</v>
      </c>
      <c r="K389" s="120" t="s">
        <v>257</v>
      </c>
      <c r="L389" s="120" t="s">
        <v>258</v>
      </c>
      <c r="M389" s="122">
        <v>50</v>
      </c>
      <c r="N389" s="123">
        <v>6605.1</v>
      </c>
      <c r="O389" s="124">
        <v>41795</v>
      </c>
      <c r="P389" s="120" t="s">
        <v>259</v>
      </c>
      <c r="Q389" s="121" t="s">
        <v>260</v>
      </c>
      <c r="R389" s="120" t="s">
        <v>219</v>
      </c>
      <c r="S389" s="120" t="s">
        <v>220</v>
      </c>
      <c r="T389" s="120" t="s">
        <v>221</v>
      </c>
      <c r="U389" s="120" t="s">
        <v>222</v>
      </c>
      <c r="V389" s="120" t="s">
        <v>223</v>
      </c>
    </row>
    <row r="390" spans="1:22" hidden="1">
      <c r="A390" s="120"/>
      <c r="B390" s="172" t="s">
        <v>206</v>
      </c>
      <c r="C390" s="174" t="s">
        <v>207</v>
      </c>
      <c r="D390" s="172" t="s">
        <v>208</v>
      </c>
      <c r="E390" s="172" t="s">
        <v>240</v>
      </c>
      <c r="F390" s="172" t="s">
        <v>1207</v>
      </c>
      <c r="G390" s="174" t="s">
        <v>2382</v>
      </c>
      <c r="H390" s="172" t="s">
        <v>2383</v>
      </c>
      <c r="I390" s="174" t="s">
        <v>2384</v>
      </c>
      <c r="J390" s="172" t="s">
        <v>2385</v>
      </c>
      <c r="K390" s="172" t="s">
        <v>2386</v>
      </c>
      <c r="L390" s="172" t="s">
        <v>2387</v>
      </c>
      <c r="M390" s="176">
        <v>10</v>
      </c>
      <c r="N390" s="178">
        <v>9702.18</v>
      </c>
      <c r="O390" s="172">
        <v>41795</v>
      </c>
      <c r="P390" s="172" t="s">
        <v>1607</v>
      </c>
      <c r="Q390" s="174" t="s">
        <v>1608</v>
      </c>
      <c r="R390" s="172" t="s">
        <v>219</v>
      </c>
      <c r="S390" s="172" t="s">
        <v>220</v>
      </c>
      <c r="T390" s="172" t="s">
        <v>221</v>
      </c>
      <c r="U390" s="172" t="s">
        <v>222</v>
      </c>
      <c r="V390" s="172" t="s">
        <v>223</v>
      </c>
    </row>
    <row r="391" spans="1:22" hidden="1">
      <c r="A391" s="120"/>
      <c r="B391" s="172" t="s">
        <v>206</v>
      </c>
      <c r="C391" s="174" t="s">
        <v>207</v>
      </c>
      <c r="D391" s="172" t="s">
        <v>208</v>
      </c>
      <c r="E391" s="172" t="s">
        <v>240</v>
      </c>
      <c r="F391" s="172" t="s">
        <v>1207</v>
      </c>
      <c r="G391" s="174" t="s">
        <v>2382</v>
      </c>
      <c r="H391" s="172" t="s">
        <v>2383</v>
      </c>
      <c r="I391" s="174" t="s">
        <v>2388</v>
      </c>
      <c r="J391" s="172" t="s">
        <v>2389</v>
      </c>
      <c r="K391" s="172" t="s">
        <v>2386</v>
      </c>
      <c r="L391" s="172" t="s">
        <v>2387</v>
      </c>
      <c r="M391" s="176">
        <v>20</v>
      </c>
      <c r="N391" s="178">
        <v>7286.4</v>
      </c>
      <c r="O391" s="172">
        <v>41795</v>
      </c>
      <c r="P391" s="172" t="s">
        <v>1607</v>
      </c>
      <c r="Q391" s="174" t="s">
        <v>1608</v>
      </c>
      <c r="R391" s="172" t="s">
        <v>219</v>
      </c>
      <c r="S391" s="172" t="s">
        <v>220</v>
      </c>
      <c r="T391" s="172" t="s">
        <v>221</v>
      </c>
      <c r="U391" s="172" t="s">
        <v>222</v>
      </c>
      <c r="V391" s="172" t="s">
        <v>223</v>
      </c>
    </row>
    <row r="392" spans="1:22" hidden="1">
      <c r="A392" s="120"/>
      <c r="B392" s="172" t="s">
        <v>206</v>
      </c>
      <c r="C392" s="174" t="s">
        <v>207</v>
      </c>
      <c r="D392" s="172" t="s">
        <v>208</v>
      </c>
      <c r="E392" s="172" t="s">
        <v>240</v>
      </c>
      <c r="F392" s="172" t="s">
        <v>1207</v>
      </c>
      <c r="G392" s="174" t="s">
        <v>2382</v>
      </c>
      <c r="H392" s="172" t="s">
        <v>2383</v>
      </c>
      <c r="I392" s="174" t="s">
        <v>2388</v>
      </c>
      <c r="J392" s="172" t="s">
        <v>2390</v>
      </c>
      <c r="K392" s="172" t="s">
        <v>2386</v>
      </c>
      <c r="L392" s="172" t="s">
        <v>2387</v>
      </c>
      <c r="M392" s="176">
        <v>30</v>
      </c>
      <c r="N392" s="178">
        <v>3146</v>
      </c>
      <c r="O392" s="172">
        <v>41795</v>
      </c>
      <c r="P392" s="172" t="s">
        <v>1607</v>
      </c>
      <c r="Q392" s="174" t="s">
        <v>1608</v>
      </c>
      <c r="R392" s="172" t="s">
        <v>219</v>
      </c>
      <c r="S392" s="172" t="s">
        <v>220</v>
      </c>
      <c r="T392" s="172" t="s">
        <v>221</v>
      </c>
      <c r="U392" s="172" t="s">
        <v>222</v>
      </c>
      <c r="V392" s="172" t="s">
        <v>223</v>
      </c>
    </row>
    <row r="393" spans="1:22" hidden="1">
      <c r="A393" s="120"/>
      <c r="B393" s="172" t="s">
        <v>206</v>
      </c>
      <c r="C393" s="174" t="s">
        <v>207</v>
      </c>
      <c r="D393" s="172" t="s">
        <v>208</v>
      </c>
      <c r="E393" s="172" t="s">
        <v>240</v>
      </c>
      <c r="F393" s="172" t="s">
        <v>1207</v>
      </c>
      <c r="G393" s="174" t="s">
        <v>2382</v>
      </c>
      <c r="H393" s="172" t="s">
        <v>2383</v>
      </c>
      <c r="I393" s="174" t="s">
        <v>2391</v>
      </c>
      <c r="J393" s="172" t="s">
        <v>2392</v>
      </c>
      <c r="K393" s="172" t="s">
        <v>2386</v>
      </c>
      <c r="L393" s="172" t="s">
        <v>2387</v>
      </c>
      <c r="M393" s="176">
        <v>40</v>
      </c>
      <c r="N393" s="178">
        <v>869.4</v>
      </c>
      <c r="O393" s="172">
        <v>41795</v>
      </c>
      <c r="P393" s="172" t="s">
        <v>1607</v>
      </c>
      <c r="Q393" s="174" t="s">
        <v>1608</v>
      </c>
      <c r="R393" s="172" t="s">
        <v>219</v>
      </c>
      <c r="S393" s="172" t="s">
        <v>220</v>
      </c>
      <c r="T393" s="172" t="s">
        <v>221</v>
      </c>
      <c r="U393" s="172" t="s">
        <v>222</v>
      </c>
      <c r="V393" s="172" t="s">
        <v>223</v>
      </c>
    </row>
    <row r="394" spans="1:22" ht="30" hidden="1">
      <c r="A394" s="120"/>
      <c r="B394" s="120" t="s">
        <v>206</v>
      </c>
      <c r="C394" s="121" t="s">
        <v>207</v>
      </c>
      <c r="D394" s="120" t="s">
        <v>208</v>
      </c>
      <c r="E394" s="120" t="s">
        <v>713</v>
      </c>
      <c r="F394" s="120" t="s">
        <v>456</v>
      </c>
      <c r="G394" s="121" t="s">
        <v>714</v>
      </c>
      <c r="H394" s="120" t="s">
        <v>715</v>
      </c>
      <c r="I394" s="121" t="s">
        <v>722</v>
      </c>
      <c r="J394" s="120" t="s">
        <v>724</v>
      </c>
      <c r="K394" s="120" t="s">
        <v>725</v>
      </c>
      <c r="L394" s="120" t="s">
        <v>726</v>
      </c>
      <c r="M394" s="122">
        <v>10</v>
      </c>
      <c r="N394" s="123">
        <v>1852.4</v>
      </c>
      <c r="O394" s="124">
        <v>41795</v>
      </c>
      <c r="P394" s="120" t="s">
        <v>727</v>
      </c>
      <c r="Q394" s="121" t="s">
        <v>728</v>
      </c>
      <c r="R394" s="120" t="s">
        <v>348</v>
      </c>
      <c r="S394" s="120" t="s">
        <v>220</v>
      </c>
      <c r="T394" s="120" t="s">
        <v>476</v>
      </c>
      <c r="U394" s="120" t="s">
        <v>350</v>
      </c>
      <c r="V394" s="120" t="s">
        <v>223</v>
      </c>
    </row>
    <row r="395" spans="1:22" ht="30" hidden="1">
      <c r="A395" s="120"/>
      <c r="B395" s="120" t="s">
        <v>206</v>
      </c>
      <c r="C395" s="121" t="s">
        <v>207</v>
      </c>
      <c r="D395" s="120" t="s">
        <v>208</v>
      </c>
      <c r="E395" s="120" t="s">
        <v>713</v>
      </c>
      <c r="F395" s="120" t="s">
        <v>456</v>
      </c>
      <c r="G395" s="121" t="s">
        <v>714</v>
      </c>
      <c r="H395" s="120" t="s">
        <v>715</v>
      </c>
      <c r="I395" s="121" t="s">
        <v>716</v>
      </c>
      <c r="J395" s="120" t="s">
        <v>724</v>
      </c>
      <c r="K395" s="120" t="s">
        <v>725</v>
      </c>
      <c r="L395" s="120" t="s">
        <v>726</v>
      </c>
      <c r="M395" s="122">
        <v>20</v>
      </c>
      <c r="N395" s="123">
        <v>6342.37</v>
      </c>
      <c r="O395" s="124">
        <v>41795</v>
      </c>
      <c r="P395" s="120" t="s">
        <v>727</v>
      </c>
      <c r="Q395" s="121" t="s">
        <v>728</v>
      </c>
      <c r="R395" s="120" t="s">
        <v>348</v>
      </c>
      <c r="S395" s="120" t="s">
        <v>220</v>
      </c>
      <c r="T395" s="120" t="s">
        <v>476</v>
      </c>
      <c r="U395" s="120" t="s">
        <v>350</v>
      </c>
      <c r="V395" s="120" t="s">
        <v>223</v>
      </c>
    </row>
    <row r="396" spans="1:22" ht="30" hidden="1">
      <c r="A396" s="120"/>
      <c r="B396" s="120" t="s">
        <v>206</v>
      </c>
      <c r="C396" s="121" t="s">
        <v>207</v>
      </c>
      <c r="D396" s="120" t="s">
        <v>208</v>
      </c>
      <c r="E396" s="120" t="s">
        <v>713</v>
      </c>
      <c r="F396" s="120" t="s">
        <v>456</v>
      </c>
      <c r="G396" s="121" t="s">
        <v>714</v>
      </c>
      <c r="H396" s="120" t="s">
        <v>715</v>
      </c>
      <c r="I396" s="121" t="s">
        <v>716</v>
      </c>
      <c r="J396" s="120" t="s">
        <v>724</v>
      </c>
      <c r="K396" s="120" t="s">
        <v>725</v>
      </c>
      <c r="L396" s="120" t="s">
        <v>726</v>
      </c>
      <c r="M396" s="122">
        <v>30</v>
      </c>
      <c r="N396" s="123">
        <v>7830.6</v>
      </c>
      <c r="O396" s="124">
        <v>41795</v>
      </c>
      <c r="P396" s="120" t="s">
        <v>727</v>
      </c>
      <c r="Q396" s="121" t="s">
        <v>728</v>
      </c>
      <c r="R396" s="120" t="s">
        <v>348</v>
      </c>
      <c r="S396" s="120" t="s">
        <v>220</v>
      </c>
      <c r="T396" s="120" t="s">
        <v>476</v>
      </c>
      <c r="U396" s="120" t="s">
        <v>350</v>
      </c>
      <c r="V396" s="120" t="s">
        <v>223</v>
      </c>
    </row>
    <row r="397" spans="1:22" ht="30" hidden="1">
      <c r="A397" s="120"/>
      <c r="B397" s="120" t="s">
        <v>206</v>
      </c>
      <c r="C397" s="121" t="s">
        <v>207</v>
      </c>
      <c r="D397" s="120" t="s">
        <v>208</v>
      </c>
      <c r="E397" s="120" t="s">
        <v>240</v>
      </c>
      <c r="F397" s="120" t="s">
        <v>377</v>
      </c>
      <c r="G397" s="121" t="s">
        <v>762</v>
      </c>
      <c r="H397" s="120" t="s">
        <v>763</v>
      </c>
      <c r="I397" s="121" t="s">
        <v>764</v>
      </c>
      <c r="J397" s="120" t="s">
        <v>765</v>
      </c>
      <c r="K397" s="120" t="s">
        <v>766</v>
      </c>
      <c r="L397" s="120" t="s">
        <v>767</v>
      </c>
      <c r="M397" s="122">
        <v>10</v>
      </c>
      <c r="N397" s="123">
        <v>24785</v>
      </c>
      <c r="O397" s="124">
        <v>41794</v>
      </c>
      <c r="P397" s="120" t="s">
        <v>281</v>
      </c>
      <c r="Q397" s="121" t="s">
        <v>282</v>
      </c>
      <c r="R397" s="120" t="s">
        <v>219</v>
      </c>
      <c r="S397" s="120" t="s">
        <v>220</v>
      </c>
      <c r="T397" s="120" t="s">
        <v>221</v>
      </c>
      <c r="U397" s="120" t="s">
        <v>222</v>
      </c>
      <c r="V397" s="120" t="s">
        <v>223</v>
      </c>
    </row>
    <row r="398" spans="1:22" ht="30" hidden="1">
      <c r="A398" s="120"/>
      <c r="B398" s="120" t="s">
        <v>206</v>
      </c>
      <c r="C398" s="121" t="s">
        <v>207</v>
      </c>
      <c r="D398" s="120" t="s">
        <v>208</v>
      </c>
      <c r="E398" s="120" t="s">
        <v>713</v>
      </c>
      <c r="F398" s="120" t="s">
        <v>456</v>
      </c>
      <c r="G398" s="121" t="s">
        <v>714</v>
      </c>
      <c r="H398" s="120" t="s">
        <v>715</v>
      </c>
      <c r="I398" s="121" t="s">
        <v>722</v>
      </c>
      <c r="J398" s="120" t="s">
        <v>724</v>
      </c>
      <c r="K398" s="120" t="s">
        <v>729</v>
      </c>
      <c r="L398" s="120" t="s">
        <v>726</v>
      </c>
      <c r="M398" s="122">
        <v>10</v>
      </c>
      <c r="N398" s="123">
        <v>-1852.4</v>
      </c>
      <c r="O398" s="124">
        <v>41796</v>
      </c>
      <c r="P398" s="120" t="s">
        <v>727</v>
      </c>
      <c r="Q398" s="121" t="s">
        <v>728</v>
      </c>
      <c r="R398" s="120" t="s">
        <v>348</v>
      </c>
      <c r="S398" s="120" t="s">
        <v>220</v>
      </c>
      <c r="T398" s="120" t="s">
        <v>476</v>
      </c>
      <c r="U398" s="120" t="s">
        <v>350</v>
      </c>
      <c r="V398" s="120" t="s">
        <v>223</v>
      </c>
    </row>
    <row r="399" spans="1:22" ht="30" hidden="1">
      <c r="A399" s="120"/>
      <c r="B399" s="120" t="s">
        <v>206</v>
      </c>
      <c r="C399" s="121" t="s">
        <v>207</v>
      </c>
      <c r="D399" s="120" t="s">
        <v>208</v>
      </c>
      <c r="E399" s="120" t="s">
        <v>713</v>
      </c>
      <c r="F399" s="120" t="s">
        <v>456</v>
      </c>
      <c r="G399" s="121" t="s">
        <v>714</v>
      </c>
      <c r="H399" s="120" t="s">
        <v>715</v>
      </c>
      <c r="I399" s="121" t="s">
        <v>716</v>
      </c>
      <c r="J399" s="120" t="s">
        <v>724</v>
      </c>
      <c r="K399" s="120" t="s">
        <v>729</v>
      </c>
      <c r="L399" s="120" t="s">
        <v>726</v>
      </c>
      <c r="M399" s="122">
        <v>20</v>
      </c>
      <c r="N399" s="123">
        <v>-6342.37</v>
      </c>
      <c r="O399" s="124">
        <v>41796</v>
      </c>
      <c r="P399" s="120" t="s">
        <v>727</v>
      </c>
      <c r="Q399" s="121" t="s">
        <v>728</v>
      </c>
      <c r="R399" s="120" t="s">
        <v>348</v>
      </c>
      <c r="S399" s="120" t="s">
        <v>220</v>
      </c>
      <c r="T399" s="120" t="s">
        <v>476</v>
      </c>
      <c r="U399" s="120" t="s">
        <v>350</v>
      </c>
      <c r="V399" s="120" t="s">
        <v>223</v>
      </c>
    </row>
    <row r="400" spans="1:22" ht="30" hidden="1">
      <c r="A400" s="120"/>
      <c r="B400" s="120" t="s">
        <v>206</v>
      </c>
      <c r="C400" s="121" t="s">
        <v>207</v>
      </c>
      <c r="D400" s="120" t="s">
        <v>208</v>
      </c>
      <c r="E400" s="120" t="s">
        <v>713</v>
      </c>
      <c r="F400" s="120" t="s">
        <v>456</v>
      </c>
      <c r="G400" s="121" t="s">
        <v>714</v>
      </c>
      <c r="H400" s="120" t="s">
        <v>715</v>
      </c>
      <c r="I400" s="121" t="s">
        <v>716</v>
      </c>
      <c r="J400" s="120" t="s">
        <v>724</v>
      </c>
      <c r="K400" s="120" t="s">
        <v>729</v>
      </c>
      <c r="L400" s="120" t="s">
        <v>726</v>
      </c>
      <c r="M400" s="122">
        <v>30</v>
      </c>
      <c r="N400" s="123">
        <v>-7830.6</v>
      </c>
      <c r="O400" s="124">
        <v>41796</v>
      </c>
      <c r="P400" s="120" t="s">
        <v>727</v>
      </c>
      <c r="Q400" s="121" t="s">
        <v>728</v>
      </c>
      <c r="R400" s="120" t="s">
        <v>348</v>
      </c>
      <c r="S400" s="120" t="s">
        <v>220</v>
      </c>
      <c r="T400" s="120" t="s">
        <v>476</v>
      </c>
      <c r="U400" s="120" t="s">
        <v>350</v>
      </c>
      <c r="V400" s="120" t="s">
        <v>223</v>
      </c>
    </row>
    <row r="401" spans="1:22" ht="30" hidden="1">
      <c r="A401" s="120"/>
      <c r="B401" s="120" t="s">
        <v>206</v>
      </c>
      <c r="C401" s="121" t="s">
        <v>207</v>
      </c>
      <c r="D401" s="120" t="s">
        <v>208</v>
      </c>
      <c r="E401" s="120" t="s">
        <v>713</v>
      </c>
      <c r="F401" s="120" t="s">
        <v>456</v>
      </c>
      <c r="G401" s="121" t="s">
        <v>714</v>
      </c>
      <c r="H401" s="120" t="s">
        <v>715</v>
      </c>
      <c r="I401" s="121" t="s">
        <v>722</v>
      </c>
      <c r="J401" s="120" t="s">
        <v>730</v>
      </c>
      <c r="K401" s="120" t="s">
        <v>731</v>
      </c>
      <c r="L401" s="120" t="s">
        <v>726</v>
      </c>
      <c r="M401" s="122">
        <v>10</v>
      </c>
      <c r="N401" s="123">
        <v>1852.4</v>
      </c>
      <c r="O401" s="124">
        <v>41796</v>
      </c>
      <c r="P401" s="120" t="s">
        <v>727</v>
      </c>
      <c r="Q401" s="121" t="s">
        <v>728</v>
      </c>
      <c r="R401" s="120" t="s">
        <v>348</v>
      </c>
      <c r="S401" s="120" t="s">
        <v>220</v>
      </c>
      <c r="T401" s="120" t="s">
        <v>476</v>
      </c>
      <c r="U401" s="120" t="s">
        <v>350</v>
      </c>
      <c r="V401" s="120" t="s">
        <v>223</v>
      </c>
    </row>
    <row r="402" spans="1:22" ht="30" hidden="1">
      <c r="A402" s="120"/>
      <c r="B402" s="120" t="s">
        <v>206</v>
      </c>
      <c r="C402" s="121" t="s">
        <v>207</v>
      </c>
      <c r="D402" s="120" t="s">
        <v>208</v>
      </c>
      <c r="E402" s="120" t="s">
        <v>713</v>
      </c>
      <c r="F402" s="120" t="s">
        <v>456</v>
      </c>
      <c r="G402" s="121" t="s">
        <v>714</v>
      </c>
      <c r="H402" s="120" t="s">
        <v>715</v>
      </c>
      <c r="I402" s="121" t="s">
        <v>716</v>
      </c>
      <c r="J402" s="120" t="s">
        <v>730</v>
      </c>
      <c r="K402" s="120" t="s">
        <v>731</v>
      </c>
      <c r="L402" s="120" t="s">
        <v>726</v>
      </c>
      <c r="M402" s="122">
        <v>20</v>
      </c>
      <c r="N402" s="123">
        <v>6616.02</v>
      </c>
      <c r="O402" s="124">
        <v>41796</v>
      </c>
      <c r="P402" s="120" t="s">
        <v>727</v>
      </c>
      <c r="Q402" s="121" t="s">
        <v>728</v>
      </c>
      <c r="R402" s="120" t="s">
        <v>348</v>
      </c>
      <c r="S402" s="120" t="s">
        <v>220</v>
      </c>
      <c r="T402" s="120" t="s">
        <v>476</v>
      </c>
      <c r="U402" s="120" t="s">
        <v>350</v>
      </c>
      <c r="V402" s="120" t="s">
        <v>223</v>
      </c>
    </row>
    <row r="403" spans="1:22" ht="30" hidden="1">
      <c r="A403" s="120"/>
      <c r="B403" s="120" t="s">
        <v>206</v>
      </c>
      <c r="C403" s="121" t="s">
        <v>207</v>
      </c>
      <c r="D403" s="120" t="s">
        <v>208</v>
      </c>
      <c r="E403" s="120" t="s">
        <v>713</v>
      </c>
      <c r="F403" s="120" t="s">
        <v>456</v>
      </c>
      <c r="G403" s="121" t="s">
        <v>714</v>
      </c>
      <c r="H403" s="120" t="s">
        <v>715</v>
      </c>
      <c r="I403" s="121" t="s">
        <v>716</v>
      </c>
      <c r="J403" s="120" t="s">
        <v>730</v>
      </c>
      <c r="K403" s="120" t="s">
        <v>731</v>
      </c>
      <c r="L403" s="120" t="s">
        <v>726</v>
      </c>
      <c r="M403" s="122">
        <v>30</v>
      </c>
      <c r="N403" s="123">
        <v>7830.6</v>
      </c>
      <c r="O403" s="124">
        <v>41796</v>
      </c>
      <c r="P403" s="120" t="s">
        <v>727</v>
      </c>
      <c r="Q403" s="121" t="s">
        <v>728</v>
      </c>
      <c r="R403" s="120" t="s">
        <v>348</v>
      </c>
      <c r="S403" s="120" t="s">
        <v>220</v>
      </c>
      <c r="T403" s="120" t="s">
        <v>476</v>
      </c>
      <c r="U403" s="120" t="s">
        <v>350</v>
      </c>
      <c r="V403" s="120" t="s">
        <v>223</v>
      </c>
    </row>
    <row r="404" spans="1:22" hidden="1">
      <c r="A404" s="120"/>
      <c r="B404" s="172" t="s">
        <v>206</v>
      </c>
      <c r="C404" s="174" t="s">
        <v>207</v>
      </c>
      <c r="D404" s="172" t="s">
        <v>208</v>
      </c>
      <c r="E404" s="172" t="s">
        <v>2280</v>
      </c>
      <c r="F404" s="172" t="s">
        <v>2281</v>
      </c>
      <c r="G404" s="174" t="s">
        <v>2282</v>
      </c>
      <c r="H404" s="172" t="s">
        <v>2283</v>
      </c>
      <c r="I404" s="174" t="s">
        <v>2284</v>
      </c>
      <c r="J404" s="172" t="s">
        <v>2285</v>
      </c>
      <c r="K404" s="172" t="s">
        <v>2286</v>
      </c>
      <c r="L404" s="172" t="s">
        <v>2287</v>
      </c>
      <c r="M404" s="176">
        <v>10</v>
      </c>
      <c r="N404" s="178">
        <v>20819</v>
      </c>
      <c r="O404" s="172">
        <v>41796</v>
      </c>
      <c r="P404" s="172" t="s">
        <v>2288</v>
      </c>
      <c r="Q404" s="174" t="s">
        <v>2289</v>
      </c>
      <c r="R404" s="172" t="s">
        <v>2290</v>
      </c>
      <c r="S404" s="172" t="s">
        <v>220</v>
      </c>
      <c r="T404" s="172" t="s">
        <v>476</v>
      </c>
      <c r="U404" s="172" t="s">
        <v>350</v>
      </c>
      <c r="V404" s="172" t="s">
        <v>223</v>
      </c>
    </row>
    <row r="405" spans="1:22" hidden="1">
      <c r="A405" s="120"/>
      <c r="B405" s="172" t="s">
        <v>206</v>
      </c>
      <c r="C405" s="174" t="s">
        <v>207</v>
      </c>
      <c r="D405" s="172" t="s">
        <v>208</v>
      </c>
      <c r="E405" s="172" t="s">
        <v>669</v>
      </c>
      <c r="F405" s="172" t="s">
        <v>405</v>
      </c>
      <c r="G405" s="174" t="s">
        <v>1702</v>
      </c>
      <c r="H405" s="172" t="s">
        <v>1703</v>
      </c>
      <c r="I405" s="174" t="s">
        <v>716</v>
      </c>
      <c r="J405" s="172" t="s">
        <v>1734</v>
      </c>
      <c r="K405" s="172" t="s">
        <v>1735</v>
      </c>
      <c r="L405" s="172" t="s">
        <v>1736</v>
      </c>
      <c r="M405" s="176">
        <v>10</v>
      </c>
      <c r="N405" s="178">
        <v>18332.45</v>
      </c>
      <c r="O405" s="172">
        <v>41800</v>
      </c>
      <c r="P405" s="172" t="s">
        <v>1737</v>
      </c>
      <c r="Q405" s="174" t="s">
        <v>1738</v>
      </c>
      <c r="R405" s="172" t="s">
        <v>348</v>
      </c>
      <c r="S405" s="172" t="s">
        <v>220</v>
      </c>
      <c r="T405" s="172" t="s">
        <v>476</v>
      </c>
      <c r="U405" s="172" t="s">
        <v>350</v>
      </c>
      <c r="V405" s="172" t="s">
        <v>223</v>
      </c>
    </row>
    <row r="406" spans="1:22" hidden="1">
      <c r="A406" s="120"/>
      <c r="B406" s="172" t="s">
        <v>206</v>
      </c>
      <c r="C406" s="174" t="s">
        <v>207</v>
      </c>
      <c r="D406" s="172" t="s">
        <v>208</v>
      </c>
      <c r="E406" s="172" t="s">
        <v>669</v>
      </c>
      <c r="F406" s="172" t="s">
        <v>405</v>
      </c>
      <c r="G406" s="174" t="s">
        <v>1702</v>
      </c>
      <c r="H406" s="172" t="s">
        <v>1703</v>
      </c>
      <c r="I406" s="174" t="s">
        <v>716</v>
      </c>
      <c r="J406" s="172" t="s">
        <v>1734</v>
      </c>
      <c r="K406" s="172" t="s">
        <v>1735</v>
      </c>
      <c r="L406" s="172" t="s">
        <v>1736</v>
      </c>
      <c r="M406" s="176">
        <v>20</v>
      </c>
      <c r="N406" s="178">
        <v>10789.15</v>
      </c>
      <c r="O406" s="172">
        <v>41800</v>
      </c>
      <c r="P406" s="172" t="s">
        <v>1737</v>
      </c>
      <c r="Q406" s="174" t="s">
        <v>1738</v>
      </c>
      <c r="R406" s="172" t="s">
        <v>348</v>
      </c>
      <c r="S406" s="172" t="s">
        <v>220</v>
      </c>
      <c r="T406" s="172" t="s">
        <v>476</v>
      </c>
      <c r="U406" s="172" t="s">
        <v>350</v>
      </c>
      <c r="V406" s="172" t="s">
        <v>223</v>
      </c>
    </row>
    <row r="407" spans="1:22" hidden="1">
      <c r="A407" s="120" t="s">
        <v>2406</v>
      </c>
      <c r="B407" s="172" t="s">
        <v>206</v>
      </c>
      <c r="C407" s="174" t="s">
        <v>207</v>
      </c>
      <c r="D407" s="172" t="s">
        <v>208</v>
      </c>
      <c r="E407" s="172" t="s">
        <v>1356</v>
      </c>
      <c r="F407" s="172" t="s">
        <v>891</v>
      </c>
      <c r="G407" s="174" t="s">
        <v>2144</v>
      </c>
      <c r="H407" s="172" t="s">
        <v>2145</v>
      </c>
      <c r="I407" s="174" t="s">
        <v>2146</v>
      </c>
      <c r="J407" s="172" t="s">
        <v>2147</v>
      </c>
      <c r="K407" s="172" t="s">
        <v>2148</v>
      </c>
      <c r="L407" s="172" t="s">
        <v>2149</v>
      </c>
      <c r="M407" s="176">
        <v>10</v>
      </c>
      <c r="N407" s="178">
        <v>166380.14000000001</v>
      </c>
      <c r="O407" s="172">
        <v>41801</v>
      </c>
      <c r="P407" s="172" t="s">
        <v>2076</v>
      </c>
      <c r="Q407" s="174" t="s">
        <v>2077</v>
      </c>
      <c r="R407" s="172" t="s">
        <v>219</v>
      </c>
      <c r="S407" s="172" t="s">
        <v>220</v>
      </c>
      <c r="T407" s="172" t="s">
        <v>476</v>
      </c>
      <c r="U407" s="172" t="s">
        <v>222</v>
      </c>
      <c r="V407" s="172" t="s">
        <v>223</v>
      </c>
    </row>
    <row r="408" spans="1:22" ht="30" hidden="1">
      <c r="A408" s="120"/>
      <c r="B408" s="120" t="s">
        <v>206</v>
      </c>
      <c r="C408" s="121" t="s">
        <v>207</v>
      </c>
      <c r="D408" s="120" t="s">
        <v>208</v>
      </c>
      <c r="E408" s="120" t="s">
        <v>262</v>
      </c>
      <c r="F408" s="120" t="s">
        <v>263</v>
      </c>
      <c r="G408" s="121" t="s">
        <v>264</v>
      </c>
      <c r="H408" s="120" t="s">
        <v>265</v>
      </c>
      <c r="I408" s="121" t="s">
        <v>266</v>
      </c>
      <c r="J408" s="120" t="s">
        <v>267</v>
      </c>
      <c r="K408" s="120" t="s">
        <v>268</v>
      </c>
      <c r="L408" s="120" t="s">
        <v>269</v>
      </c>
      <c r="M408" s="122">
        <v>10</v>
      </c>
      <c r="N408" s="123">
        <v>11753.88</v>
      </c>
      <c r="O408" s="124">
        <v>41801</v>
      </c>
      <c r="P408" s="120" t="s">
        <v>270</v>
      </c>
      <c r="Q408" s="121" t="s">
        <v>271</v>
      </c>
      <c r="R408" s="120" t="s">
        <v>219</v>
      </c>
      <c r="S408" s="120" t="s">
        <v>220</v>
      </c>
      <c r="T408" s="120" t="s">
        <v>221</v>
      </c>
      <c r="U408" s="120" t="s">
        <v>222</v>
      </c>
      <c r="V408" s="120" t="s">
        <v>223</v>
      </c>
    </row>
    <row r="409" spans="1:22" ht="30" hidden="1">
      <c r="A409" s="120"/>
      <c r="B409" s="120" t="s">
        <v>206</v>
      </c>
      <c r="C409" s="121" t="s">
        <v>207</v>
      </c>
      <c r="D409" s="120" t="s">
        <v>208</v>
      </c>
      <c r="E409" s="120" t="s">
        <v>262</v>
      </c>
      <c r="F409" s="120" t="s">
        <v>263</v>
      </c>
      <c r="G409" s="121" t="s">
        <v>264</v>
      </c>
      <c r="H409" s="120" t="s">
        <v>265</v>
      </c>
      <c r="I409" s="121" t="s">
        <v>272</v>
      </c>
      <c r="J409" s="120" t="s">
        <v>267</v>
      </c>
      <c r="K409" s="120" t="s">
        <v>268</v>
      </c>
      <c r="L409" s="120" t="s">
        <v>269</v>
      </c>
      <c r="M409" s="122">
        <v>10</v>
      </c>
      <c r="N409" s="123">
        <v>11753.89</v>
      </c>
      <c r="O409" s="124">
        <v>41801</v>
      </c>
      <c r="P409" s="120" t="s">
        <v>270</v>
      </c>
      <c r="Q409" s="121" t="s">
        <v>271</v>
      </c>
      <c r="R409" s="120" t="s">
        <v>219</v>
      </c>
      <c r="S409" s="120" t="s">
        <v>220</v>
      </c>
      <c r="T409" s="120" t="s">
        <v>221</v>
      </c>
      <c r="U409" s="120" t="s">
        <v>222</v>
      </c>
      <c r="V409" s="120" t="s">
        <v>223</v>
      </c>
    </row>
    <row r="410" spans="1:22" hidden="1">
      <c r="A410" s="120"/>
      <c r="B410" s="172" t="s">
        <v>206</v>
      </c>
      <c r="C410" s="174" t="s">
        <v>207</v>
      </c>
      <c r="D410" s="172" t="s">
        <v>208</v>
      </c>
      <c r="E410" s="172" t="s">
        <v>890</v>
      </c>
      <c r="F410" s="172" t="s">
        <v>891</v>
      </c>
      <c r="G410" s="174" t="s">
        <v>1940</v>
      </c>
      <c r="H410" s="172" t="s">
        <v>1941</v>
      </c>
      <c r="I410" s="174" t="s">
        <v>1955</v>
      </c>
      <c r="J410" s="172" t="s">
        <v>1956</v>
      </c>
      <c r="K410" s="172" t="s">
        <v>1957</v>
      </c>
      <c r="L410" s="172" t="s">
        <v>1958</v>
      </c>
      <c r="M410" s="176">
        <v>10</v>
      </c>
      <c r="N410" s="178">
        <v>17432.91</v>
      </c>
      <c r="O410" s="172">
        <v>41801</v>
      </c>
      <c r="P410" s="172" t="s">
        <v>1946</v>
      </c>
      <c r="Q410" s="174" t="s">
        <v>1947</v>
      </c>
      <c r="R410" s="172" t="s">
        <v>219</v>
      </c>
      <c r="S410" s="172" t="s">
        <v>220</v>
      </c>
      <c r="T410" s="172" t="s">
        <v>476</v>
      </c>
      <c r="U410" s="172" t="s">
        <v>222</v>
      </c>
      <c r="V410" s="172" t="s">
        <v>223</v>
      </c>
    </row>
    <row r="411" spans="1:22" hidden="1">
      <c r="A411" s="120"/>
      <c r="B411" s="172" t="s">
        <v>206</v>
      </c>
      <c r="C411" s="174" t="s">
        <v>207</v>
      </c>
      <c r="D411" s="172" t="s">
        <v>208</v>
      </c>
      <c r="E411" s="172" t="s">
        <v>890</v>
      </c>
      <c r="F411" s="172" t="s">
        <v>891</v>
      </c>
      <c r="G411" s="174" t="s">
        <v>1940</v>
      </c>
      <c r="H411" s="172" t="s">
        <v>1941</v>
      </c>
      <c r="I411" s="174" t="s">
        <v>1959</v>
      </c>
      <c r="J411" s="172" t="s">
        <v>1956</v>
      </c>
      <c r="K411" s="172" t="s">
        <v>1957</v>
      </c>
      <c r="L411" s="172" t="s">
        <v>1958</v>
      </c>
      <c r="M411" s="176">
        <v>40</v>
      </c>
      <c r="N411" s="178">
        <v>2567.09</v>
      </c>
      <c r="O411" s="172">
        <v>41801</v>
      </c>
      <c r="P411" s="172" t="s">
        <v>1946</v>
      </c>
      <c r="Q411" s="174" t="s">
        <v>1947</v>
      </c>
      <c r="R411" s="172" t="s">
        <v>219</v>
      </c>
      <c r="S411" s="172" t="s">
        <v>220</v>
      </c>
      <c r="T411" s="172" t="s">
        <v>476</v>
      </c>
      <c r="U411" s="172" t="s">
        <v>222</v>
      </c>
      <c r="V411" s="172" t="s">
        <v>223</v>
      </c>
    </row>
    <row r="412" spans="1:22" hidden="1">
      <c r="A412" s="120"/>
      <c r="B412" s="172" t="s">
        <v>206</v>
      </c>
      <c r="C412" s="174" t="s">
        <v>207</v>
      </c>
      <c r="D412" s="172" t="s">
        <v>208</v>
      </c>
      <c r="E412" s="172" t="s">
        <v>890</v>
      </c>
      <c r="F412" s="172" t="s">
        <v>891</v>
      </c>
      <c r="G412" s="174" t="s">
        <v>1940</v>
      </c>
      <c r="H412" s="172" t="s">
        <v>1941</v>
      </c>
      <c r="I412" s="174" t="s">
        <v>1960</v>
      </c>
      <c r="J412" s="172" t="s">
        <v>1956</v>
      </c>
      <c r="K412" s="172" t="s">
        <v>1957</v>
      </c>
      <c r="L412" s="172" t="s">
        <v>1958</v>
      </c>
      <c r="M412" s="176">
        <v>50</v>
      </c>
      <c r="N412" s="178">
        <v>10000</v>
      </c>
      <c r="O412" s="172">
        <v>41801</v>
      </c>
      <c r="P412" s="172" t="s">
        <v>1946</v>
      </c>
      <c r="Q412" s="174" t="s">
        <v>1947</v>
      </c>
      <c r="R412" s="172" t="s">
        <v>219</v>
      </c>
      <c r="S412" s="172" t="s">
        <v>220</v>
      </c>
      <c r="T412" s="172" t="s">
        <v>476</v>
      </c>
      <c r="U412" s="172" t="s">
        <v>222</v>
      </c>
      <c r="V412" s="172" t="s">
        <v>223</v>
      </c>
    </row>
    <row r="413" spans="1:22" hidden="1">
      <c r="A413" s="120"/>
      <c r="B413" s="172" t="s">
        <v>206</v>
      </c>
      <c r="C413" s="174" t="s">
        <v>207</v>
      </c>
      <c r="D413" s="172" t="s">
        <v>208</v>
      </c>
      <c r="E413" s="172" t="s">
        <v>240</v>
      </c>
      <c r="F413" s="172" t="s">
        <v>1064</v>
      </c>
      <c r="G413" s="174" t="s">
        <v>1681</v>
      </c>
      <c r="H413" s="172" t="s">
        <v>1682</v>
      </c>
      <c r="I413" s="174" t="s">
        <v>1683</v>
      </c>
      <c r="J413" s="172" t="s">
        <v>1684</v>
      </c>
      <c r="K413" s="172" t="s">
        <v>1685</v>
      </c>
      <c r="L413" s="172" t="s">
        <v>1686</v>
      </c>
      <c r="M413" s="176">
        <v>10</v>
      </c>
      <c r="N413" s="178">
        <v>28976</v>
      </c>
      <c r="O413" s="172">
        <v>41802</v>
      </c>
      <c r="P413" s="172" t="s">
        <v>1687</v>
      </c>
      <c r="Q413" s="174" t="s">
        <v>1688</v>
      </c>
      <c r="R413" s="172" t="s">
        <v>219</v>
      </c>
      <c r="S413" s="172" t="s">
        <v>220</v>
      </c>
      <c r="T413" s="172" t="s">
        <v>221</v>
      </c>
      <c r="U413" s="172" t="s">
        <v>222</v>
      </c>
      <c r="V413" s="172" t="s">
        <v>223</v>
      </c>
    </row>
    <row r="414" spans="1:22" ht="30" hidden="1">
      <c r="A414" s="120"/>
      <c r="B414" s="120" t="s">
        <v>206</v>
      </c>
      <c r="C414" s="121" t="s">
        <v>207</v>
      </c>
      <c r="D414" s="120" t="s">
        <v>208</v>
      </c>
      <c r="E414" s="120" t="s">
        <v>209</v>
      </c>
      <c r="F414" s="120" t="s">
        <v>210</v>
      </c>
      <c r="G414" s="121" t="s">
        <v>211</v>
      </c>
      <c r="H414" s="120" t="s">
        <v>212</v>
      </c>
      <c r="I414" s="121" t="s">
        <v>213</v>
      </c>
      <c r="J414" s="120" t="s">
        <v>214</v>
      </c>
      <c r="K414" s="120" t="s">
        <v>215</v>
      </c>
      <c r="L414" s="120" t="s">
        <v>216</v>
      </c>
      <c r="M414" s="122">
        <v>10</v>
      </c>
      <c r="N414" s="123">
        <v>23495.25</v>
      </c>
      <c r="O414" s="124">
        <v>41802</v>
      </c>
      <c r="P414" s="120" t="s">
        <v>217</v>
      </c>
      <c r="Q414" s="121" t="s">
        <v>218</v>
      </c>
      <c r="R414" s="120" t="s">
        <v>219</v>
      </c>
      <c r="S414" s="120" t="s">
        <v>220</v>
      </c>
      <c r="T414" s="120" t="s">
        <v>221</v>
      </c>
      <c r="U414" s="120" t="s">
        <v>222</v>
      </c>
      <c r="V414" s="120" t="s">
        <v>223</v>
      </c>
    </row>
    <row r="415" spans="1:22" ht="30" hidden="1">
      <c r="A415" s="120"/>
      <c r="B415" s="120" t="s">
        <v>206</v>
      </c>
      <c r="C415" s="121" t="s">
        <v>207</v>
      </c>
      <c r="D415" s="120" t="s">
        <v>208</v>
      </c>
      <c r="E415" s="120" t="s">
        <v>209</v>
      </c>
      <c r="F415" s="120" t="s">
        <v>210</v>
      </c>
      <c r="G415" s="121" t="s">
        <v>211</v>
      </c>
      <c r="H415" s="120" t="s">
        <v>212</v>
      </c>
      <c r="I415" s="121" t="s">
        <v>213</v>
      </c>
      <c r="J415" s="120" t="s">
        <v>224</v>
      </c>
      <c r="K415" s="120" t="s">
        <v>215</v>
      </c>
      <c r="L415" s="120" t="s">
        <v>216</v>
      </c>
      <c r="M415" s="122">
        <v>20</v>
      </c>
      <c r="N415" s="123">
        <v>268.63</v>
      </c>
      <c r="O415" s="124">
        <v>41802</v>
      </c>
      <c r="P415" s="120" t="s">
        <v>217</v>
      </c>
      <c r="Q415" s="121" t="s">
        <v>218</v>
      </c>
      <c r="R415" s="120" t="s">
        <v>219</v>
      </c>
      <c r="S415" s="120" t="s">
        <v>220</v>
      </c>
      <c r="T415" s="120" t="s">
        <v>221</v>
      </c>
      <c r="U415" s="120" t="s">
        <v>222</v>
      </c>
      <c r="V415" s="120" t="s">
        <v>223</v>
      </c>
    </row>
    <row r="416" spans="1:22" ht="30" hidden="1">
      <c r="A416" s="120"/>
      <c r="B416" s="120" t="s">
        <v>206</v>
      </c>
      <c r="C416" s="121" t="s">
        <v>207</v>
      </c>
      <c r="D416" s="120" t="s">
        <v>208</v>
      </c>
      <c r="E416" s="120" t="s">
        <v>209</v>
      </c>
      <c r="F416" s="120" t="s">
        <v>210</v>
      </c>
      <c r="G416" s="121" t="s">
        <v>211</v>
      </c>
      <c r="H416" s="120" t="s">
        <v>212</v>
      </c>
      <c r="I416" s="121" t="s">
        <v>225</v>
      </c>
      <c r="J416" s="120" t="s">
        <v>226</v>
      </c>
      <c r="K416" s="120" t="s">
        <v>215</v>
      </c>
      <c r="L416" s="120" t="s">
        <v>216</v>
      </c>
      <c r="M416" s="122">
        <v>30</v>
      </c>
      <c r="N416" s="123">
        <v>131.04</v>
      </c>
      <c r="O416" s="124">
        <v>41802</v>
      </c>
      <c r="P416" s="120" t="s">
        <v>217</v>
      </c>
      <c r="Q416" s="121" t="s">
        <v>218</v>
      </c>
      <c r="R416" s="120" t="s">
        <v>219</v>
      </c>
      <c r="S416" s="120" t="s">
        <v>220</v>
      </c>
      <c r="T416" s="120" t="s">
        <v>221</v>
      </c>
      <c r="U416" s="120" t="s">
        <v>222</v>
      </c>
      <c r="V416" s="120" t="s">
        <v>223</v>
      </c>
    </row>
    <row r="417" spans="1:22" ht="30" hidden="1">
      <c r="A417" s="120"/>
      <c r="B417" s="120" t="s">
        <v>206</v>
      </c>
      <c r="C417" s="121" t="s">
        <v>207</v>
      </c>
      <c r="D417" s="120" t="s">
        <v>208</v>
      </c>
      <c r="E417" s="120" t="s">
        <v>209</v>
      </c>
      <c r="F417" s="120" t="s">
        <v>210</v>
      </c>
      <c r="G417" s="121" t="s">
        <v>211</v>
      </c>
      <c r="H417" s="120" t="s">
        <v>212</v>
      </c>
      <c r="I417" s="121" t="s">
        <v>225</v>
      </c>
      <c r="J417" s="120" t="s">
        <v>227</v>
      </c>
      <c r="K417" s="120" t="s">
        <v>215</v>
      </c>
      <c r="L417" s="120" t="s">
        <v>216</v>
      </c>
      <c r="M417" s="122">
        <v>50</v>
      </c>
      <c r="N417" s="123">
        <v>2730</v>
      </c>
      <c r="O417" s="124">
        <v>41802</v>
      </c>
      <c r="P417" s="120" t="s">
        <v>217</v>
      </c>
      <c r="Q417" s="121" t="s">
        <v>218</v>
      </c>
      <c r="R417" s="120" t="s">
        <v>219</v>
      </c>
      <c r="S417" s="120" t="s">
        <v>220</v>
      </c>
      <c r="T417" s="120" t="s">
        <v>221</v>
      </c>
      <c r="U417" s="120" t="s">
        <v>222</v>
      </c>
      <c r="V417" s="120" t="s">
        <v>223</v>
      </c>
    </row>
    <row r="418" spans="1:22" ht="30" hidden="1">
      <c r="A418" s="120"/>
      <c r="B418" s="120" t="s">
        <v>206</v>
      </c>
      <c r="C418" s="121" t="s">
        <v>207</v>
      </c>
      <c r="D418" s="120" t="s">
        <v>208</v>
      </c>
      <c r="E418" s="120" t="s">
        <v>209</v>
      </c>
      <c r="F418" s="120" t="s">
        <v>210</v>
      </c>
      <c r="G418" s="121" t="s">
        <v>211</v>
      </c>
      <c r="H418" s="120" t="s">
        <v>212</v>
      </c>
      <c r="I418" s="121" t="s">
        <v>225</v>
      </c>
      <c r="J418" s="120" t="s">
        <v>228</v>
      </c>
      <c r="K418" s="120" t="s">
        <v>215</v>
      </c>
      <c r="L418" s="120" t="s">
        <v>216</v>
      </c>
      <c r="M418" s="122">
        <v>60</v>
      </c>
      <c r="N418" s="123">
        <v>48</v>
      </c>
      <c r="O418" s="124">
        <v>41802</v>
      </c>
      <c r="P418" s="120" t="s">
        <v>217</v>
      </c>
      <c r="Q418" s="121" t="s">
        <v>218</v>
      </c>
      <c r="R418" s="120" t="s">
        <v>219</v>
      </c>
      <c r="S418" s="120" t="s">
        <v>220</v>
      </c>
      <c r="T418" s="120" t="s">
        <v>221</v>
      </c>
      <c r="U418" s="120" t="s">
        <v>222</v>
      </c>
      <c r="V418" s="120" t="s">
        <v>223</v>
      </c>
    </row>
    <row r="419" spans="1:22" ht="30" hidden="1">
      <c r="A419" s="120"/>
      <c r="B419" s="120" t="s">
        <v>206</v>
      </c>
      <c r="C419" s="121" t="s">
        <v>207</v>
      </c>
      <c r="D419" s="120" t="s">
        <v>208</v>
      </c>
      <c r="E419" s="120" t="s">
        <v>209</v>
      </c>
      <c r="F419" s="120" t="s">
        <v>210</v>
      </c>
      <c r="G419" s="121" t="s">
        <v>211</v>
      </c>
      <c r="H419" s="120" t="s">
        <v>212</v>
      </c>
      <c r="I419" s="121" t="s">
        <v>225</v>
      </c>
      <c r="J419" s="120" t="s">
        <v>229</v>
      </c>
      <c r="K419" s="120" t="s">
        <v>215</v>
      </c>
      <c r="L419" s="120" t="s">
        <v>216</v>
      </c>
      <c r="M419" s="122">
        <v>70</v>
      </c>
      <c r="N419" s="123">
        <v>65</v>
      </c>
      <c r="O419" s="124">
        <v>41802</v>
      </c>
      <c r="P419" s="120" t="s">
        <v>217</v>
      </c>
      <c r="Q419" s="121" t="s">
        <v>218</v>
      </c>
      <c r="R419" s="120" t="s">
        <v>219</v>
      </c>
      <c r="S419" s="120" t="s">
        <v>220</v>
      </c>
      <c r="T419" s="120" t="s">
        <v>221</v>
      </c>
      <c r="U419" s="120" t="s">
        <v>222</v>
      </c>
      <c r="V419" s="120" t="s">
        <v>223</v>
      </c>
    </row>
    <row r="420" spans="1:22" ht="30" hidden="1">
      <c r="A420" s="120"/>
      <c r="B420" s="120" t="s">
        <v>206</v>
      </c>
      <c r="C420" s="121" t="s">
        <v>207</v>
      </c>
      <c r="D420" s="120" t="s">
        <v>208</v>
      </c>
      <c r="E420" s="120" t="s">
        <v>209</v>
      </c>
      <c r="F420" s="120" t="s">
        <v>210</v>
      </c>
      <c r="G420" s="121" t="s">
        <v>211</v>
      </c>
      <c r="H420" s="120" t="s">
        <v>212</v>
      </c>
      <c r="I420" s="121" t="s">
        <v>213</v>
      </c>
      <c r="J420" s="120" t="s">
        <v>230</v>
      </c>
      <c r="K420" s="120" t="s">
        <v>215</v>
      </c>
      <c r="L420" s="120" t="s">
        <v>216</v>
      </c>
      <c r="M420" s="122">
        <v>40</v>
      </c>
      <c r="N420" s="123">
        <v>382</v>
      </c>
      <c r="O420" s="124">
        <v>41802</v>
      </c>
      <c r="P420" s="120" t="s">
        <v>217</v>
      </c>
      <c r="Q420" s="121" t="s">
        <v>218</v>
      </c>
      <c r="R420" s="120" t="s">
        <v>219</v>
      </c>
      <c r="S420" s="120" t="s">
        <v>220</v>
      </c>
      <c r="T420" s="120" t="s">
        <v>221</v>
      </c>
      <c r="U420" s="120" t="s">
        <v>222</v>
      </c>
      <c r="V420" s="120" t="s">
        <v>223</v>
      </c>
    </row>
    <row r="421" spans="1:22" ht="30" hidden="1">
      <c r="A421" s="120"/>
      <c r="B421" s="120" t="s">
        <v>206</v>
      </c>
      <c r="C421" s="121" t="s">
        <v>207</v>
      </c>
      <c r="D421" s="120" t="s">
        <v>208</v>
      </c>
      <c r="E421" s="120" t="s">
        <v>273</v>
      </c>
      <c r="F421" s="120" t="s">
        <v>377</v>
      </c>
      <c r="G421" s="121" t="s">
        <v>971</v>
      </c>
      <c r="H421" s="120" t="s">
        <v>972</v>
      </c>
      <c r="I421" s="121" t="s">
        <v>973</v>
      </c>
      <c r="J421" s="120" t="s">
        <v>989</v>
      </c>
      <c r="K421" s="120" t="s">
        <v>990</v>
      </c>
      <c r="L421" s="120" t="s">
        <v>976</v>
      </c>
      <c r="M421" s="122">
        <v>10</v>
      </c>
      <c r="N421" s="123">
        <v>41745</v>
      </c>
      <c r="O421" s="124">
        <v>41803</v>
      </c>
      <c r="P421" s="120" t="s">
        <v>281</v>
      </c>
      <c r="Q421" s="121" t="s">
        <v>282</v>
      </c>
      <c r="R421" s="120" t="s">
        <v>219</v>
      </c>
      <c r="S421" s="120" t="s">
        <v>220</v>
      </c>
      <c r="T421" s="120" t="s">
        <v>221</v>
      </c>
      <c r="U421" s="120" t="s">
        <v>222</v>
      </c>
      <c r="V421" s="120" t="s">
        <v>223</v>
      </c>
    </row>
    <row r="422" spans="1:22" ht="30" hidden="1">
      <c r="A422" s="120"/>
      <c r="B422" s="120" t="s">
        <v>206</v>
      </c>
      <c r="C422" s="121" t="s">
        <v>207</v>
      </c>
      <c r="D422" s="120" t="s">
        <v>208</v>
      </c>
      <c r="E422" s="120" t="s">
        <v>273</v>
      </c>
      <c r="F422" s="120" t="s">
        <v>377</v>
      </c>
      <c r="G422" s="121" t="s">
        <v>971</v>
      </c>
      <c r="H422" s="120" t="s">
        <v>972</v>
      </c>
      <c r="I422" s="121" t="s">
        <v>977</v>
      </c>
      <c r="J422" s="120" t="s">
        <v>991</v>
      </c>
      <c r="K422" s="120" t="s">
        <v>990</v>
      </c>
      <c r="L422" s="120" t="s">
        <v>976</v>
      </c>
      <c r="M422" s="122">
        <v>10</v>
      </c>
      <c r="N422" s="123">
        <v>7260</v>
      </c>
      <c r="O422" s="124">
        <v>41803</v>
      </c>
      <c r="P422" s="120" t="s">
        <v>281</v>
      </c>
      <c r="Q422" s="121" t="s">
        <v>282</v>
      </c>
      <c r="R422" s="120" t="s">
        <v>219</v>
      </c>
      <c r="S422" s="120" t="s">
        <v>220</v>
      </c>
      <c r="T422" s="120" t="s">
        <v>221</v>
      </c>
      <c r="U422" s="120" t="s">
        <v>222</v>
      </c>
      <c r="V422" s="120" t="s">
        <v>223</v>
      </c>
    </row>
    <row r="423" spans="1:22" ht="30" hidden="1">
      <c r="A423" s="120"/>
      <c r="B423" s="120" t="s">
        <v>206</v>
      </c>
      <c r="C423" s="121" t="s">
        <v>207</v>
      </c>
      <c r="D423" s="120" t="s">
        <v>208</v>
      </c>
      <c r="E423" s="120" t="s">
        <v>315</v>
      </c>
      <c r="F423" s="120" t="s">
        <v>251</v>
      </c>
      <c r="G423" s="121" t="s">
        <v>908</v>
      </c>
      <c r="H423" s="120" t="s">
        <v>909</v>
      </c>
      <c r="I423" s="121" t="s">
        <v>910</v>
      </c>
      <c r="J423" s="120" t="s">
        <v>911</v>
      </c>
      <c r="K423" s="120" t="s">
        <v>912</v>
      </c>
      <c r="L423" s="120" t="s">
        <v>913</v>
      </c>
      <c r="M423" s="122">
        <v>10</v>
      </c>
      <c r="N423" s="123">
        <v>22161.66</v>
      </c>
      <c r="O423" s="124">
        <v>41802</v>
      </c>
      <c r="P423" s="120" t="s">
        <v>831</v>
      </c>
      <c r="Q423" s="121" t="s">
        <v>832</v>
      </c>
      <c r="R423" s="120" t="s">
        <v>219</v>
      </c>
      <c r="S423" s="120" t="s">
        <v>220</v>
      </c>
      <c r="T423" s="120" t="s">
        <v>221</v>
      </c>
      <c r="U423" s="120" t="s">
        <v>222</v>
      </c>
      <c r="V423" s="120" t="s">
        <v>223</v>
      </c>
    </row>
    <row r="424" spans="1:22" ht="30" hidden="1">
      <c r="A424" s="120"/>
      <c r="B424" s="120" t="s">
        <v>206</v>
      </c>
      <c r="C424" s="121" t="s">
        <v>207</v>
      </c>
      <c r="D424" s="120" t="s">
        <v>208</v>
      </c>
      <c r="E424" s="120" t="s">
        <v>315</v>
      </c>
      <c r="F424" s="120" t="s">
        <v>251</v>
      </c>
      <c r="G424" s="121" t="s">
        <v>908</v>
      </c>
      <c r="H424" s="120" t="s">
        <v>909</v>
      </c>
      <c r="I424" s="121" t="s">
        <v>910</v>
      </c>
      <c r="J424" s="120" t="s">
        <v>914</v>
      </c>
      <c r="K424" s="120" t="s">
        <v>912</v>
      </c>
      <c r="L424" s="120" t="s">
        <v>913</v>
      </c>
      <c r="M424" s="122">
        <v>20</v>
      </c>
      <c r="N424" s="123">
        <v>952.2</v>
      </c>
      <c r="O424" s="124">
        <v>41802</v>
      </c>
      <c r="P424" s="120" t="s">
        <v>831</v>
      </c>
      <c r="Q424" s="121" t="s">
        <v>832</v>
      </c>
      <c r="R424" s="120" t="s">
        <v>219</v>
      </c>
      <c r="S424" s="120" t="s">
        <v>220</v>
      </c>
      <c r="T424" s="120" t="s">
        <v>221</v>
      </c>
      <c r="U424" s="120" t="s">
        <v>222</v>
      </c>
      <c r="V424" s="120" t="s">
        <v>223</v>
      </c>
    </row>
    <row r="425" spans="1:22" ht="30" hidden="1">
      <c r="A425" s="120"/>
      <c r="B425" s="120" t="s">
        <v>206</v>
      </c>
      <c r="C425" s="121" t="s">
        <v>207</v>
      </c>
      <c r="D425" s="120" t="s">
        <v>208</v>
      </c>
      <c r="E425" s="120" t="s">
        <v>315</v>
      </c>
      <c r="F425" s="120" t="s">
        <v>251</v>
      </c>
      <c r="G425" s="121" t="s">
        <v>908</v>
      </c>
      <c r="H425" s="120" t="s">
        <v>909</v>
      </c>
      <c r="I425" s="121" t="s">
        <v>915</v>
      </c>
      <c r="J425" s="120" t="s">
        <v>916</v>
      </c>
      <c r="K425" s="120" t="s">
        <v>912</v>
      </c>
      <c r="L425" s="120" t="s">
        <v>913</v>
      </c>
      <c r="M425" s="122">
        <v>30</v>
      </c>
      <c r="N425" s="123">
        <v>252</v>
      </c>
      <c r="O425" s="124">
        <v>41802</v>
      </c>
      <c r="P425" s="120" t="s">
        <v>831</v>
      </c>
      <c r="Q425" s="121" t="s">
        <v>832</v>
      </c>
      <c r="R425" s="120" t="s">
        <v>219</v>
      </c>
      <c r="S425" s="120" t="s">
        <v>220</v>
      </c>
      <c r="T425" s="120" t="s">
        <v>221</v>
      </c>
      <c r="U425" s="120" t="s">
        <v>222</v>
      </c>
      <c r="V425" s="120" t="s">
        <v>223</v>
      </c>
    </row>
    <row r="426" spans="1:22" ht="30" hidden="1">
      <c r="A426" s="120"/>
      <c r="B426" s="120" t="s">
        <v>206</v>
      </c>
      <c r="C426" s="121" t="s">
        <v>207</v>
      </c>
      <c r="D426" s="120" t="s">
        <v>208</v>
      </c>
      <c r="E426" s="120" t="s">
        <v>315</v>
      </c>
      <c r="F426" s="120" t="s">
        <v>251</v>
      </c>
      <c r="G426" s="121" t="s">
        <v>908</v>
      </c>
      <c r="H426" s="120" t="s">
        <v>909</v>
      </c>
      <c r="I426" s="121" t="s">
        <v>915</v>
      </c>
      <c r="J426" s="120" t="s">
        <v>917</v>
      </c>
      <c r="K426" s="120" t="s">
        <v>912</v>
      </c>
      <c r="L426" s="120" t="s">
        <v>913</v>
      </c>
      <c r="M426" s="122">
        <v>40</v>
      </c>
      <c r="N426" s="123">
        <v>205</v>
      </c>
      <c r="O426" s="124">
        <v>41802</v>
      </c>
      <c r="P426" s="120" t="s">
        <v>831</v>
      </c>
      <c r="Q426" s="121" t="s">
        <v>832</v>
      </c>
      <c r="R426" s="120" t="s">
        <v>219</v>
      </c>
      <c r="S426" s="120" t="s">
        <v>220</v>
      </c>
      <c r="T426" s="120" t="s">
        <v>221</v>
      </c>
      <c r="U426" s="120" t="s">
        <v>222</v>
      </c>
      <c r="V426" s="120" t="s">
        <v>223</v>
      </c>
    </row>
    <row r="427" spans="1:22" ht="30" hidden="1">
      <c r="A427" s="120"/>
      <c r="B427" s="120" t="s">
        <v>206</v>
      </c>
      <c r="C427" s="121" t="s">
        <v>207</v>
      </c>
      <c r="D427" s="120" t="s">
        <v>208</v>
      </c>
      <c r="E427" s="120" t="s">
        <v>315</v>
      </c>
      <c r="F427" s="120" t="s">
        <v>251</v>
      </c>
      <c r="G427" s="121" t="s">
        <v>738</v>
      </c>
      <c r="H427" s="120" t="s">
        <v>739</v>
      </c>
      <c r="I427" s="121" t="s">
        <v>740</v>
      </c>
      <c r="J427" s="120" t="s">
        <v>741</v>
      </c>
      <c r="K427" s="120" t="s">
        <v>742</v>
      </c>
      <c r="L427" s="120" t="s">
        <v>743</v>
      </c>
      <c r="M427" s="122">
        <v>10</v>
      </c>
      <c r="N427" s="123">
        <v>11312.95</v>
      </c>
      <c r="O427" s="124">
        <v>41793</v>
      </c>
      <c r="P427" s="120" t="s">
        <v>744</v>
      </c>
      <c r="Q427" s="121" t="s">
        <v>745</v>
      </c>
      <c r="R427" s="120" t="s">
        <v>219</v>
      </c>
      <c r="S427" s="120" t="s">
        <v>220</v>
      </c>
      <c r="T427" s="120" t="s">
        <v>221</v>
      </c>
      <c r="U427" s="120" t="s">
        <v>222</v>
      </c>
      <c r="V427" s="120" t="s">
        <v>223</v>
      </c>
    </row>
    <row r="428" spans="1:22" ht="30" hidden="1">
      <c r="A428" s="120"/>
      <c r="B428" s="120" t="s">
        <v>206</v>
      </c>
      <c r="C428" s="121" t="s">
        <v>207</v>
      </c>
      <c r="D428" s="120" t="s">
        <v>208</v>
      </c>
      <c r="E428" s="120" t="s">
        <v>315</v>
      </c>
      <c r="F428" s="120" t="s">
        <v>251</v>
      </c>
      <c r="G428" s="121" t="s">
        <v>738</v>
      </c>
      <c r="H428" s="120" t="s">
        <v>739</v>
      </c>
      <c r="I428" s="121" t="s">
        <v>746</v>
      </c>
      <c r="J428" s="120" t="s">
        <v>741</v>
      </c>
      <c r="K428" s="120" t="s">
        <v>742</v>
      </c>
      <c r="L428" s="120" t="s">
        <v>743</v>
      </c>
      <c r="M428" s="122">
        <v>10</v>
      </c>
      <c r="N428" s="123">
        <v>18100.72</v>
      </c>
      <c r="O428" s="124">
        <v>41793</v>
      </c>
      <c r="P428" s="120" t="s">
        <v>744</v>
      </c>
      <c r="Q428" s="121" t="s">
        <v>745</v>
      </c>
      <c r="R428" s="120" t="s">
        <v>219</v>
      </c>
      <c r="S428" s="120" t="s">
        <v>220</v>
      </c>
      <c r="T428" s="120" t="s">
        <v>221</v>
      </c>
      <c r="U428" s="120" t="s">
        <v>222</v>
      </c>
      <c r="V428" s="120" t="s">
        <v>223</v>
      </c>
    </row>
    <row r="429" spans="1:22" ht="30" hidden="1">
      <c r="A429" s="120"/>
      <c r="B429" s="120" t="s">
        <v>206</v>
      </c>
      <c r="C429" s="121" t="s">
        <v>207</v>
      </c>
      <c r="D429" s="120" t="s">
        <v>208</v>
      </c>
      <c r="E429" s="120" t="s">
        <v>315</v>
      </c>
      <c r="F429" s="120" t="s">
        <v>251</v>
      </c>
      <c r="G429" s="121" t="s">
        <v>738</v>
      </c>
      <c r="H429" s="120" t="s">
        <v>739</v>
      </c>
      <c r="I429" s="121" t="s">
        <v>747</v>
      </c>
      <c r="J429" s="120" t="s">
        <v>741</v>
      </c>
      <c r="K429" s="120" t="s">
        <v>742</v>
      </c>
      <c r="L429" s="120" t="s">
        <v>743</v>
      </c>
      <c r="M429" s="122">
        <v>10</v>
      </c>
      <c r="N429" s="123">
        <v>15838.13</v>
      </c>
      <c r="O429" s="124">
        <v>41793</v>
      </c>
      <c r="P429" s="120" t="s">
        <v>744</v>
      </c>
      <c r="Q429" s="121" t="s">
        <v>745</v>
      </c>
      <c r="R429" s="120" t="s">
        <v>219</v>
      </c>
      <c r="S429" s="120" t="s">
        <v>220</v>
      </c>
      <c r="T429" s="120" t="s">
        <v>221</v>
      </c>
      <c r="U429" s="120" t="s">
        <v>222</v>
      </c>
      <c r="V429" s="120" t="s">
        <v>223</v>
      </c>
    </row>
    <row r="430" spans="1:22" hidden="1">
      <c r="A430" s="120"/>
      <c r="B430" s="172" t="s">
        <v>206</v>
      </c>
      <c r="C430" s="174" t="s">
        <v>207</v>
      </c>
      <c r="D430" s="172" t="s">
        <v>208</v>
      </c>
      <c r="E430" s="172" t="s">
        <v>890</v>
      </c>
      <c r="F430" s="172" t="s">
        <v>891</v>
      </c>
      <c r="G430" s="174" t="s">
        <v>2144</v>
      </c>
      <c r="H430" s="172" t="s">
        <v>2145</v>
      </c>
      <c r="I430" s="174" t="s">
        <v>2146</v>
      </c>
      <c r="J430" s="172" t="s">
        <v>2150</v>
      </c>
      <c r="K430" s="172" t="s">
        <v>2151</v>
      </c>
      <c r="L430" s="172" t="s">
        <v>2152</v>
      </c>
      <c r="M430" s="176">
        <v>10</v>
      </c>
      <c r="N430" s="178">
        <v>30000</v>
      </c>
      <c r="O430" s="172">
        <v>41803</v>
      </c>
      <c r="P430" s="172" t="s">
        <v>2153</v>
      </c>
      <c r="Q430" s="174" t="s">
        <v>2154</v>
      </c>
      <c r="R430" s="172" t="s">
        <v>219</v>
      </c>
      <c r="S430" s="172" t="s">
        <v>220</v>
      </c>
      <c r="T430" s="172" t="s">
        <v>476</v>
      </c>
      <c r="U430" s="172" t="s">
        <v>222</v>
      </c>
      <c r="V430" s="172" t="s">
        <v>223</v>
      </c>
    </row>
    <row r="431" spans="1:22" ht="30" hidden="1">
      <c r="A431" s="120"/>
      <c r="B431" s="120" t="s">
        <v>206</v>
      </c>
      <c r="C431" s="121" t="s">
        <v>207</v>
      </c>
      <c r="D431" s="120" t="s">
        <v>208</v>
      </c>
      <c r="E431" s="120" t="s">
        <v>457</v>
      </c>
      <c r="F431" s="120" t="s">
        <v>429</v>
      </c>
      <c r="G431" s="121" t="s">
        <v>577</v>
      </c>
      <c r="H431" s="120" t="s">
        <v>578</v>
      </c>
      <c r="I431" s="121" t="s">
        <v>579</v>
      </c>
      <c r="J431" s="120" t="s">
        <v>580</v>
      </c>
      <c r="K431" s="120" t="s">
        <v>581</v>
      </c>
      <c r="L431" s="120" t="s">
        <v>582</v>
      </c>
      <c r="M431" s="122">
        <v>20</v>
      </c>
      <c r="N431" s="123">
        <v>125.8</v>
      </c>
      <c r="O431" s="124">
        <v>41803</v>
      </c>
      <c r="P431" s="120" t="s">
        <v>583</v>
      </c>
      <c r="Q431" s="121" t="s">
        <v>584</v>
      </c>
      <c r="R431" s="120" t="s">
        <v>219</v>
      </c>
      <c r="S431" s="120" t="s">
        <v>220</v>
      </c>
      <c r="T431" s="120" t="s">
        <v>221</v>
      </c>
      <c r="U431" s="120" t="s">
        <v>222</v>
      </c>
      <c r="V431" s="120" t="s">
        <v>223</v>
      </c>
    </row>
    <row r="432" spans="1:22" ht="30" hidden="1">
      <c r="A432" s="120"/>
      <c r="B432" s="120" t="s">
        <v>206</v>
      </c>
      <c r="C432" s="121" t="s">
        <v>207</v>
      </c>
      <c r="D432" s="120" t="s">
        <v>208</v>
      </c>
      <c r="E432" s="120" t="s">
        <v>457</v>
      </c>
      <c r="F432" s="120" t="s">
        <v>429</v>
      </c>
      <c r="G432" s="121" t="s">
        <v>577</v>
      </c>
      <c r="H432" s="120" t="s">
        <v>578</v>
      </c>
      <c r="I432" s="121" t="s">
        <v>585</v>
      </c>
      <c r="J432" s="120" t="s">
        <v>586</v>
      </c>
      <c r="K432" s="120" t="s">
        <v>581</v>
      </c>
      <c r="L432" s="120" t="s">
        <v>582</v>
      </c>
      <c r="M432" s="122">
        <v>20</v>
      </c>
      <c r="N432" s="123">
        <v>327.08</v>
      </c>
      <c r="O432" s="124">
        <v>41803</v>
      </c>
      <c r="P432" s="120" t="s">
        <v>583</v>
      </c>
      <c r="Q432" s="121" t="s">
        <v>584</v>
      </c>
      <c r="R432" s="120" t="s">
        <v>219</v>
      </c>
      <c r="S432" s="120" t="s">
        <v>220</v>
      </c>
      <c r="T432" s="120" t="s">
        <v>221</v>
      </c>
      <c r="U432" s="120" t="s">
        <v>222</v>
      </c>
      <c r="V432" s="120" t="s">
        <v>223</v>
      </c>
    </row>
    <row r="433" spans="1:22" ht="30" hidden="1">
      <c r="A433" s="120"/>
      <c r="B433" s="120" t="s">
        <v>206</v>
      </c>
      <c r="C433" s="121" t="s">
        <v>207</v>
      </c>
      <c r="D433" s="120" t="s">
        <v>208</v>
      </c>
      <c r="E433" s="120" t="s">
        <v>457</v>
      </c>
      <c r="F433" s="120" t="s">
        <v>429</v>
      </c>
      <c r="G433" s="121" t="s">
        <v>577</v>
      </c>
      <c r="H433" s="120" t="s">
        <v>578</v>
      </c>
      <c r="I433" s="121" t="s">
        <v>585</v>
      </c>
      <c r="J433" s="120" t="s">
        <v>587</v>
      </c>
      <c r="K433" s="120" t="s">
        <v>581</v>
      </c>
      <c r="L433" s="120" t="s">
        <v>582</v>
      </c>
      <c r="M433" s="122">
        <v>20</v>
      </c>
      <c r="N433" s="123">
        <v>998.85</v>
      </c>
      <c r="O433" s="124">
        <v>41803</v>
      </c>
      <c r="P433" s="120" t="s">
        <v>583</v>
      </c>
      <c r="Q433" s="121" t="s">
        <v>584</v>
      </c>
      <c r="R433" s="120" t="s">
        <v>219</v>
      </c>
      <c r="S433" s="120" t="s">
        <v>220</v>
      </c>
      <c r="T433" s="120" t="s">
        <v>221</v>
      </c>
      <c r="U433" s="120" t="s">
        <v>222</v>
      </c>
      <c r="V433" s="120" t="s">
        <v>223</v>
      </c>
    </row>
    <row r="434" spans="1:22" ht="30" hidden="1">
      <c r="A434" s="120"/>
      <c r="B434" s="120" t="s">
        <v>206</v>
      </c>
      <c r="C434" s="121" t="s">
        <v>207</v>
      </c>
      <c r="D434" s="120" t="s">
        <v>208</v>
      </c>
      <c r="E434" s="120" t="s">
        <v>457</v>
      </c>
      <c r="F434" s="120" t="s">
        <v>429</v>
      </c>
      <c r="G434" s="121" t="s">
        <v>577</v>
      </c>
      <c r="H434" s="120" t="s">
        <v>578</v>
      </c>
      <c r="I434" s="121" t="s">
        <v>585</v>
      </c>
      <c r="J434" s="120" t="s">
        <v>588</v>
      </c>
      <c r="K434" s="120" t="s">
        <v>581</v>
      </c>
      <c r="L434" s="120" t="s">
        <v>582</v>
      </c>
      <c r="M434" s="122">
        <v>20</v>
      </c>
      <c r="N434" s="123">
        <v>327.08</v>
      </c>
      <c r="O434" s="124">
        <v>41803</v>
      </c>
      <c r="P434" s="120" t="s">
        <v>583</v>
      </c>
      <c r="Q434" s="121" t="s">
        <v>584</v>
      </c>
      <c r="R434" s="120" t="s">
        <v>219</v>
      </c>
      <c r="S434" s="120" t="s">
        <v>220</v>
      </c>
      <c r="T434" s="120" t="s">
        <v>221</v>
      </c>
      <c r="U434" s="120" t="s">
        <v>222</v>
      </c>
      <c r="V434" s="120" t="s">
        <v>223</v>
      </c>
    </row>
    <row r="435" spans="1:22" ht="30" hidden="1">
      <c r="A435" s="120"/>
      <c r="B435" s="120" t="s">
        <v>206</v>
      </c>
      <c r="C435" s="121" t="s">
        <v>207</v>
      </c>
      <c r="D435" s="120" t="s">
        <v>208</v>
      </c>
      <c r="E435" s="120" t="s">
        <v>457</v>
      </c>
      <c r="F435" s="120" t="s">
        <v>429</v>
      </c>
      <c r="G435" s="121" t="s">
        <v>1231</v>
      </c>
      <c r="H435" s="120" t="s">
        <v>1232</v>
      </c>
      <c r="I435" s="121" t="s">
        <v>1233</v>
      </c>
      <c r="J435" s="120" t="s">
        <v>1234</v>
      </c>
      <c r="K435" s="120" t="s">
        <v>581</v>
      </c>
      <c r="L435" s="120" t="s">
        <v>582</v>
      </c>
      <c r="M435" s="122">
        <v>10</v>
      </c>
      <c r="N435" s="123">
        <v>1353.6</v>
      </c>
      <c r="O435" s="124">
        <v>41803</v>
      </c>
      <c r="P435" s="120" t="s">
        <v>583</v>
      </c>
      <c r="Q435" s="121" t="s">
        <v>584</v>
      </c>
      <c r="R435" s="120" t="s">
        <v>219</v>
      </c>
      <c r="S435" s="120" t="s">
        <v>220</v>
      </c>
      <c r="T435" s="120" t="s">
        <v>221</v>
      </c>
      <c r="U435" s="120" t="s">
        <v>222</v>
      </c>
      <c r="V435" s="120" t="s">
        <v>223</v>
      </c>
    </row>
    <row r="436" spans="1:22" ht="30" hidden="1">
      <c r="A436" s="120"/>
      <c r="B436" s="120" t="s">
        <v>206</v>
      </c>
      <c r="C436" s="121" t="s">
        <v>207</v>
      </c>
      <c r="D436" s="120" t="s">
        <v>208</v>
      </c>
      <c r="E436" s="120" t="s">
        <v>457</v>
      </c>
      <c r="F436" s="120" t="s">
        <v>429</v>
      </c>
      <c r="G436" s="121" t="s">
        <v>1231</v>
      </c>
      <c r="H436" s="120" t="s">
        <v>1232</v>
      </c>
      <c r="I436" s="121" t="s">
        <v>1233</v>
      </c>
      <c r="J436" s="120" t="s">
        <v>1235</v>
      </c>
      <c r="K436" s="120" t="s">
        <v>581</v>
      </c>
      <c r="L436" s="120" t="s">
        <v>582</v>
      </c>
      <c r="M436" s="122">
        <v>20</v>
      </c>
      <c r="N436" s="123">
        <v>792.54</v>
      </c>
      <c r="O436" s="124">
        <v>41803</v>
      </c>
      <c r="P436" s="120" t="s">
        <v>583</v>
      </c>
      <c r="Q436" s="121" t="s">
        <v>584</v>
      </c>
      <c r="R436" s="120" t="s">
        <v>219</v>
      </c>
      <c r="S436" s="120" t="s">
        <v>220</v>
      </c>
      <c r="T436" s="120" t="s">
        <v>221</v>
      </c>
      <c r="U436" s="120" t="s">
        <v>222</v>
      </c>
      <c r="V436" s="120" t="s">
        <v>223</v>
      </c>
    </row>
    <row r="437" spans="1:22" ht="30" hidden="1">
      <c r="A437" s="120"/>
      <c r="B437" s="120" t="s">
        <v>206</v>
      </c>
      <c r="C437" s="121" t="s">
        <v>207</v>
      </c>
      <c r="D437" s="120" t="s">
        <v>208</v>
      </c>
      <c r="E437" s="120" t="s">
        <v>457</v>
      </c>
      <c r="F437" s="120" t="s">
        <v>429</v>
      </c>
      <c r="G437" s="121" t="s">
        <v>1231</v>
      </c>
      <c r="H437" s="120" t="s">
        <v>1232</v>
      </c>
      <c r="I437" s="121" t="s">
        <v>460</v>
      </c>
      <c r="J437" s="120" t="s">
        <v>1236</v>
      </c>
      <c r="K437" s="120" t="s">
        <v>581</v>
      </c>
      <c r="L437" s="120" t="s">
        <v>582</v>
      </c>
      <c r="M437" s="122">
        <v>10</v>
      </c>
      <c r="N437" s="123">
        <v>1816.08</v>
      </c>
      <c r="O437" s="124">
        <v>41803</v>
      </c>
      <c r="P437" s="120" t="s">
        <v>583</v>
      </c>
      <c r="Q437" s="121" t="s">
        <v>584</v>
      </c>
      <c r="R437" s="120" t="s">
        <v>219</v>
      </c>
      <c r="S437" s="120" t="s">
        <v>220</v>
      </c>
      <c r="T437" s="120" t="s">
        <v>221</v>
      </c>
      <c r="U437" s="120" t="s">
        <v>222</v>
      </c>
      <c r="V437" s="120" t="s">
        <v>223</v>
      </c>
    </row>
    <row r="438" spans="1:22" ht="30" hidden="1">
      <c r="A438" s="120"/>
      <c r="B438" s="120" t="s">
        <v>206</v>
      </c>
      <c r="C438" s="121" t="s">
        <v>207</v>
      </c>
      <c r="D438" s="120" t="s">
        <v>208</v>
      </c>
      <c r="E438" s="120" t="s">
        <v>457</v>
      </c>
      <c r="F438" s="120" t="s">
        <v>429</v>
      </c>
      <c r="G438" s="121" t="s">
        <v>1231</v>
      </c>
      <c r="H438" s="120" t="s">
        <v>1232</v>
      </c>
      <c r="I438" s="121" t="s">
        <v>1233</v>
      </c>
      <c r="J438" s="120" t="s">
        <v>1237</v>
      </c>
      <c r="K438" s="120" t="s">
        <v>581</v>
      </c>
      <c r="L438" s="120" t="s">
        <v>582</v>
      </c>
      <c r="M438" s="122">
        <v>10</v>
      </c>
      <c r="N438" s="123">
        <v>451.2</v>
      </c>
      <c r="O438" s="124">
        <v>41803</v>
      </c>
      <c r="P438" s="120" t="s">
        <v>583</v>
      </c>
      <c r="Q438" s="121" t="s">
        <v>584</v>
      </c>
      <c r="R438" s="120" t="s">
        <v>219</v>
      </c>
      <c r="S438" s="120" t="s">
        <v>220</v>
      </c>
      <c r="T438" s="120" t="s">
        <v>221</v>
      </c>
      <c r="U438" s="120" t="s">
        <v>222</v>
      </c>
      <c r="V438" s="120" t="s">
        <v>223</v>
      </c>
    </row>
    <row r="439" spans="1:22" ht="30" hidden="1">
      <c r="A439" s="120"/>
      <c r="B439" s="120" t="s">
        <v>206</v>
      </c>
      <c r="C439" s="121" t="s">
        <v>207</v>
      </c>
      <c r="D439" s="120" t="s">
        <v>208</v>
      </c>
      <c r="E439" s="120" t="s">
        <v>457</v>
      </c>
      <c r="F439" s="120" t="s">
        <v>429</v>
      </c>
      <c r="G439" s="121" t="s">
        <v>1231</v>
      </c>
      <c r="H439" s="120" t="s">
        <v>1232</v>
      </c>
      <c r="I439" s="121" t="s">
        <v>1238</v>
      </c>
      <c r="J439" s="120" t="s">
        <v>1239</v>
      </c>
      <c r="K439" s="120" t="s">
        <v>581</v>
      </c>
      <c r="L439" s="120" t="s">
        <v>582</v>
      </c>
      <c r="M439" s="122">
        <v>10</v>
      </c>
      <c r="N439" s="123">
        <v>451.2</v>
      </c>
      <c r="O439" s="124">
        <v>41803</v>
      </c>
      <c r="P439" s="120" t="s">
        <v>583</v>
      </c>
      <c r="Q439" s="121" t="s">
        <v>584</v>
      </c>
      <c r="R439" s="120" t="s">
        <v>219</v>
      </c>
      <c r="S439" s="120" t="s">
        <v>220</v>
      </c>
      <c r="T439" s="120" t="s">
        <v>221</v>
      </c>
      <c r="U439" s="120" t="s">
        <v>222</v>
      </c>
      <c r="V439" s="120" t="s">
        <v>223</v>
      </c>
    </row>
    <row r="440" spans="1:22" ht="30" hidden="1">
      <c r="A440" s="120"/>
      <c r="B440" s="120" t="s">
        <v>206</v>
      </c>
      <c r="C440" s="121" t="s">
        <v>207</v>
      </c>
      <c r="D440" s="120" t="s">
        <v>208</v>
      </c>
      <c r="E440" s="120" t="s">
        <v>457</v>
      </c>
      <c r="F440" s="120" t="s">
        <v>429</v>
      </c>
      <c r="G440" s="121" t="s">
        <v>1231</v>
      </c>
      <c r="H440" s="120" t="s">
        <v>1232</v>
      </c>
      <c r="I440" s="121" t="s">
        <v>1238</v>
      </c>
      <c r="J440" s="120" t="s">
        <v>1240</v>
      </c>
      <c r="K440" s="120" t="s">
        <v>581</v>
      </c>
      <c r="L440" s="120" t="s">
        <v>582</v>
      </c>
      <c r="M440" s="122">
        <v>10</v>
      </c>
      <c r="N440" s="123">
        <v>451.2</v>
      </c>
      <c r="O440" s="124">
        <v>41803</v>
      </c>
      <c r="P440" s="120" t="s">
        <v>583</v>
      </c>
      <c r="Q440" s="121" t="s">
        <v>584</v>
      </c>
      <c r="R440" s="120" t="s">
        <v>219</v>
      </c>
      <c r="S440" s="120" t="s">
        <v>220</v>
      </c>
      <c r="T440" s="120" t="s">
        <v>221</v>
      </c>
      <c r="U440" s="120" t="s">
        <v>222</v>
      </c>
      <c r="V440" s="120" t="s">
        <v>223</v>
      </c>
    </row>
    <row r="441" spans="1:22" ht="30" hidden="1">
      <c r="A441" s="120"/>
      <c r="B441" s="120" t="s">
        <v>206</v>
      </c>
      <c r="C441" s="121" t="s">
        <v>207</v>
      </c>
      <c r="D441" s="120" t="s">
        <v>208</v>
      </c>
      <c r="E441" s="120" t="s">
        <v>457</v>
      </c>
      <c r="F441" s="120" t="s">
        <v>429</v>
      </c>
      <c r="G441" s="121" t="s">
        <v>1231</v>
      </c>
      <c r="H441" s="120" t="s">
        <v>1232</v>
      </c>
      <c r="I441" s="121" t="s">
        <v>1238</v>
      </c>
      <c r="J441" s="120" t="s">
        <v>1241</v>
      </c>
      <c r="K441" s="120" t="s">
        <v>581</v>
      </c>
      <c r="L441" s="120" t="s">
        <v>582</v>
      </c>
      <c r="M441" s="122">
        <v>20</v>
      </c>
      <c r="N441" s="123">
        <v>514.53</v>
      </c>
      <c r="O441" s="124">
        <v>41803</v>
      </c>
      <c r="P441" s="120" t="s">
        <v>583</v>
      </c>
      <c r="Q441" s="121" t="s">
        <v>584</v>
      </c>
      <c r="R441" s="120" t="s">
        <v>219</v>
      </c>
      <c r="S441" s="120" t="s">
        <v>220</v>
      </c>
      <c r="T441" s="120" t="s">
        <v>221</v>
      </c>
      <c r="U441" s="120" t="s">
        <v>222</v>
      </c>
      <c r="V441" s="120" t="s">
        <v>223</v>
      </c>
    </row>
    <row r="442" spans="1:22" ht="30" hidden="1">
      <c r="A442" s="120"/>
      <c r="B442" s="120" t="s">
        <v>206</v>
      </c>
      <c r="C442" s="121" t="s">
        <v>207</v>
      </c>
      <c r="D442" s="120" t="s">
        <v>208</v>
      </c>
      <c r="E442" s="120" t="s">
        <v>457</v>
      </c>
      <c r="F442" s="120" t="s">
        <v>429</v>
      </c>
      <c r="G442" s="121" t="s">
        <v>1231</v>
      </c>
      <c r="H442" s="120" t="s">
        <v>1232</v>
      </c>
      <c r="I442" s="121" t="s">
        <v>460</v>
      </c>
      <c r="J442" s="120" t="s">
        <v>1242</v>
      </c>
      <c r="K442" s="120" t="s">
        <v>581</v>
      </c>
      <c r="L442" s="120" t="s">
        <v>582</v>
      </c>
      <c r="M442" s="122">
        <v>10</v>
      </c>
      <c r="N442" s="123">
        <v>1646.88</v>
      </c>
      <c r="O442" s="124">
        <v>41803</v>
      </c>
      <c r="P442" s="120" t="s">
        <v>583</v>
      </c>
      <c r="Q442" s="121" t="s">
        <v>584</v>
      </c>
      <c r="R442" s="120" t="s">
        <v>219</v>
      </c>
      <c r="S442" s="120" t="s">
        <v>220</v>
      </c>
      <c r="T442" s="120" t="s">
        <v>221</v>
      </c>
      <c r="U442" s="120" t="s">
        <v>222</v>
      </c>
      <c r="V442" s="120" t="s">
        <v>223</v>
      </c>
    </row>
    <row r="443" spans="1:22" ht="30" hidden="1">
      <c r="A443" s="120"/>
      <c r="B443" s="120" t="s">
        <v>206</v>
      </c>
      <c r="C443" s="121" t="s">
        <v>207</v>
      </c>
      <c r="D443" s="120" t="s">
        <v>208</v>
      </c>
      <c r="E443" s="120" t="s">
        <v>457</v>
      </c>
      <c r="F443" s="120" t="s">
        <v>429</v>
      </c>
      <c r="G443" s="121" t="s">
        <v>1231</v>
      </c>
      <c r="H443" s="120" t="s">
        <v>1232</v>
      </c>
      <c r="I443" s="121" t="s">
        <v>460</v>
      </c>
      <c r="J443" s="120" t="s">
        <v>1243</v>
      </c>
      <c r="K443" s="120" t="s">
        <v>581</v>
      </c>
      <c r="L443" s="120" t="s">
        <v>582</v>
      </c>
      <c r="M443" s="122">
        <v>10</v>
      </c>
      <c r="N443" s="123">
        <v>451.2</v>
      </c>
      <c r="O443" s="124">
        <v>41803</v>
      </c>
      <c r="P443" s="120" t="s">
        <v>583</v>
      </c>
      <c r="Q443" s="121" t="s">
        <v>584</v>
      </c>
      <c r="R443" s="120" t="s">
        <v>219</v>
      </c>
      <c r="S443" s="120" t="s">
        <v>220</v>
      </c>
      <c r="T443" s="120" t="s">
        <v>221</v>
      </c>
      <c r="U443" s="120" t="s">
        <v>222</v>
      </c>
      <c r="V443" s="120" t="s">
        <v>223</v>
      </c>
    </row>
    <row r="444" spans="1:22" ht="30" hidden="1">
      <c r="A444" s="120"/>
      <c r="B444" s="120" t="s">
        <v>206</v>
      </c>
      <c r="C444" s="121" t="s">
        <v>207</v>
      </c>
      <c r="D444" s="120" t="s">
        <v>208</v>
      </c>
      <c r="E444" s="120" t="s">
        <v>457</v>
      </c>
      <c r="F444" s="120" t="s">
        <v>429</v>
      </c>
      <c r="G444" s="121" t="s">
        <v>1231</v>
      </c>
      <c r="H444" s="120" t="s">
        <v>1232</v>
      </c>
      <c r="I444" s="121" t="s">
        <v>460</v>
      </c>
      <c r="J444" s="120" t="s">
        <v>1244</v>
      </c>
      <c r="K444" s="120" t="s">
        <v>581</v>
      </c>
      <c r="L444" s="120" t="s">
        <v>582</v>
      </c>
      <c r="M444" s="122">
        <v>10</v>
      </c>
      <c r="N444" s="123">
        <v>2577.48</v>
      </c>
      <c r="O444" s="124">
        <v>41803</v>
      </c>
      <c r="P444" s="120" t="s">
        <v>583</v>
      </c>
      <c r="Q444" s="121" t="s">
        <v>584</v>
      </c>
      <c r="R444" s="120" t="s">
        <v>219</v>
      </c>
      <c r="S444" s="120" t="s">
        <v>220</v>
      </c>
      <c r="T444" s="120" t="s">
        <v>221</v>
      </c>
      <c r="U444" s="120" t="s">
        <v>222</v>
      </c>
      <c r="V444" s="120" t="s">
        <v>223</v>
      </c>
    </row>
    <row r="445" spans="1:22" ht="30" hidden="1">
      <c r="A445" s="120"/>
      <c r="B445" s="120" t="s">
        <v>206</v>
      </c>
      <c r="C445" s="121" t="s">
        <v>207</v>
      </c>
      <c r="D445" s="120" t="s">
        <v>208</v>
      </c>
      <c r="E445" s="120" t="s">
        <v>457</v>
      </c>
      <c r="F445" s="120" t="s">
        <v>429</v>
      </c>
      <c r="G445" s="121" t="s">
        <v>1231</v>
      </c>
      <c r="H445" s="120" t="s">
        <v>1232</v>
      </c>
      <c r="I445" s="121" t="s">
        <v>1238</v>
      </c>
      <c r="J445" s="120" t="s">
        <v>1245</v>
      </c>
      <c r="K445" s="120" t="s">
        <v>581</v>
      </c>
      <c r="L445" s="120" t="s">
        <v>582</v>
      </c>
      <c r="M445" s="122">
        <v>10</v>
      </c>
      <c r="N445" s="123">
        <v>1624.32</v>
      </c>
      <c r="O445" s="124">
        <v>41803</v>
      </c>
      <c r="P445" s="120" t="s">
        <v>583</v>
      </c>
      <c r="Q445" s="121" t="s">
        <v>584</v>
      </c>
      <c r="R445" s="120" t="s">
        <v>219</v>
      </c>
      <c r="S445" s="120" t="s">
        <v>220</v>
      </c>
      <c r="T445" s="120" t="s">
        <v>221</v>
      </c>
      <c r="U445" s="120" t="s">
        <v>222</v>
      </c>
      <c r="V445" s="120" t="s">
        <v>223</v>
      </c>
    </row>
    <row r="446" spans="1:22" ht="30" hidden="1">
      <c r="A446" s="120"/>
      <c r="B446" s="120" t="s">
        <v>206</v>
      </c>
      <c r="C446" s="121" t="s">
        <v>207</v>
      </c>
      <c r="D446" s="120" t="s">
        <v>208</v>
      </c>
      <c r="E446" s="120" t="s">
        <v>457</v>
      </c>
      <c r="F446" s="120" t="s">
        <v>429</v>
      </c>
      <c r="G446" s="121" t="s">
        <v>1231</v>
      </c>
      <c r="H446" s="120" t="s">
        <v>1232</v>
      </c>
      <c r="I446" s="121" t="s">
        <v>1246</v>
      </c>
      <c r="J446" s="120" t="s">
        <v>1247</v>
      </c>
      <c r="K446" s="120" t="s">
        <v>581</v>
      </c>
      <c r="L446" s="120" t="s">
        <v>582</v>
      </c>
      <c r="M446" s="122">
        <v>10</v>
      </c>
      <c r="N446" s="123">
        <v>1680.72</v>
      </c>
      <c r="O446" s="124">
        <v>41803</v>
      </c>
      <c r="P446" s="120" t="s">
        <v>583</v>
      </c>
      <c r="Q446" s="121" t="s">
        <v>584</v>
      </c>
      <c r="R446" s="120" t="s">
        <v>219</v>
      </c>
      <c r="S446" s="120" t="s">
        <v>220</v>
      </c>
      <c r="T446" s="120" t="s">
        <v>221</v>
      </c>
      <c r="U446" s="120" t="s">
        <v>222</v>
      </c>
      <c r="V446" s="120" t="s">
        <v>223</v>
      </c>
    </row>
    <row r="447" spans="1:22" ht="30" hidden="1">
      <c r="A447" s="120"/>
      <c r="B447" s="120" t="s">
        <v>206</v>
      </c>
      <c r="C447" s="121" t="s">
        <v>207</v>
      </c>
      <c r="D447" s="120" t="s">
        <v>208</v>
      </c>
      <c r="E447" s="120" t="s">
        <v>457</v>
      </c>
      <c r="F447" s="120" t="s">
        <v>429</v>
      </c>
      <c r="G447" s="121" t="s">
        <v>1231</v>
      </c>
      <c r="H447" s="120" t="s">
        <v>1232</v>
      </c>
      <c r="I447" s="121" t="s">
        <v>1248</v>
      </c>
      <c r="J447" s="120" t="s">
        <v>1249</v>
      </c>
      <c r="K447" s="120" t="s">
        <v>581</v>
      </c>
      <c r="L447" s="120" t="s">
        <v>582</v>
      </c>
      <c r="M447" s="122">
        <v>10</v>
      </c>
      <c r="N447" s="123">
        <v>451.2</v>
      </c>
      <c r="O447" s="124">
        <v>41803</v>
      </c>
      <c r="P447" s="120" t="s">
        <v>583</v>
      </c>
      <c r="Q447" s="121" t="s">
        <v>584</v>
      </c>
      <c r="R447" s="120" t="s">
        <v>219</v>
      </c>
      <c r="S447" s="120" t="s">
        <v>220</v>
      </c>
      <c r="T447" s="120" t="s">
        <v>221</v>
      </c>
      <c r="U447" s="120" t="s">
        <v>222</v>
      </c>
      <c r="V447" s="120" t="s">
        <v>223</v>
      </c>
    </row>
    <row r="448" spans="1:22" ht="30" hidden="1">
      <c r="A448" s="120"/>
      <c r="B448" s="120" t="s">
        <v>206</v>
      </c>
      <c r="C448" s="121" t="s">
        <v>207</v>
      </c>
      <c r="D448" s="120" t="s">
        <v>208</v>
      </c>
      <c r="E448" s="120" t="s">
        <v>457</v>
      </c>
      <c r="F448" s="120" t="s">
        <v>429</v>
      </c>
      <c r="G448" s="121" t="s">
        <v>1231</v>
      </c>
      <c r="H448" s="120" t="s">
        <v>1232</v>
      </c>
      <c r="I448" s="121" t="s">
        <v>1238</v>
      </c>
      <c r="J448" s="120" t="s">
        <v>1250</v>
      </c>
      <c r="K448" s="120" t="s">
        <v>581</v>
      </c>
      <c r="L448" s="120" t="s">
        <v>582</v>
      </c>
      <c r="M448" s="122">
        <v>10</v>
      </c>
      <c r="N448" s="123">
        <v>451.2</v>
      </c>
      <c r="O448" s="124">
        <v>41803</v>
      </c>
      <c r="P448" s="120" t="s">
        <v>583</v>
      </c>
      <c r="Q448" s="121" t="s">
        <v>584</v>
      </c>
      <c r="R448" s="120" t="s">
        <v>219</v>
      </c>
      <c r="S448" s="120" t="s">
        <v>220</v>
      </c>
      <c r="T448" s="120" t="s">
        <v>221</v>
      </c>
      <c r="U448" s="120" t="s">
        <v>222</v>
      </c>
      <c r="V448" s="120" t="s">
        <v>223</v>
      </c>
    </row>
    <row r="449" spans="1:22" ht="30" hidden="1">
      <c r="A449" s="120"/>
      <c r="B449" s="120" t="s">
        <v>206</v>
      </c>
      <c r="C449" s="121" t="s">
        <v>207</v>
      </c>
      <c r="D449" s="120" t="s">
        <v>208</v>
      </c>
      <c r="E449" s="120" t="s">
        <v>457</v>
      </c>
      <c r="F449" s="120" t="s">
        <v>429</v>
      </c>
      <c r="G449" s="121" t="s">
        <v>1231</v>
      </c>
      <c r="H449" s="120" t="s">
        <v>1232</v>
      </c>
      <c r="I449" s="121" t="s">
        <v>1238</v>
      </c>
      <c r="J449" s="120" t="s">
        <v>1251</v>
      </c>
      <c r="K449" s="120" t="s">
        <v>581</v>
      </c>
      <c r="L449" s="120" t="s">
        <v>582</v>
      </c>
      <c r="M449" s="122">
        <v>10</v>
      </c>
      <c r="N449" s="123">
        <v>225.6</v>
      </c>
      <c r="O449" s="124">
        <v>41803</v>
      </c>
      <c r="P449" s="120" t="s">
        <v>583</v>
      </c>
      <c r="Q449" s="121" t="s">
        <v>584</v>
      </c>
      <c r="R449" s="120" t="s">
        <v>219</v>
      </c>
      <c r="S449" s="120" t="s">
        <v>220</v>
      </c>
      <c r="T449" s="120" t="s">
        <v>221</v>
      </c>
      <c r="U449" s="120" t="s">
        <v>222</v>
      </c>
      <c r="V449" s="120" t="s">
        <v>223</v>
      </c>
    </row>
    <row r="450" spans="1:22" ht="30" hidden="1">
      <c r="A450" s="120"/>
      <c r="B450" s="120" t="s">
        <v>206</v>
      </c>
      <c r="C450" s="121" t="s">
        <v>207</v>
      </c>
      <c r="D450" s="120" t="s">
        <v>208</v>
      </c>
      <c r="E450" s="120" t="s">
        <v>457</v>
      </c>
      <c r="F450" s="120" t="s">
        <v>429</v>
      </c>
      <c r="G450" s="121" t="s">
        <v>1231</v>
      </c>
      <c r="H450" s="120" t="s">
        <v>1232</v>
      </c>
      <c r="I450" s="121" t="s">
        <v>1252</v>
      </c>
      <c r="J450" s="120" t="s">
        <v>1253</v>
      </c>
      <c r="K450" s="120" t="s">
        <v>581</v>
      </c>
      <c r="L450" s="120" t="s">
        <v>582</v>
      </c>
      <c r="M450" s="122">
        <v>20</v>
      </c>
      <c r="N450" s="123">
        <v>353.5</v>
      </c>
      <c r="O450" s="124">
        <v>41803</v>
      </c>
      <c r="P450" s="120" t="s">
        <v>583</v>
      </c>
      <c r="Q450" s="121" t="s">
        <v>584</v>
      </c>
      <c r="R450" s="120" t="s">
        <v>219</v>
      </c>
      <c r="S450" s="120" t="s">
        <v>220</v>
      </c>
      <c r="T450" s="120" t="s">
        <v>221</v>
      </c>
      <c r="U450" s="120" t="s">
        <v>222</v>
      </c>
      <c r="V450" s="120" t="s">
        <v>223</v>
      </c>
    </row>
    <row r="451" spans="1:22" ht="30" hidden="1">
      <c r="A451" s="120"/>
      <c r="B451" s="120" t="s">
        <v>206</v>
      </c>
      <c r="C451" s="121" t="s">
        <v>207</v>
      </c>
      <c r="D451" s="120" t="s">
        <v>208</v>
      </c>
      <c r="E451" s="120" t="s">
        <v>457</v>
      </c>
      <c r="F451" s="120" t="s">
        <v>429</v>
      </c>
      <c r="G451" s="121" t="s">
        <v>1231</v>
      </c>
      <c r="H451" s="120" t="s">
        <v>1232</v>
      </c>
      <c r="I451" s="121" t="s">
        <v>1238</v>
      </c>
      <c r="J451" s="120" t="s">
        <v>1254</v>
      </c>
      <c r="K451" s="120" t="s">
        <v>581</v>
      </c>
      <c r="L451" s="120" t="s">
        <v>582</v>
      </c>
      <c r="M451" s="122">
        <v>10</v>
      </c>
      <c r="N451" s="123">
        <v>1128</v>
      </c>
      <c r="O451" s="124">
        <v>41803</v>
      </c>
      <c r="P451" s="120" t="s">
        <v>583</v>
      </c>
      <c r="Q451" s="121" t="s">
        <v>584</v>
      </c>
      <c r="R451" s="120" t="s">
        <v>219</v>
      </c>
      <c r="S451" s="120" t="s">
        <v>220</v>
      </c>
      <c r="T451" s="120" t="s">
        <v>221</v>
      </c>
      <c r="U451" s="120" t="s">
        <v>222</v>
      </c>
      <c r="V451" s="120" t="s">
        <v>223</v>
      </c>
    </row>
    <row r="452" spans="1:22" ht="30" hidden="1">
      <c r="A452" s="120"/>
      <c r="B452" s="120" t="s">
        <v>206</v>
      </c>
      <c r="C452" s="121" t="s">
        <v>207</v>
      </c>
      <c r="D452" s="120" t="s">
        <v>208</v>
      </c>
      <c r="E452" s="120" t="s">
        <v>457</v>
      </c>
      <c r="F452" s="120" t="s">
        <v>429</v>
      </c>
      <c r="G452" s="121" t="s">
        <v>1231</v>
      </c>
      <c r="H452" s="120" t="s">
        <v>1232</v>
      </c>
      <c r="I452" s="121" t="s">
        <v>460</v>
      </c>
      <c r="J452" s="120" t="s">
        <v>1255</v>
      </c>
      <c r="K452" s="120" t="s">
        <v>581</v>
      </c>
      <c r="L452" s="120" t="s">
        <v>582</v>
      </c>
      <c r="M452" s="122">
        <v>10</v>
      </c>
      <c r="N452" s="123">
        <v>2131.92</v>
      </c>
      <c r="O452" s="124">
        <v>41803</v>
      </c>
      <c r="P452" s="120" t="s">
        <v>583</v>
      </c>
      <c r="Q452" s="121" t="s">
        <v>584</v>
      </c>
      <c r="R452" s="120" t="s">
        <v>219</v>
      </c>
      <c r="S452" s="120" t="s">
        <v>220</v>
      </c>
      <c r="T452" s="120" t="s">
        <v>221</v>
      </c>
      <c r="U452" s="120" t="s">
        <v>222</v>
      </c>
      <c r="V452" s="120" t="s">
        <v>223</v>
      </c>
    </row>
    <row r="453" spans="1:22" ht="30" hidden="1">
      <c r="A453" s="120"/>
      <c r="B453" s="120" t="s">
        <v>206</v>
      </c>
      <c r="C453" s="121" t="s">
        <v>207</v>
      </c>
      <c r="D453" s="120" t="s">
        <v>208</v>
      </c>
      <c r="E453" s="120" t="s">
        <v>457</v>
      </c>
      <c r="F453" s="120" t="s">
        <v>429</v>
      </c>
      <c r="G453" s="121" t="s">
        <v>1231</v>
      </c>
      <c r="H453" s="120" t="s">
        <v>1232</v>
      </c>
      <c r="I453" s="121" t="s">
        <v>1238</v>
      </c>
      <c r="J453" s="120" t="s">
        <v>1256</v>
      </c>
      <c r="K453" s="120" t="s">
        <v>581</v>
      </c>
      <c r="L453" s="120" t="s">
        <v>582</v>
      </c>
      <c r="M453" s="122">
        <v>10</v>
      </c>
      <c r="N453" s="123">
        <v>451.2</v>
      </c>
      <c r="O453" s="124">
        <v>41803</v>
      </c>
      <c r="P453" s="120" t="s">
        <v>583</v>
      </c>
      <c r="Q453" s="121" t="s">
        <v>584</v>
      </c>
      <c r="R453" s="120" t="s">
        <v>219</v>
      </c>
      <c r="S453" s="120" t="s">
        <v>220</v>
      </c>
      <c r="T453" s="120" t="s">
        <v>221</v>
      </c>
      <c r="U453" s="120" t="s">
        <v>222</v>
      </c>
      <c r="V453" s="120" t="s">
        <v>223</v>
      </c>
    </row>
    <row r="454" spans="1:22" ht="30" hidden="1">
      <c r="A454" s="120" t="s">
        <v>2406</v>
      </c>
      <c r="B454" s="120" t="s">
        <v>206</v>
      </c>
      <c r="C454" s="121" t="s">
        <v>207</v>
      </c>
      <c r="D454" s="120" t="s">
        <v>208</v>
      </c>
      <c r="E454" s="120" t="s">
        <v>285</v>
      </c>
      <c r="F454" s="120" t="s">
        <v>368</v>
      </c>
      <c r="G454" s="121" t="s">
        <v>369</v>
      </c>
      <c r="H454" s="120" t="s">
        <v>370</v>
      </c>
      <c r="I454" s="121" t="s">
        <v>371</v>
      </c>
      <c r="J454" s="120" t="s">
        <v>372</v>
      </c>
      <c r="K454" s="120" t="s">
        <v>373</v>
      </c>
      <c r="L454" s="120" t="s">
        <v>374</v>
      </c>
      <c r="M454" s="122">
        <v>10</v>
      </c>
      <c r="N454" s="123">
        <v>63549</v>
      </c>
      <c r="O454" s="124">
        <v>41803</v>
      </c>
      <c r="P454" s="120" t="s">
        <v>375</v>
      </c>
      <c r="Q454" s="121" t="s">
        <v>376</v>
      </c>
      <c r="R454" s="120" t="s">
        <v>219</v>
      </c>
      <c r="S454" s="120" t="s">
        <v>220</v>
      </c>
      <c r="T454" s="120" t="s">
        <v>221</v>
      </c>
      <c r="U454" s="120" t="s">
        <v>222</v>
      </c>
      <c r="V454" s="120" t="s">
        <v>223</v>
      </c>
    </row>
    <row r="455" spans="1:22" hidden="1">
      <c r="A455" s="120"/>
      <c r="B455" s="172" t="s">
        <v>206</v>
      </c>
      <c r="C455" s="174" t="s">
        <v>207</v>
      </c>
      <c r="D455" s="172" t="s">
        <v>208</v>
      </c>
      <c r="E455" s="172" t="s">
        <v>890</v>
      </c>
      <c r="F455" s="172" t="s">
        <v>1036</v>
      </c>
      <c r="G455" s="174" t="s">
        <v>2260</v>
      </c>
      <c r="H455" s="172" t="s">
        <v>2261</v>
      </c>
      <c r="I455" s="174" t="s">
        <v>2266</v>
      </c>
      <c r="J455" s="172" t="s">
        <v>2267</v>
      </c>
      <c r="K455" s="172" t="s">
        <v>2268</v>
      </c>
      <c r="L455" s="172" t="s">
        <v>2269</v>
      </c>
      <c r="M455" s="176">
        <v>40</v>
      </c>
      <c r="N455" s="178">
        <v>43500</v>
      </c>
      <c r="O455" s="172">
        <v>41806</v>
      </c>
      <c r="P455" s="172" t="s">
        <v>2270</v>
      </c>
      <c r="Q455" s="174" t="s">
        <v>465</v>
      </c>
      <c r="R455" s="172" t="s">
        <v>219</v>
      </c>
      <c r="S455" s="172" t="s">
        <v>220</v>
      </c>
      <c r="T455" s="172" t="s">
        <v>476</v>
      </c>
      <c r="U455" s="172" t="s">
        <v>222</v>
      </c>
      <c r="V455" s="172" t="s">
        <v>223</v>
      </c>
    </row>
    <row r="456" spans="1:22" ht="30" hidden="1">
      <c r="A456" s="120"/>
      <c r="B456" s="120" t="s">
        <v>206</v>
      </c>
      <c r="C456" s="121" t="s">
        <v>207</v>
      </c>
      <c r="D456" s="120" t="s">
        <v>208</v>
      </c>
      <c r="E456" s="120" t="s">
        <v>315</v>
      </c>
      <c r="F456" s="120" t="s">
        <v>251</v>
      </c>
      <c r="G456" s="121" t="s">
        <v>1166</v>
      </c>
      <c r="H456" s="120" t="s">
        <v>1167</v>
      </c>
      <c r="I456" s="121" t="s">
        <v>1168</v>
      </c>
      <c r="J456" s="120" t="s">
        <v>1169</v>
      </c>
      <c r="K456" s="120" t="s">
        <v>1170</v>
      </c>
      <c r="L456" s="120" t="s">
        <v>1171</v>
      </c>
      <c r="M456" s="122">
        <v>10</v>
      </c>
      <c r="N456" s="123">
        <v>95931.46</v>
      </c>
      <c r="O456" s="124">
        <v>41807</v>
      </c>
      <c r="P456" s="120" t="s">
        <v>1172</v>
      </c>
      <c r="Q456" s="121" t="s">
        <v>1173</v>
      </c>
      <c r="R456" s="120" t="s">
        <v>219</v>
      </c>
      <c r="S456" s="120" t="s">
        <v>220</v>
      </c>
      <c r="T456" s="120" t="s">
        <v>221</v>
      </c>
      <c r="U456" s="120" t="s">
        <v>222</v>
      </c>
      <c r="V456" s="120" t="s">
        <v>223</v>
      </c>
    </row>
    <row r="457" spans="1:22" ht="30" hidden="1">
      <c r="A457" s="120"/>
      <c r="B457" s="120" t="s">
        <v>206</v>
      </c>
      <c r="C457" s="121" t="s">
        <v>207</v>
      </c>
      <c r="D457" s="120" t="s">
        <v>208</v>
      </c>
      <c r="E457" s="120" t="s">
        <v>315</v>
      </c>
      <c r="F457" s="120" t="s">
        <v>251</v>
      </c>
      <c r="G457" s="121" t="s">
        <v>1166</v>
      </c>
      <c r="H457" s="120" t="s">
        <v>1167</v>
      </c>
      <c r="I457" s="121" t="s">
        <v>1174</v>
      </c>
      <c r="J457" s="120" t="s">
        <v>1169</v>
      </c>
      <c r="K457" s="120" t="s">
        <v>1170</v>
      </c>
      <c r="L457" s="120" t="s">
        <v>1171</v>
      </c>
      <c r="M457" s="122">
        <v>10</v>
      </c>
      <c r="N457" s="123">
        <v>41113.480000000003</v>
      </c>
      <c r="O457" s="124">
        <v>41807</v>
      </c>
      <c r="P457" s="120" t="s">
        <v>1172</v>
      </c>
      <c r="Q457" s="121" t="s">
        <v>1173</v>
      </c>
      <c r="R457" s="120" t="s">
        <v>219</v>
      </c>
      <c r="S457" s="120" t="s">
        <v>220</v>
      </c>
      <c r="T457" s="120" t="s">
        <v>221</v>
      </c>
      <c r="U457" s="120" t="s">
        <v>222</v>
      </c>
      <c r="V457" s="120" t="s">
        <v>223</v>
      </c>
    </row>
    <row r="458" spans="1:22" ht="30" hidden="1">
      <c r="A458" s="120"/>
      <c r="B458" s="120" t="s">
        <v>206</v>
      </c>
      <c r="C458" s="121" t="s">
        <v>207</v>
      </c>
      <c r="D458" s="120" t="s">
        <v>208</v>
      </c>
      <c r="E458" s="120" t="s">
        <v>315</v>
      </c>
      <c r="F458" s="120" t="s">
        <v>251</v>
      </c>
      <c r="G458" s="121" t="s">
        <v>963</v>
      </c>
      <c r="H458" s="120" t="s">
        <v>964</v>
      </c>
      <c r="I458" s="121" t="s">
        <v>965</v>
      </c>
      <c r="J458" s="120" t="s">
        <v>966</v>
      </c>
      <c r="K458" s="120" t="s">
        <v>967</v>
      </c>
      <c r="L458" s="120" t="s">
        <v>968</v>
      </c>
      <c r="M458" s="122">
        <v>10</v>
      </c>
      <c r="N458" s="123">
        <v>22019.63</v>
      </c>
      <c r="O458" s="124">
        <v>41803</v>
      </c>
      <c r="P458" s="120" t="s">
        <v>831</v>
      </c>
      <c r="Q458" s="121" t="s">
        <v>832</v>
      </c>
      <c r="R458" s="120" t="s">
        <v>219</v>
      </c>
      <c r="S458" s="120" t="s">
        <v>220</v>
      </c>
      <c r="T458" s="120" t="s">
        <v>221</v>
      </c>
      <c r="U458" s="120" t="s">
        <v>222</v>
      </c>
      <c r="V458" s="120" t="s">
        <v>223</v>
      </c>
    </row>
    <row r="459" spans="1:22" ht="30" hidden="1">
      <c r="A459" s="120"/>
      <c r="B459" s="120" t="s">
        <v>206</v>
      </c>
      <c r="C459" s="121" t="s">
        <v>207</v>
      </c>
      <c r="D459" s="120" t="s">
        <v>208</v>
      </c>
      <c r="E459" s="120" t="s">
        <v>315</v>
      </c>
      <c r="F459" s="120" t="s">
        <v>251</v>
      </c>
      <c r="G459" s="121" t="s">
        <v>963</v>
      </c>
      <c r="H459" s="120" t="s">
        <v>964</v>
      </c>
      <c r="I459" s="121" t="s">
        <v>965</v>
      </c>
      <c r="J459" s="120" t="s">
        <v>969</v>
      </c>
      <c r="K459" s="120" t="s">
        <v>967</v>
      </c>
      <c r="L459" s="120" t="s">
        <v>968</v>
      </c>
      <c r="M459" s="122">
        <v>20</v>
      </c>
      <c r="N459" s="123">
        <v>312</v>
      </c>
      <c r="O459" s="124">
        <v>41803</v>
      </c>
      <c r="P459" s="120" t="s">
        <v>831</v>
      </c>
      <c r="Q459" s="121" t="s">
        <v>832</v>
      </c>
      <c r="R459" s="120" t="s">
        <v>219</v>
      </c>
      <c r="S459" s="120" t="s">
        <v>220</v>
      </c>
      <c r="T459" s="120" t="s">
        <v>221</v>
      </c>
      <c r="U459" s="120" t="s">
        <v>222</v>
      </c>
      <c r="V459" s="120" t="s">
        <v>223</v>
      </c>
    </row>
    <row r="460" spans="1:22" ht="30" hidden="1">
      <c r="A460" s="120"/>
      <c r="B460" s="120" t="s">
        <v>206</v>
      </c>
      <c r="C460" s="121" t="s">
        <v>207</v>
      </c>
      <c r="D460" s="120" t="s">
        <v>208</v>
      </c>
      <c r="E460" s="120" t="s">
        <v>315</v>
      </c>
      <c r="F460" s="120" t="s">
        <v>251</v>
      </c>
      <c r="G460" s="121" t="s">
        <v>963</v>
      </c>
      <c r="H460" s="120" t="s">
        <v>964</v>
      </c>
      <c r="I460" s="121" t="s">
        <v>965</v>
      </c>
      <c r="J460" s="120" t="s">
        <v>970</v>
      </c>
      <c r="K460" s="120" t="s">
        <v>967</v>
      </c>
      <c r="L460" s="120" t="s">
        <v>968</v>
      </c>
      <c r="M460" s="122">
        <v>30</v>
      </c>
      <c r="N460" s="123">
        <v>789.82</v>
      </c>
      <c r="O460" s="124">
        <v>41803</v>
      </c>
      <c r="P460" s="120" t="s">
        <v>831</v>
      </c>
      <c r="Q460" s="121" t="s">
        <v>832</v>
      </c>
      <c r="R460" s="120" t="s">
        <v>219</v>
      </c>
      <c r="S460" s="120" t="s">
        <v>220</v>
      </c>
      <c r="T460" s="120" t="s">
        <v>221</v>
      </c>
      <c r="U460" s="120" t="s">
        <v>222</v>
      </c>
      <c r="V460" s="120" t="s">
        <v>223</v>
      </c>
    </row>
    <row r="461" spans="1:22" hidden="1">
      <c r="A461" s="120"/>
      <c r="B461" s="172" t="s">
        <v>206</v>
      </c>
      <c r="C461" s="174" t="s">
        <v>207</v>
      </c>
      <c r="D461" s="172" t="s">
        <v>208</v>
      </c>
      <c r="E461" s="172" t="s">
        <v>240</v>
      </c>
      <c r="F461" s="172" t="s">
        <v>274</v>
      </c>
      <c r="G461" s="174" t="s">
        <v>1554</v>
      </c>
      <c r="H461" s="172" t="s">
        <v>1555</v>
      </c>
      <c r="I461" s="174" t="s">
        <v>1556</v>
      </c>
      <c r="J461" s="172" t="s">
        <v>1557</v>
      </c>
      <c r="K461" s="172" t="s">
        <v>1558</v>
      </c>
      <c r="L461" s="172" t="s">
        <v>1559</v>
      </c>
      <c r="M461" s="176">
        <v>10</v>
      </c>
      <c r="N461" s="178">
        <v>17395.400000000001</v>
      </c>
      <c r="O461" s="172">
        <v>41807</v>
      </c>
      <c r="P461" s="172" t="s">
        <v>1560</v>
      </c>
      <c r="Q461" s="174" t="s">
        <v>1561</v>
      </c>
      <c r="R461" s="172" t="s">
        <v>219</v>
      </c>
      <c r="S461" s="172" t="s">
        <v>220</v>
      </c>
      <c r="T461" s="172" t="s">
        <v>221</v>
      </c>
      <c r="U461" s="172" t="s">
        <v>222</v>
      </c>
      <c r="V461" s="172" t="s">
        <v>223</v>
      </c>
    </row>
    <row r="462" spans="1:22" hidden="1">
      <c r="A462" s="120"/>
      <c r="B462" s="172" t="s">
        <v>206</v>
      </c>
      <c r="C462" s="174" t="s">
        <v>207</v>
      </c>
      <c r="D462" s="172" t="s">
        <v>208</v>
      </c>
      <c r="E462" s="172" t="s">
        <v>240</v>
      </c>
      <c r="F462" s="172" t="s">
        <v>274</v>
      </c>
      <c r="G462" s="174" t="s">
        <v>1554</v>
      </c>
      <c r="H462" s="172" t="s">
        <v>1555</v>
      </c>
      <c r="I462" s="174" t="s">
        <v>1556</v>
      </c>
      <c r="J462" s="172" t="s">
        <v>1562</v>
      </c>
      <c r="K462" s="172" t="s">
        <v>1558</v>
      </c>
      <c r="L462" s="172" t="s">
        <v>1559</v>
      </c>
      <c r="M462" s="176">
        <v>20</v>
      </c>
      <c r="N462" s="178">
        <v>1084.8699999999999</v>
      </c>
      <c r="O462" s="172">
        <v>41807</v>
      </c>
      <c r="P462" s="172" t="s">
        <v>1560</v>
      </c>
      <c r="Q462" s="174" t="s">
        <v>1561</v>
      </c>
      <c r="R462" s="172" t="s">
        <v>219</v>
      </c>
      <c r="S462" s="172" t="s">
        <v>220</v>
      </c>
      <c r="T462" s="172" t="s">
        <v>221</v>
      </c>
      <c r="U462" s="172" t="s">
        <v>222</v>
      </c>
      <c r="V462" s="172" t="s">
        <v>223</v>
      </c>
    </row>
    <row r="463" spans="1:22" hidden="1">
      <c r="A463" s="120"/>
      <c r="B463" s="172" t="s">
        <v>206</v>
      </c>
      <c r="C463" s="174" t="s">
        <v>207</v>
      </c>
      <c r="D463" s="172" t="s">
        <v>208</v>
      </c>
      <c r="E463" s="172" t="s">
        <v>240</v>
      </c>
      <c r="F463" s="172" t="s">
        <v>274</v>
      </c>
      <c r="G463" s="174" t="s">
        <v>1554</v>
      </c>
      <c r="H463" s="172" t="s">
        <v>1555</v>
      </c>
      <c r="I463" s="174" t="s">
        <v>1556</v>
      </c>
      <c r="J463" s="172" t="s">
        <v>1563</v>
      </c>
      <c r="K463" s="172" t="s">
        <v>1558</v>
      </c>
      <c r="L463" s="172" t="s">
        <v>1559</v>
      </c>
      <c r="M463" s="176">
        <v>30</v>
      </c>
      <c r="N463" s="178">
        <v>450.97</v>
      </c>
      <c r="O463" s="172">
        <v>41807</v>
      </c>
      <c r="P463" s="172" t="s">
        <v>1560</v>
      </c>
      <c r="Q463" s="174" t="s">
        <v>1561</v>
      </c>
      <c r="R463" s="172" t="s">
        <v>219</v>
      </c>
      <c r="S463" s="172" t="s">
        <v>220</v>
      </c>
      <c r="T463" s="172" t="s">
        <v>221</v>
      </c>
      <c r="U463" s="172" t="s">
        <v>222</v>
      </c>
      <c r="V463" s="172" t="s">
        <v>223</v>
      </c>
    </row>
    <row r="464" spans="1:22" hidden="1">
      <c r="A464" s="120"/>
      <c r="B464" s="172" t="s">
        <v>206</v>
      </c>
      <c r="C464" s="174" t="s">
        <v>207</v>
      </c>
      <c r="D464" s="172" t="s">
        <v>208</v>
      </c>
      <c r="E464" s="172" t="s">
        <v>240</v>
      </c>
      <c r="F464" s="172" t="s">
        <v>274</v>
      </c>
      <c r="G464" s="174" t="s">
        <v>1554</v>
      </c>
      <c r="H464" s="172" t="s">
        <v>1555</v>
      </c>
      <c r="I464" s="174" t="s">
        <v>1556</v>
      </c>
      <c r="J464" s="172" t="s">
        <v>1564</v>
      </c>
      <c r="K464" s="172" t="s">
        <v>1558</v>
      </c>
      <c r="L464" s="172" t="s">
        <v>1559</v>
      </c>
      <c r="M464" s="176">
        <v>40</v>
      </c>
      <c r="N464" s="178">
        <v>284.8</v>
      </c>
      <c r="O464" s="172">
        <v>41807</v>
      </c>
      <c r="P464" s="172" t="s">
        <v>1560</v>
      </c>
      <c r="Q464" s="174" t="s">
        <v>1561</v>
      </c>
      <c r="R464" s="172" t="s">
        <v>219</v>
      </c>
      <c r="S464" s="172" t="s">
        <v>220</v>
      </c>
      <c r="T464" s="172" t="s">
        <v>221</v>
      </c>
      <c r="U464" s="172" t="s">
        <v>222</v>
      </c>
      <c r="V464" s="172" t="s">
        <v>223</v>
      </c>
    </row>
    <row r="465" spans="1:22" hidden="1">
      <c r="A465" s="120"/>
      <c r="B465" s="172" t="s">
        <v>206</v>
      </c>
      <c r="C465" s="174" t="s">
        <v>207</v>
      </c>
      <c r="D465" s="172" t="s">
        <v>208</v>
      </c>
      <c r="E465" s="172" t="s">
        <v>240</v>
      </c>
      <c r="F465" s="172" t="s">
        <v>274</v>
      </c>
      <c r="G465" s="174" t="s">
        <v>1554</v>
      </c>
      <c r="H465" s="172" t="s">
        <v>1555</v>
      </c>
      <c r="I465" s="174" t="s">
        <v>1556</v>
      </c>
      <c r="J465" s="172" t="s">
        <v>1565</v>
      </c>
      <c r="K465" s="172" t="s">
        <v>1558</v>
      </c>
      <c r="L465" s="172" t="s">
        <v>1559</v>
      </c>
      <c r="M465" s="176">
        <v>50</v>
      </c>
      <c r="N465" s="178">
        <v>104.55</v>
      </c>
      <c r="O465" s="172">
        <v>41807</v>
      </c>
      <c r="P465" s="172" t="s">
        <v>1560</v>
      </c>
      <c r="Q465" s="174" t="s">
        <v>1561</v>
      </c>
      <c r="R465" s="172" t="s">
        <v>219</v>
      </c>
      <c r="S465" s="172" t="s">
        <v>220</v>
      </c>
      <c r="T465" s="172" t="s">
        <v>221</v>
      </c>
      <c r="U465" s="172" t="s">
        <v>222</v>
      </c>
      <c r="V465" s="172" t="s">
        <v>223</v>
      </c>
    </row>
    <row r="466" spans="1:22" hidden="1">
      <c r="A466" s="120"/>
      <c r="B466" s="172" t="s">
        <v>206</v>
      </c>
      <c r="C466" s="174" t="s">
        <v>207</v>
      </c>
      <c r="D466" s="172" t="s">
        <v>208</v>
      </c>
      <c r="E466" s="172" t="s">
        <v>240</v>
      </c>
      <c r="F466" s="172" t="s">
        <v>274</v>
      </c>
      <c r="G466" s="174" t="s">
        <v>1554</v>
      </c>
      <c r="H466" s="172" t="s">
        <v>1555</v>
      </c>
      <c r="I466" s="174" t="s">
        <v>1556</v>
      </c>
      <c r="J466" s="172" t="s">
        <v>1566</v>
      </c>
      <c r="K466" s="172" t="s">
        <v>1558</v>
      </c>
      <c r="L466" s="172" t="s">
        <v>1559</v>
      </c>
      <c r="M466" s="176">
        <v>60</v>
      </c>
      <c r="N466" s="178">
        <v>697.48</v>
      </c>
      <c r="O466" s="172">
        <v>41807</v>
      </c>
      <c r="P466" s="172" t="s">
        <v>1560</v>
      </c>
      <c r="Q466" s="174" t="s">
        <v>1561</v>
      </c>
      <c r="R466" s="172" t="s">
        <v>219</v>
      </c>
      <c r="S466" s="172" t="s">
        <v>220</v>
      </c>
      <c r="T466" s="172" t="s">
        <v>221</v>
      </c>
      <c r="U466" s="172" t="s">
        <v>222</v>
      </c>
      <c r="V466" s="172" t="s">
        <v>223</v>
      </c>
    </row>
    <row r="467" spans="1:22" hidden="1">
      <c r="A467" s="120"/>
      <c r="B467" s="172" t="s">
        <v>206</v>
      </c>
      <c r="C467" s="174" t="s">
        <v>207</v>
      </c>
      <c r="D467" s="172" t="s">
        <v>208</v>
      </c>
      <c r="E467" s="172" t="s">
        <v>240</v>
      </c>
      <c r="F467" s="172" t="s">
        <v>274</v>
      </c>
      <c r="G467" s="174" t="s">
        <v>1554</v>
      </c>
      <c r="H467" s="172" t="s">
        <v>1555</v>
      </c>
      <c r="I467" s="174" t="s">
        <v>1567</v>
      </c>
      <c r="J467" s="172" t="s">
        <v>1568</v>
      </c>
      <c r="K467" s="172" t="s">
        <v>1558</v>
      </c>
      <c r="L467" s="172" t="s">
        <v>1559</v>
      </c>
      <c r="M467" s="176">
        <v>70</v>
      </c>
      <c r="N467" s="178">
        <v>474.36</v>
      </c>
      <c r="O467" s="172">
        <v>41807</v>
      </c>
      <c r="P467" s="172" t="s">
        <v>1560</v>
      </c>
      <c r="Q467" s="174" t="s">
        <v>1561</v>
      </c>
      <c r="R467" s="172" t="s">
        <v>219</v>
      </c>
      <c r="S467" s="172" t="s">
        <v>220</v>
      </c>
      <c r="T467" s="172" t="s">
        <v>221</v>
      </c>
      <c r="U467" s="172" t="s">
        <v>222</v>
      </c>
      <c r="V467" s="172" t="s">
        <v>223</v>
      </c>
    </row>
    <row r="468" spans="1:22" hidden="1">
      <c r="A468" s="120"/>
      <c r="B468" s="172" t="s">
        <v>206</v>
      </c>
      <c r="C468" s="174" t="s">
        <v>207</v>
      </c>
      <c r="D468" s="172" t="s">
        <v>208</v>
      </c>
      <c r="E468" s="172" t="s">
        <v>240</v>
      </c>
      <c r="F468" s="172" t="s">
        <v>274</v>
      </c>
      <c r="G468" s="174" t="s">
        <v>1554</v>
      </c>
      <c r="H468" s="172" t="s">
        <v>1555</v>
      </c>
      <c r="I468" s="174" t="s">
        <v>1567</v>
      </c>
      <c r="J468" s="172" t="s">
        <v>1569</v>
      </c>
      <c r="K468" s="172" t="s">
        <v>1558</v>
      </c>
      <c r="L468" s="172" t="s">
        <v>1559</v>
      </c>
      <c r="M468" s="176">
        <v>80</v>
      </c>
      <c r="N468" s="178">
        <v>637.1</v>
      </c>
      <c r="O468" s="172">
        <v>41807</v>
      </c>
      <c r="P468" s="172" t="s">
        <v>1560</v>
      </c>
      <c r="Q468" s="174" t="s">
        <v>1561</v>
      </c>
      <c r="R468" s="172" t="s">
        <v>219</v>
      </c>
      <c r="S468" s="172" t="s">
        <v>220</v>
      </c>
      <c r="T468" s="172" t="s">
        <v>221</v>
      </c>
      <c r="U468" s="172" t="s">
        <v>222</v>
      </c>
      <c r="V468" s="172" t="s">
        <v>223</v>
      </c>
    </row>
    <row r="469" spans="1:22" hidden="1">
      <c r="A469" s="120"/>
      <c r="B469" s="172" t="s">
        <v>206</v>
      </c>
      <c r="C469" s="174" t="s">
        <v>207</v>
      </c>
      <c r="D469" s="172" t="s">
        <v>208</v>
      </c>
      <c r="E469" s="172" t="s">
        <v>240</v>
      </c>
      <c r="F469" s="172" t="s">
        <v>274</v>
      </c>
      <c r="G469" s="174" t="s">
        <v>1554</v>
      </c>
      <c r="H469" s="172" t="s">
        <v>1555</v>
      </c>
      <c r="I469" s="174" t="s">
        <v>1567</v>
      </c>
      <c r="J469" s="172" t="s">
        <v>1570</v>
      </c>
      <c r="K469" s="172" t="s">
        <v>1558</v>
      </c>
      <c r="L469" s="172" t="s">
        <v>1559</v>
      </c>
      <c r="M469" s="176">
        <v>90</v>
      </c>
      <c r="N469" s="178">
        <v>305.07</v>
      </c>
      <c r="O469" s="172">
        <v>41807</v>
      </c>
      <c r="P469" s="172" t="s">
        <v>1560</v>
      </c>
      <c r="Q469" s="174" t="s">
        <v>1561</v>
      </c>
      <c r="R469" s="172" t="s">
        <v>219</v>
      </c>
      <c r="S469" s="172" t="s">
        <v>220</v>
      </c>
      <c r="T469" s="172" t="s">
        <v>221</v>
      </c>
      <c r="U469" s="172" t="s">
        <v>222</v>
      </c>
      <c r="V469" s="172" t="s">
        <v>223</v>
      </c>
    </row>
    <row r="470" spans="1:22" hidden="1">
      <c r="A470" s="120"/>
      <c r="B470" s="172" t="s">
        <v>206</v>
      </c>
      <c r="C470" s="174" t="s">
        <v>207</v>
      </c>
      <c r="D470" s="172" t="s">
        <v>208</v>
      </c>
      <c r="E470" s="172" t="s">
        <v>240</v>
      </c>
      <c r="F470" s="172" t="s">
        <v>274</v>
      </c>
      <c r="G470" s="174" t="s">
        <v>1554</v>
      </c>
      <c r="H470" s="172" t="s">
        <v>1555</v>
      </c>
      <c r="I470" s="174" t="s">
        <v>1567</v>
      </c>
      <c r="J470" s="172" t="s">
        <v>1571</v>
      </c>
      <c r="K470" s="172" t="s">
        <v>1558</v>
      </c>
      <c r="L470" s="172" t="s">
        <v>1559</v>
      </c>
      <c r="M470" s="176">
        <v>100</v>
      </c>
      <c r="N470" s="178">
        <v>746.21</v>
      </c>
      <c r="O470" s="172">
        <v>41807</v>
      </c>
      <c r="P470" s="172" t="s">
        <v>1560</v>
      </c>
      <c r="Q470" s="174" t="s">
        <v>1561</v>
      </c>
      <c r="R470" s="172" t="s">
        <v>219</v>
      </c>
      <c r="S470" s="172" t="s">
        <v>220</v>
      </c>
      <c r="T470" s="172" t="s">
        <v>221</v>
      </c>
      <c r="U470" s="172" t="s">
        <v>222</v>
      </c>
      <c r="V470" s="172" t="s">
        <v>223</v>
      </c>
    </row>
    <row r="471" spans="1:22" hidden="1">
      <c r="A471" s="120"/>
      <c r="B471" s="172" t="s">
        <v>206</v>
      </c>
      <c r="C471" s="174" t="s">
        <v>207</v>
      </c>
      <c r="D471" s="172" t="s">
        <v>208</v>
      </c>
      <c r="E471" s="172" t="s">
        <v>240</v>
      </c>
      <c r="F471" s="172" t="s">
        <v>274</v>
      </c>
      <c r="G471" s="174" t="s">
        <v>1554</v>
      </c>
      <c r="H471" s="172" t="s">
        <v>1555</v>
      </c>
      <c r="I471" s="174" t="s">
        <v>1567</v>
      </c>
      <c r="J471" s="172" t="s">
        <v>1572</v>
      </c>
      <c r="K471" s="172" t="s">
        <v>1558</v>
      </c>
      <c r="L471" s="172" t="s">
        <v>1559</v>
      </c>
      <c r="M471" s="176">
        <v>110</v>
      </c>
      <c r="N471" s="178">
        <v>1046.6500000000001</v>
      </c>
      <c r="O471" s="172">
        <v>41807</v>
      </c>
      <c r="P471" s="172" t="s">
        <v>1560</v>
      </c>
      <c r="Q471" s="174" t="s">
        <v>1561</v>
      </c>
      <c r="R471" s="172" t="s">
        <v>219</v>
      </c>
      <c r="S471" s="172" t="s">
        <v>220</v>
      </c>
      <c r="T471" s="172" t="s">
        <v>221</v>
      </c>
      <c r="U471" s="172" t="s">
        <v>222</v>
      </c>
      <c r="V471" s="172" t="s">
        <v>223</v>
      </c>
    </row>
    <row r="472" spans="1:22" hidden="1">
      <c r="A472" s="120"/>
      <c r="B472" s="172" t="s">
        <v>206</v>
      </c>
      <c r="C472" s="174" t="s">
        <v>207</v>
      </c>
      <c r="D472" s="172" t="s">
        <v>208</v>
      </c>
      <c r="E472" s="172" t="s">
        <v>240</v>
      </c>
      <c r="F472" s="172" t="s">
        <v>274</v>
      </c>
      <c r="G472" s="174" t="s">
        <v>1554</v>
      </c>
      <c r="H472" s="172" t="s">
        <v>1555</v>
      </c>
      <c r="I472" s="174" t="s">
        <v>1556</v>
      </c>
      <c r="J472" s="172" t="s">
        <v>1573</v>
      </c>
      <c r="K472" s="172" t="s">
        <v>1558</v>
      </c>
      <c r="L472" s="172" t="s">
        <v>1559</v>
      </c>
      <c r="M472" s="176">
        <v>120</v>
      </c>
      <c r="N472" s="178">
        <v>239.2</v>
      </c>
      <c r="O472" s="172">
        <v>41807</v>
      </c>
      <c r="P472" s="172" t="s">
        <v>1560</v>
      </c>
      <c r="Q472" s="174" t="s">
        <v>1561</v>
      </c>
      <c r="R472" s="172" t="s">
        <v>219</v>
      </c>
      <c r="S472" s="172" t="s">
        <v>220</v>
      </c>
      <c r="T472" s="172" t="s">
        <v>221</v>
      </c>
      <c r="U472" s="172" t="s">
        <v>222</v>
      </c>
      <c r="V472" s="172" t="s">
        <v>223</v>
      </c>
    </row>
    <row r="473" spans="1:22" hidden="1">
      <c r="A473" s="120"/>
      <c r="B473" s="172" t="s">
        <v>206</v>
      </c>
      <c r="C473" s="174" t="s">
        <v>207</v>
      </c>
      <c r="D473" s="172" t="s">
        <v>208</v>
      </c>
      <c r="E473" s="172" t="s">
        <v>273</v>
      </c>
      <c r="F473" s="172" t="s">
        <v>274</v>
      </c>
      <c r="G473" s="174" t="s">
        <v>1554</v>
      </c>
      <c r="H473" s="172" t="s">
        <v>1555</v>
      </c>
      <c r="I473" s="174" t="s">
        <v>1574</v>
      </c>
      <c r="J473" s="172" t="s">
        <v>1575</v>
      </c>
      <c r="K473" s="172" t="s">
        <v>1576</v>
      </c>
      <c r="L473" s="172" t="s">
        <v>1577</v>
      </c>
      <c r="M473" s="176">
        <v>10</v>
      </c>
      <c r="N473" s="178">
        <v>913.75</v>
      </c>
      <c r="O473" s="172">
        <v>41808</v>
      </c>
      <c r="P473" s="172" t="s">
        <v>281</v>
      </c>
      <c r="Q473" s="174" t="s">
        <v>282</v>
      </c>
      <c r="R473" s="172" t="s">
        <v>219</v>
      </c>
      <c r="S473" s="172" t="s">
        <v>220</v>
      </c>
      <c r="T473" s="172" t="s">
        <v>221</v>
      </c>
      <c r="U473" s="172" t="s">
        <v>222</v>
      </c>
      <c r="V473" s="172" t="s">
        <v>223</v>
      </c>
    </row>
    <row r="474" spans="1:22" hidden="1">
      <c r="A474" s="120"/>
      <c r="B474" s="172" t="s">
        <v>206</v>
      </c>
      <c r="C474" s="174" t="s">
        <v>207</v>
      </c>
      <c r="D474" s="172" t="s">
        <v>208</v>
      </c>
      <c r="E474" s="172" t="s">
        <v>273</v>
      </c>
      <c r="F474" s="172" t="s">
        <v>274</v>
      </c>
      <c r="G474" s="174" t="s">
        <v>1554</v>
      </c>
      <c r="H474" s="172" t="s">
        <v>1555</v>
      </c>
      <c r="I474" s="174" t="s">
        <v>1574</v>
      </c>
      <c r="J474" s="172" t="s">
        <v>1578</v>
      </c>
      <c r="K474" s="172" t="s">
        <v>1576</v>
      </c>
      <c r="L474" s="172" t="s">
        <v>1577</v>
      </c>
      <c r="M474" s="176">
        <v>20</v>
      </c>
      <c r="N474" s="178">
        <v>4268.62</v>
      </c>
      <c r="O474" s="172">
        <v>41808</v>
      </c>
      <c r="P474" s="172" t="s">
        <v>281</v>
      </c>
      <c r="Q474" s="174" t="s">
        <v>282</v>
      </c>
      <c r="R474" s="172" t="s">
        <v>219</v>
      </c>
      <c r="S474" s="172" t="s">
        <v>220</v>
      </c>
      <c r="T474" s="172" t="s">
        <v>221</v>
      </c>
      <c r="U474" s="172" t="s">
        <v>222</v>
      </c>
      <c r="V474" s="172" t="s">
        <v>223</v>
      </c>
    </row>
    <row r="475" spans="1:22" hidden="1">
      <c r="A475" s="120"/>
      <c r="B475" s="172" t="s">
        <v>206</v>
      </c>
      <c r="C475" s="174" t="s">
        <v>207</v>
      </c>
      <c r="D475" s="172" t="s">
        <v>208</v>
      </c>
      <c r="E475" s="172" t="s">
        <v>273</v>
      </c>
      <c r="F475" s="172" t="s">
        <v>274</v>
      </c>
      <c r="G475" s="174" t="s">
        <v>1554</v>
      </c>
      <c r="H475" s="172" t="s">
        <v>1555</v>
      </c>
      <c r="I475" s="174" t="s">
        <v>1574</v>
      </c>
      <c r="J475" s="172" t="s">
        <v>1579</v>
      </c>
      <c r="K475" s="172" t="s">
        <v>1576</v>
      </c>
      <c r="L475" s="172" t="s">
        <v>1577</v>
      </c>
      <c r="M475" s="176">
        <v>30</v>
      </c>
      <c r="N475" s="178">
        <v>665.19</v>
      </c>
      <c r="O475" s="172">
        <v>41808</v>
      </c>
      <c r="P475" s="172" t="s">
        <v>281</v>
      </c>
      <c r="Q475" s="174" t="s">
        <v>282</v>
      </c>
      <c r="R475" s="172" t="s">
        <v>219</v>
      </c>
      <c r="S475" s="172" t="s">
        <v>220</v>
      </c>
      <c r="T475" s="172" t="s">
        <v>221</v>
      </c>
      <c r="U475" s="172" t="s">
        <v>222</v>
      </c>
      <c r="V475" s="172" t="s">
        <v>223</v>
      </c>
    </row>
    <row r="476" spans="1:22" hidden="1">
      <c r="A476" s="120"/>
      <c r="B476" s="172" t="s">
        <v>206</v>
      </c>
      <c r="C476" s="174" t="s">
        <v>207</v>
      </c>
      <c r="D476" s="172" t="s">
        <v>208</v>
      </c>
      <c r="E476" s="172" t="s">
        <v>273</v>
      </c>
      <c r="F476" s="172" t="s">
        <v>274</v>
      </c>
      <c r="G476" s="174" t="s">
        <v>1554</v>
      </c>
      <c r="H476" s="172" t="s">
        <v>1555</v>
      </c>
      <c r="I476" s="174" t="s">
        <v>1574</v>
      </c>
      <c r="J476" s="172" t="s">
        <v>1580</v>
      </c>
      <c r="K476" s="172" t="s">
        <v>1576</v>
      </c>
      <c r="L476" s="172" t="s">
        <v>1577</v>
      </c>
      <c r="M476" s="176">
        <v>60</v>
      </c>
      <c r="N476" s="178">
        <v>6047.7</v>
      </c>
      <c r="O476" s="172">
        <v>41808</v>
      </c>
      <c r="P476" s="172" t="s">
        <v>281</v>
      </c>
      <c r="Q476" s="174" t="s">
        <v>282</v>
      </c>
      <c r="R476" s="172" t="s">
        <v>219</v>
      </c>
      <c r="S476" s="172" t="s">
        <v>220</v>
      </c>
      <c r="T476" s="172" t="s">
        <v>221</v>
      </c>
      <c r="U476" s="172" t="s">
        <v>222</v>
      </c>
      <c r="V476" s="172" t="s">
        <v>223</v>
      </c>
    </row>
    <row r="477" spans="1:22" hidden="1">
      <c r="A477" s="120"/>
      <c r="B477" s="172" t="s">
        <v>206</v>
      </c>
      <c r="C477" s="174" t="s">
        <v>207</v>
      </c>
      <c r="D477" s="172" t="s">
        <v>208</v>
      </c>
      <c r="E477" s="172" t="s">
        <v>273</v>
      </c>
      <c r="F477" s="172" t="s">
        <v>274</v>
      </c>
      <c r="G477" s="174" t="s">
        <v>1554</v>
      </c>
      <c r="H477" s="172" t="s">
        <v>1555</v>
      </c>
      <c r="I477" s="174" t="s">
        <v>1574</v>
      </c>
      <c r="J477" s="172" t="s">
        <v>1581</v>
      </c>
      <c r="K477" s="172" t="s">
        <v>1576</v>
      </c>
      <c r="L477" s="172" t="s">
        <v>1577</v>
      </c>
      <c r="M477" s="176">
        <v>70</v>
      </c>
      <c r="N477" s="178">
        <v>596.07000000000005</v>
      </c>
      <c r="O477" s="172">
        <v>41808</v>
      </c>
      <c r="P477" s="172" t="s">
        <v>281</v>
      </c>
      <c r="Q477" s="174" t="s">
        <v>282</v>
      </c>
      <c r="R477" s="172" t="s">
        <v>219</v>
      </c>
      <c r="S477" s="172" t="s">
        <v>220</v>
      </c>
      <c r="T477" s="172" t="s">
        <v>221</v>
      </c>
      <c r="U477" s="172" t="s">
        <v>222</v>
      </c>
      <c r="V477" s="172" t="s">
        <v>223</v>
      </c>
    </row>
    <row r="478" spans="1:22" hidden="1">
      <c r="A478" s="120"/>
      <c r="B478" s="172" t="s">
        <v>206</v>
      </c>
      <c r="C478" s="174" t="s">
        <v>207</v>
      </c>
      <c r="D478" s="172" t="s">
        <v>208</v>
      </c>
      <c r="E478" s="172" t="s">
        <v>273</v>
      </c>
      <c r="F478" s="172" t="s">
        <v>274</v>
      </c>
      <c r="G478" s="174" t="s">
        <v>1554</v>
      </c>
      <c r="H478" s="172" t="s">
        <v>1555</v>
      </c>
      <c r="I478" s="174" t="s">
        <v>1574</v>
      </c>
      <c r="J478" s="172" t="s">
        <v>1582</v>
      </c>
      <c r="K478" s="172" t="s">
        <v>1576</v>
      </c>
      <c r="L478" s="172" t="s">
        <v>1577</v>
      </c>
      <c r="M478" s="176">
        <v>80</v>
      </c>
      <c r="N478" s="178">
        <v>88.99</v>
      </c>
      <c r="O478" s="172">
        <v>41808</v>
      </c>
      <c r="P478" s="172" t="s">
        <v>281</v>
      </c>
      <c r="Q478" s="174" t="s">
        <v>282</v>
      </c>
      <c r="R478" s="172" t="s">
        <v>219</v>
      </c>
      <c r="S478" s="172" t="s">
        <v>220</v>
      </c>
      <c r="T478" s="172" t="s">
        <v>221</v>
      </c>
      <c r="U478" s="172" t="s">
        <v>222</v>
      </c>
      <c r="V478" s="172" t="s">
        <v>223</v>
      </c>
    </row>
    <row r="479" spans="1:22" hidden="1">
      <c r="A479" s="120"/>
      <c r="B479" s="172" t="s">
        <v>206</v>
      </c>
      <c r="C479" s="174" t="s">
        <v>207</v>
      </c>
      <c r="D479" s="172" t="s">
        <v>208</v>
      </c>
      <c r="E479" s="172" t="s">
        <v>273</v>
      </c>
      <c r="F479" s="172" t="s">
        <v>274</v>
      </c>
      <c r="G479" s="174" t="s">
        <v>1554</v>
      </c>
      <c r="H479" s="172" t="s">
        <v>1555</v>
      </c>
      <c r="I479" s="174" t="s">
        <v>1574</v>
      </c>
      <c r="J479" s="172" t="s">
        <v>1583</v>
      </c>
      <c r="K479" s="172" t="s">
        <v>1576</v>
      </c>
      <c r="L479" s="172" t="s">
        <v>1577</v>
      </c>
      <c r="M479" s="176">
        <v>90</v>
      </c>
      <c r="N479" s="178">
        <v>184.51</v>
      </c>
      <c r="O479" s="172">
        <v>41808</v>
      </c>
      <c r="P479" s="172" t="s">
        <v>281</v>
      </c>
      <c r="Q479" s="174" t="s">
        <v>282</v>
      </c>
      <c r="R479" s="172" t="s">
        <v>219</v>
      </c>
      <c r="S479" s="172" t="s">
        <v>220</v>
      </c>
      <c r="T479" s="172" t="s">
        <v>221</v>
      </c>
      <c r="U479" s="172" t="s">
        <v>222</v>
      </c>
      <c r="V479" s="172" t="s">
        <v>223</v>
      </c>
    </row>
    <row r="480" spans="1:22" hidden="1">
      <c r="A480" s="120"/>
      <c r="B480" s="172" t="s">
        <v>206</v>
      </c>
      <c r="C480" s="174" t="s">
        <v>207</v>
      </c>
      <c r="D480" s="172" t="s">
        <v>208</v>
      </c>
      <c r="E480" s="172" t="s">
        <v>273</v>
      </c>
      <c r="F480" s="172" t="s">
        <v>274</v>
      </c>
      <c r="G480" s="174" t="s">
        <v>1554</v>
      </c>
      <c r="H480" s="172" t="s">
        <v>1555</v>
      </c>
      <c r="I480" s="174" t="s">
        <v>1574</v>
      </c>
      <c r="J480" s="172" t="s">
        <v>1584</v>
      </c>
      <c r="K480" s="172" t="s">
        <v>1576</v>
      </c>
      <c r="L480" s="172" t="s">
        <v>1577</v>
      </c>
      <c r="M480" s="176">
        <v>100</v>
      </c>
      <c r="N480" s="178">
        <v>1511.93</v>
      </c>
      <c r="O480" s="172">
        <v>41808</v>
      </c>
      <c r="P480" s="172" t="s">
        <v>281</v>
      </c>
      <c r="Q480" s="174" t="s">
        <v>282</v>
      </c>
      <c r="R480" s="172" t="s">
        <v>219</v>
      </c>
      <c r="S480" s="172" t="s">
        <v>220</v>
      </c>
      <c r="T480" s="172" t="s">
        <v>221</v>
      </c>
      <c r="U480" s="172" t="s">
        <v>222</v>
      </c>
      <c r="V480" s="172" t="s">
        <v>223</v>
      </c>
    </row>
    <row r="481" spans="1:22" hidden="1">
      <c r="A481" s="120"/>
      <c r="B481" s="172" t="s">
        <v>206</v>
      </c>
      <c r="C481" s="174" t="s">
        <v>207</v>
      </c>
      <c r="D481" s="172" t="s">
        <v>208</v>
      </c>
      <c r="E481" s="172" t="s">
        <v>273</v>
      </c>
      <c r="F481" s="172" t="s">
        <v>274</v>
      </c>
      <c r="G481" s="174" t="s">
        <v>1554</v>
      </c>
      <c r="H481" s="172" t="s">
        <v>1555</v>
      </c>
      <c r="I481" s="174" t="s">
        <v>1574</v>
      </c>
      <c r="J481" s="172" t="s">
        <v>1585</v>
      </c>
      <c r="K481" s="172" t="s">
        <v>1576</v>
      </c>
      <c r="L481" s="172" t="s">
        <v>1577</v>
      </c>
      <c r="M481" s="176">
        <v>110</v>
      </c>
      <c r="N481" s="178">
        <v>1073.69</v>
      </c>
      <c r="O481" s="172">
        <v>41808</v>
      </c>
      <c r="P481" s="172" t="s">
        <v>281</v>
      </c>
      <c r="Q481" s="174" t="s">
        <v>282</v>
      </c>
      <c r="R481" s="172" t="s">
        <v>219</v>
      </c>
      <c r="S481" s="172" t="s">
        <v>220</v>
      </c>
      <c r="T481" s="172" t="s">
        <v>221</v>
      </c>
      <c r="U481" s="172" t="s">
        <v>222</v>
      </c>
      <c r="V481" s="172" t="s">
        <v>223</v>
      </c>
    </row>
    <row r="482" spans="1:22" hidden="1">
      <c r="A482" s="120"/>
      <c r="B482" s="172" t="s">
        <v>206</v>
      </c>
      <c r="C482" s="174" t="s">
        <v>207</v>
      </c>
      <c r="D482" s="172" t="s">
        <v>208</v>
      </c>
      <c r="E482" s="172" t="s">
        <v>273</v>
      </c>
      <c r="F482" s="172" t="s">
        <v>274</v>
      </c>
      <c r="G482" s="174" t="s">
        <v>1554</v>
      </c>
      <c r="H482" s="172" t="s">
        <v>1555</v>
      </c>
      <c r="I482" s="174" t="s">
        <v>1574</v>
      </c>
      <c r="J482" s="172" t="s">
        <v>1586</v>
      </c>
      <c r="K482" s="172" t="s">
        <v>1576</v>
      </c>
      <c r="L482" s="172" t="s">
        <v>1577</v>
      </c>
      <c r="M482" s="176">
        <v>120</v>
      </c>
      <c r="N482" s="178">
        <v>1387.6</v>
      </c>
      <c r="O482" s="172">
        <v>41808</v>
      </c>
      <c r="P482" s="172" t="s">
        <v>281</v>
      </c>
      <c r="Q482" s="174" t="s">
        <v>282</v>
      </c>
      <c r="R482" s="172" t="s">
        <v>219</v>
      </c>
      <c r="S482" s="172" t="s">
        <v>220</v>
      </c>
      <c r="T482" s="172" t="s">
        <v>221</v>
      </c>
      <c r="U482" s="172" t="s">
        <v>222</v>
      </c>
      <c r="V482" s="172" t="s">
        <v>223</v>
      </c>
    </row>
    <row r="483" spans="1:22" hidden="1">
      <c r="A483" s="120"/>
      <c r="B483" s="172" t="s">
        <v>206</v>
      </c>
      <c r="C483" s="174" t="s">
        <v>207</v>
      </c>
      <c r="D483" s="172" t="s">
        <v>208</v>
      </c>
      <c r="E483" s="172" t="s">
        <v>273</v>
      </c>
      <c r="F483" s="172" t="s">
        <v>274</v>
      </c>
      <c r="G483" s="174" t="s">
        <v>1554</v>
      </c>
      <c r="H483" s="172" t="s">
        <v>1555</v>
      </c>
      <c r="I483" s="174" t="s">
        <v>1574</v>
      </c>
      <c r="J483" s="172" t="s">
        <v>1587</v>
      </c>
      <c r="K483" s="172" t="s">
        <v>1576</v>
      </c>
      <c r="L483" s="172" t="s">
        <v>1577</v>
      </c>
      <c r="M483" s="176">
        <v>130</v>
      </c>
      <c r="N483" s="178">
        <v>1814.81</v>
      </c>
      <c r="O483" s="172">
        <v>41808</v>
      </c>
      <c r="P483" s="172" t="s">
        <v>281</v>
      </c>
      <c r="Q483" s="174" t="s">
        <v>282</v>
      </c>
      <c r="R483" s="172" t="s">
        <v>219</v>
      </c>
      <c r="S483" s="172" t="s">
        <v>220</v>
      </c>
      <c r="T483" s="172" t="s">
        <v>221</v>
      </c>
      <c r="U483" s="172" t="s">
        <v>222</v>
      </c>
      <c r="V483" s="172" t="s">
        <v>223</v>
      </c>
    </row>
    <row r="484" spans="1:22" hidden="1">
      <c r="A484" s="120"/>
      <c r="B484" s="172" t="s">
        <v>206</v>
      </c>
      <c r="C484" s="174" t="s">
        <v>207</v>
      </c>
      <c r="D484" s="172" t="s">
        <v>208</v>
      </c>
      <c r="E484" s="172" t="s">
        <v>273</v>
      </c>
      <c r="F484" s="172" t="s">
        <v>274</v>
      </c>
      <c r="G484" s="174" t="s">
        <v>1554</v>
      </c>
      <c r="H484" s="172" t="s">
        <v>1555</v>
      </c>
      <c r="I484" s="174" t="s">
        <v>1574</v>
      </c>
      <c r="J484" s="172" t="s">
        <v>1588</v>
      </c>
      <c r="K484" s="172" t="s">
        <v>1576</v>
      </c>
      <c r="L484" s="172" t="s">
        <v>1577</v>
      </c>
      <c r="M484" s="176">
        <v>140</v>
      </c>
      <c r="N484" s="178">
        <v>814.11</v>
      </c>
      <c r="O484" s="172">
        <v>41808</v>
      </c>
      <c r="P484" s="172" t="s">
        <v>281</v>
      </c>
      <c r="Q484" s="174" t="s">
        <v>282</v>
      </c>
      <c r="R484" s="172" t="s">
        <v>219</v>
      </c>
      <c r="S484" s="172" t="s">
        <v>220</v>
      </c>
      <c r="T484" s="172" t="s">
        <v>221</v>
      </c>
      <c r="U484" s="172" t="s">
        <v>222</v>
      </c>
      <c r="V484" s="172" t="s">
        <v>223</v>
      </c>
    </row>
    <row r="485" spans="1:22" hidden="1">
      <c r="A485" s="120"/>
      <c r="B485" s="172" t="s">
        <v>206</v>
      </c>
      <c r="C485" s="174" t="s">
        <v>207</v>
      </c>
      <c r="D485" s="172" t="s">
        <v>208</v>
      </c>
      <c r="E485" s="172" t="s">
        <v>273</v>
      </c>
      <c r="F485" s="172" t="s">
        <v>274</v>
      </c>
      <c r="G485" s="174" t="s">
        <v>1554</v>
      </c>
      <c r="H485" s="172" t="s">
        <v>1555</v>
      </c>
      <c r="I485" s="174" t="s">
        <v>1574</v>
      </c>
      <c r="J485" s="172" t="s">
        <v>1589</v>
      </c>
      <c r="K485" s="172" t="s">
        <v>1576</v>
      </c>
      <c r="L485" s="172" t="s">
        <v>1577</v>
      </c>
      <c r="M485" s="176">
        <v>150</v>
      </c>
      <c r="N485" s="178">
        <v>478.84</v>
      </c>
      <c r="O485" s="172">
        <v>41808</v>
      </c>
      <c r="P485" s="172" t="s">
        <v>281</v>
      </c>
      <c r="Q485" s="174" t="s">
        <v>282</v>
      </c>
      <c r="R485" s="172" t="s">
        <v>219</v>
      </c>
      <c r="S485" s="172" t="s">
        <v>220</v>
      </c>
      <c r="T485" s="172" t="s">
        <v>221</v>
      </c>
      <c r="U485" s="172" t="s">
        <v>222</v>
      </c>
      <c r="V485" s="172" t="s">
        <v>223</v>
      </c>
    </row>
    <row r="486" spans="1:22" hidden="1">
      <c r="A486" s="120"/>
      <c r="B486" s="172" t="s">
        <v>206</v>
      </c>
      <c r="C486" s="174" t="s">
        <v>207</v>
      </c>
      <c r="D486" s="172" t="s">
        <v>208</v>
      </c>
      <c r="E486" s="172" t="s">
        <v>273</v>
      </c>
      <c r="F486" s="172" t="s">
        <v>274</v>
      </c>
      <c r="G486" s="174" t="s">
        <v>1554</v>
      </c>
      <c r="H486" s="172" t="s">
        <v>1555</v>
      </c>
      <c r="I486" s="174" t="s">
        <v>1574</v>
      </c>
      <c r="J486" s="172" t="s">
        <v>1590</v>
      </c>
      <c r="K486" s="172" t="s">
        <v>1576</v>
      </c>
      <c r="L486" s="172" t="s">
        <v>1577</v>
      </c>
      <c r="M486" s="176">
        <v>160</v>
      </c>
      <c r="N486" s="178">
        <v>2682.82</v>
      </c>
      <c r="O486" s="172">
        <v>41808</v>
      </c>
      <c r="P486" s="172" t="s">
        <v>281</v>
      </c>
      <c r="Q486" s="174" t="s">
        <v>282</v>
      </c>
      <c r="R486" s="172" t="s">
        <v>219</v>
      </c>
      <c r="S486" s="172" t="s">
        <v>220</v>
      </c>
      <c r="T486" s="172" t="s">
        <v>221</v>
      </c>
      <c r="U486" s="172" t="s">
        <v>222</v>
      </c>
      <c r="V486" s="172" t="s">
        <v>223</v>
      </c>
    </row>
    <row r="487" spans="1:22" hidden="1">
      <c r="A487" s="120"/>
      <c r="B487" s="172" t="s">
        <v>206</v>
      </c>
      <c r="C487" s="174" t="s">
        <v>207</v>
      </c>
      <c r="D487" s="172" t="s">
        <v>208</v>
      </c>
      <c r="E487" s="172" t="s">
        <v>273</v>
      </c>
      <c r="F487" s="172" t="s">
        <v>274</v>
      </c>
      <c r="G487" s="174" t="s">
        <v>1554</v>
      </c>
      <c r="H487" s="172" t="s">
        <v>1555</v>
      </c>
      <c r="I487" s="174" t="s">
        <v>1574</v>
      </c>
      <c r="J487" s="172" t="s">
        <v>1591</v>
      </c>
      <c r="K487" s="172" t="s">
        <v>1576</v>
      </c>
      <c r="L487" s="172" t="s">
        <v>1577</v>
      </c>
      <c r="M487" s="176">
        <v>170</v>
      </c>
      <c r="N487" s="178">
        <v>958.65</v>
      </c>
      <c r="O487" s="172">
        <v>41808</v>
      </c>
      <c r="P487" s="172" t="s">
        <v>281</v>
      </c>
      <c r="Q487" s="174" t="s">
        <v>282</v>
      </c>
      <c r="R487" s="172" t="s">
        <v>219</v>
      </c>
      <c r="S487" s="172" t="s">
        <v>220</v>
      </c>
      <c r="T487" s="172" t="s">
        <v>221</v>
      </c>
      <c r="U487" s="172" t="s">
        <v>222</v>
      </c>
      <c r="V487" s="172" t="s">
        <v>223</v>
      </c>
    </row>
    <row r="488" spans="1:22" ht="30" hidden="1">
      <c r="A488" s="120"/>
      <c r="B488" s="120" t="s">
        <v>206</v>
      </c>
      <c r="C488" s="121" t="s">
        <v>207</v>
      </c>
      <c r="D488" s="120" t="s">
        <v>208</v>
      </c>
      <c r="E488" s="120" t="s">
        <v>315</v>
      </c>
      <c r="F488" s="120" t="s">
        <v>251</v>
      </c>
      <c r="G488" s="121" t="s">
        <v>738</v>
      </c>
      <c r="H488" s="120" t="s">
        <v>739</v>
      </c>
      <c r="I488" s="121" t="s">
        <v>748</v>
      </c>
      <c r="J488" s="120" t="s">
        <v>749</v>
      </c>
      <c r="K488" s="120" t="s">
        <v>750</v>
      </c>
      <c r="L488" s="120" t="s">
        <v>751</v>
      </c>
      <c r="M488" s="122">
        <v>10</v>
      </c>
      <c r="N488" s="123">
        <v>21109.07</v>
      </c>
      <c r="O488" s="124">
        <v>41808</v>
      </c>
      <c r="P488" s="120" t="s">
        <v>752</v>
      </c>
      <c r="Q488" s="121" t="s">
        <v>753</v>
      </c>
      <c r="R488" s="120" t="s">
        <v>219</v>
      </c>
      <c r="S488" s="120" t="s">
        <v>220</v>
      </c>
      <c r="T488" s="120" t="s">
        <v>221</v>
      </c>
      <c r="U488" s="120" t="s">
        <v>222</v>
      </c>
      <c r="V488" s="120" t="s">
        <v>223</v>
      </c>
    </row>
    <row r="489" spans="1:22" ht="30" hidden="1">
      <c r="A489" s="120"/>
      <c r="B489" s="120" t="s">
        <v>206</v>
      </c>
      <c r="C489" s="121" t="s">
        <v>207</v>
      </c>
      <c r="D489" s="120" t="s">
        <v>208</v>
      </c>
      <c r="E489" s="120" t="s">
        <v>315</v>
      </c>
      <c r="F489" s="120" t="s">
        <v>251</v>
      </c>
      <c r="G489" s="121" t="s">
        <v>738</v>
      </c>
      <c r="H489" s="120" t="s">
        <v>739</v>
      </c>
      <c r="I489" s="121" t="s">
        <v>754</v>
      </c>
      <c r="J489" s="120" t="s">
        <v>749</v>
      </c>
      <c r="K489" s="120" t="s">
        <v>750</v>
      </c>
      <c r="L489" s="120" t="s">
        <v>751</v>
      </c>
      <c r="M489" s="122">
        <v>10</v>
      </c>
      <c r="N489" s="123">
        <v>14072.71</v>
      </c>
      <c r="O489" s="124">
        <v>41808</v>
      </c>
      <c r="P489" s="120" t="s">
        <v>752</v>
      </c>
      <c r="Q489" s="121" t="s">
        <v>753</v>
      </c>
      <c r="R489" s="120" t="s">
        <v>219</v>
      </c>
      <c r="S489" s="120" t="s">
        <v>220</v>
      </c>
      <c r="T489" s="120" t="s">
        <v>221</v>
      </c>
      <c r="U489" s="120" t="s">
        <v>222</v>
      </c>
      <c r="V489" s="120" t="s">
        <v>223</v>
      </c>
    </row>
    <row r="490" spans="1:22" ht="30" hidden="1">
      <c r="A490" s="120"/>
      <c r="B490" s="120" t="s">
        <v>206</v>
      </c>
      <c r="C490" s="121" t="s">
        <v>207</v>
      </c>
      <c r="D490" s="120" t="s">
        <v>208</v>
      </c>
      <c r="E490" s="120" t="s">
        <v>240</v>
      </c>
      <c r="F490" s="120" t="s">
        <v>1064</v>
      </c>
      <c r="G490" s="121" t="s">
        <v>1065</v>
      </c>
      <c r="H490" s="120" t="s">
        <v>1066</v>
      </c>
      <c r="I490" s="121" t="s">
        <v>1067</v>
      </c>
      <c r="J490" s="120" t="s">
        <v>1068</v>
      </c>
      <c r="K490" s="120" t="s">
        <v>1069</v>
      </c>
      <c r="L490" s="120" t="s">
        <v>1070</v>
      </c>
      <c r="M490" s="122">
        <v>10</v>
      </c>
      <c r="N490" s="123">
        <v>33801.74</v>
      </c>
      <c r="O490" s="124">
        <v>41808</v>
      </c>
      <c r="P490" s="120" t="s">
        <v>772</v>
      </c>
      <c r="Q490" s="121" t="s">
        <v>773</v>
      </c>
      <c r="R490" s="120" t="s">
        <v>219</v>
      </c>
      <c r="S490" s="120" t="s">
        <v>220</v>
      </c>
      <c r="T490" s="120" t="s">
        <v>221</v>
      </c>
      <c r="U490" s="120" t="s">
        <v>222</v>
      </c>
      <c r="V490" s="120" t="s">
        <v>223</v>
      </c>
    </row>
    <row r="491" spans="1:22" ht="30" hidden="1">
      <c r="A491" s="120"/>
      <c r="B491" s="120" t="s">
        <v>206</v>
      </c>
      <c r="C491" s="121" t="s">
        <v>207</v>
      </c>
      <c r="D491" s="120" t="s">
        <v>208</v>
      </c>
      <c r="E491" s="120" t="s">
        <v>466</v>
      </c>
      <c r="F491" s="120" t="s">
        <v>424</v>
      </c>
      <c r="G491" s="121" t="s">
        <v>467</v>
      </c>
      <c r="H491" s="120" t="s">
        <v>468</v>
      </c>
      <c r="I491" s="121" t="s">
        <v>469</v>
      </c>
      <c r="J491" s="120" t="s">
        <v>470</v>
      </c>
      <c r="K491" s="120" t="s">
        <v>471</v>
      </c>
      <c r="L491" s="120" t="s">
        <v>472</v>
      </c>
      <c r="M491" s="122">
        <v>10</v>
      </c>
      <c r="N491" s="123">
        <v>15337.24</v>
      </c>
      <c r="O491" s="124">
        <v>41809</v>
      </c>
      <c r="P491" s="120" t="s">
        <v>473</v>
      </c>
      <c r="Q491" s="121" t="s">
        <v>474</v>
      </c>
      <c r="R491" s="120" t="s">
        <v>475</v>
      </c>
      <c r="S491" s="120" t="s">
        <v>220</v>
      </c>
      <c r="T491" s="120" t="s">
        <v>476</v>
      </c>
      <c r="U491" s="120" t="s">
        <v>350</v>
      </c>
      <c r="V491" s="120" t="s">
        <v>223</v>
      </c>
    </row>
    <row r="492" spans="1:22" ht="30" hidden="1">
      <c r="A492" s="120"/>
      <c r="B492" s="120" t="s">
        <v>206</v>
      </c>
      <c r="C492" s="121" t="s">
        <v>207</v>
      </c>
      <c r="D492" s="120" t="s">
        <v>208</v>
      </c>
      <c r="E492" s="120" t="s">
        <v>702</v>
      </c>
      <c r="F492" s="120" t="s">
        <v>703</v>
      </c>
      <c r="G492" s="121" t="s">
        <v>704</v>
      </c>
      <c r="H492" s="120" t="s">
        <v>704</v>
      </c>
      <c r="I492" s="121" t="s">
        <v>705</v>
      </c>
      <c r="J492" s="120" t="s">
        <v>706</v>
      </c>
      <c r="K492" s="120" t="s">
        <v>707</v>
      </c>
      <c r="L492" s="120" t="s">
        <v>708</v>
      </c>
      <c r="M492" s="122">
        <v>1</v>
      </c>
      <c r="N492" s="123">
        <v>1873.2</v>
      </c>
      <c r="O492" s="124">
        <v>41809</v>
      </c>
      <c r="P492" s="120" t="s">
        <v>709</v>
      </c>
      <c r="Q492" s="121" t="s">
        <v>710</v>
      </c>
      <c r="R492" s="120" t="s">
        <v>711</v>
      </c>
      <c r="S492" s="120" t="s">
        <v>220</v>
      </c>
      <c r="T492" s="120" t="s">
        <v>476</v>
      </c>
      <c r="U492" s="120" t="s">
        <v>222</v>
      </c>
      <c r="V492" s="120" t="s">
        <v>223</v>
      </c>
    </row>
    <row r="493" spans="1:22" ht="30" hidden="1">
      <c r="A493" s="120"/>
      <c r="B493" s="120" t="s">
        <v>206</v>
      </c>
      <c r="C493" s="121" t="s">
        <v>207</v>
      </c>
      <c r="D493" s="120" t="s">
        <v>208</v>
      </c>
      <c r="E493" s="120" t="s">
        <v>702</v>
      </c>
      <c r="F493" s="120" t="s">
        <v>703</v>
      </c>
      <c r="G493" s="121" t="s">
        <v>704</v>
      </c>
      <c r="H493" s="120" t="s">
        <v>704</v>
      </c>
      <c r="I493" s="121" t="s">
        <v>705</v>
      </c>
      <c r="J493" s="120" t="s">
        <v>706</v>
      </c>
      <c r="K493" s="120" t="s">
        <v>707</v>
      </c>
      <c r="L493" s="120" t="s">
        <v>708</v>
      </c>
      <c r="M493" s="122">
        <v>2</v>
      </c>
      <c r="N493" s="123">
        <v>29750</v>
      </c>
      <c r="O493" s="124">
        <v>41809</v>
      </c>
      <c r="P493" s="120" t="s">
        <v>709</v>
      </c>
      <c r="Q493" s="121" t="s">
        <v>710</v>
      </c>
      <c r="R493" s="120" t="s">
        <v>711</v>
      </c>
      <c r="S493" s="120" t="s">
        <v>220</v>
      </c>
      <c r="T493" s="120" t="s">
        <v>476</v>
      </c>
      <c r="U493" s="120" t="s">
        <v>222</v>
      </c>
      <c r="V493" s="120" t="s">
        <v>223</v>
      </c>
    </row>
    <row r="494" spans="1:22" ht="30" hidden="1">
      <c r="A494" s="120"/>
      <c r="B494" s="120" t="s">
        <v>206</v>
      </c>
      <c r="C494" s="121" t="s">
        <v>207</v>
      </c>
      <c r="D494" s="120" t="s">
        <v>208</v>
      </c>
      <c r="E494" s="120" t="s">
        <v>702</v>
      </c>
      <c r="F494" s="120" t="s">
        <v>703</v>
      </c>
      <c r="G494" s="121" t="s">
        <v>704</v>
      </c>
      <c r="H494" s="120" t="s">
        <v>704</v>
      </c>
      <c r="I494" s="121" t="s">
        <v>712</v>
      </c>
      <c r="J494" s="120" t="s">
        <v>706</v>
      </c>
      <c r="K494" s="120" t="s">
        <v>707</v>
      </c>
      <c r="L494" s="120" t="s">
        <v>708</v>
      </c>
      <c r="M494" s="122">
        <v>3</v>
      </c>
      <c r="N494" s="123">
        <v>440.1</v>
      </c>
      <c r="O494" s="124">
        <v>41809</v>
      </c>
      <c r="P494" s="120" t="s">
        <v>709</v>
      </c>
      <c r="Q494" s="121" t="s">
        <v>710</v>
      </c>
      <c r="R494" s="120" t="s">
        <v>711</v>
      </c>
      <c r="S494" s="120" t="s">
        <v>220</v>
      </c>
      <c r="T494" s="120" t="s">
        <v>476</v>
      </c>
      <c r="U494" s="120" t="s">
        <v>222</v>
      </c>
      <c r="V494" s="120" t="s">
        <v>223</v>
      </c>
    </row>
    <row r="495" spans="1:22" ht="30" hidden="1">
      <c r="A495" s="120"/>
      <c r="B495" s="120" t="s">
        <v>206</v>
      </c>
      <c r="C495" s="121" t="s">
        <v>207</v>
      </c>
      <c r="D495" s="120" t="s">
        <v>208</v>
      </c>
      <c r="E495" s="120" t="s">
        <v>702</v>
      </c>
      <c r="F495" s="120" t="s">
        <v>703</v>
      </c>
      <c r="G495" s="121" t="s">
        <v>704</v>
      </c>
      <c r="H495" s="120" t="s">
        <v>704</v>
      </c>
      <c r="I495" s="121" t="s">
        <v>712</v>
      </c>
      <c r="J495" s="120" t="s">
        <v>706</v>
      </c>
      <c r="K495" s="120" t="s">
        <v>707</v>
      </c>
      <c r="L495" s="120" t="s">
        <v>708</v>
      </c>
      <c r="M495" s="122">
        <v>4</v>
      </c>
      <c r="N495" s="123">
        <v>4006.2</v>
      </c>
      <c r="O495" s="124">
        <v>41809</v>
      </c>
      <c r="P495" s="120" t="s">
        <v>709</v>
      </c>
      <c r="Q495" s="121" t="s">
        <v>710</v>
      </c>
      <c r="R495" s="120" t="s">
        <v>711</v>
      </c>
      <c r="S495" s="120" t="s">
        <v>220</v>
      </c>
      <c r="T495" s="120" t="s">
        <v>476</v>
      </c>
      <c r="U495" s="120" t="s">
        <v>222</v>
      </c>
      <c r="V495" s="120" t="s">
        <v>223</v>
      </c>
    </row>
    <row r="496" spans="1:22" ht="30" hidden="1">
      <c r="A496" s="120"/>
      <c r="B496" s="120" t="s">
        <v>206</v>
      </c>
      <c r="C496" s="121" t="s">
        <v>207</v>
      </c>
      <c r="D496" s="120" t="s">
        <v>208</v>
      </c>
      <c r="E496" s="120" t="s">
        <v>702</v>
      </c>
      <c r="F496" s="120" t="s">
        <v>703</v>
      </c>
      <c r="G496" s="121" t="s">
        <v>704</v>
      </c>
      <c r="H496" s="120" t="s">
        <v>704</v>
      </c>
      <c r="I496" s="121" t="s">
        <v>712</v>
      </c>
      <c r="J496" s="120" t="s">
        <v>706</v>
      </c>
      <c r="K496" s="120" t="s">
        <v>707</v>
      </c>
      <c r="L496" s="120" t="s">
        <v>708</v>
      </c>
      <c r="M496" s="122">
        <v>5</v>
      </c>
      <c r="N496" s="123">
        <v>9048</v>
      </c>
      <c r="O496" s="124">
        <v>41809</v>
      </c>
      <c r="P496" s="120" t="s">
        <v>709</v>
      </c>
      <c r="Q496" s="121" t="s">
        <v>710</v>
      </c>
      <c r="R496" s="120" t="s">
        <v>711</v>
      </c>
      <c r="S496" s="120" t="s">
        <v>220</v>
      </c>
      <c r="T496" s="120" t="s">
        <v>476</v>
      </c>
      <c r="U496" s="120" t="s">
        <v>222</v>
      </c>
      <c r="V496" s="120" t="s">
        <v>223</v>
      </c>
    </row>
    <row r="497" spans="1:22" ht="30" hidden="1">
      <c r="A497" s="120"/>
      <c r="B497" s="120" t="s">
        <v>206</v>
      </c>
      <c r="C497" s="121" t="s">
        <v>207</v>
      </c>
      <c r="D497" s="120" t="s">
        <v>208</v>
      </c>
      <c r="E497" s="120" t="s">
        <v>702</v>
      </c>
      <c r="F497" s="120" t="s">
        <v>703</v>
      </c>
      <c r="G497" s="121" t="s">
        <v>704</v>
      </c>
      <c r="H497" s="120" t="s">
        <v>704</v>
      </c>
      <c r="I497" s="121" t="s">
        <v>705</v>
      </c>
      <c r="J497" s="120" t="s">
        <v>706</v>
      </c>
      <c r="K497" s="120" t="s">
        <v>707</v>
      </c>
      <c r="L497" s="120" t="s">
        <v>708</v>
      </c>
      <c r="M497" s="122">
        <v>8</v>
      </c>
      <c r="N497" s="123">
        <v>5.16</v>
      </c>
      <c r="O497" s="124">
        <v>41809</v>
      </c>
      <c r="P497" s="120" t="s">
        <v>709</v>
      </c>
      <c r="Q497" s="121" t="s">
        <v>710</v>
      </c>
      <c r="R497" s="120" t="s">
        <v>711</v>
      </c>
      <c r="S497" s="120" t="s">
        <v>220</v>
      </c>
      <c r="T497" s="120" t="s">
        <v>476</v>
      </c>
      <c r="U497" s="120" t="s">
        <v>222</v>
      </c>
      <c r="V497" s="120" t="s">
        <v>223</v>
      </c>
    </row>
    <row r="498" spans="1:22" hidden="1">
      <c r="A498" s="120"/>
      <c r="B498" s="172" t="s">
        <v>206</v>
      </c>
      <c r="C498" s="174" t="s">
        <v>207</v>
      </c>
      <c r="D498" s="172" t="s">
        <v>208</v>
      </c>
      <c r="E498" s="172" t="s">
        <v>324</v>
      </c>
      <c r="F498" s="172" t="s">
        <v>2004</v>
      </c>
      <c r="G498" s="174" t="s">
        <v>2005</v>
      </c>
      <c r="H498" s="172" t="s">
        <v>2006</v>
      </c>
      <c r="I498" s="174" t="s">
        <v>2007</v>
      </c>
      <c r="J498" s="172" t="s">
        <v>2008</v>
      </c>
      <c r="K498" s="172" t="s">
        <v>2009</v>
      </c>
      <c r="L498" s="172" t="s">
        <v>2010</v>
      </c>
      <c r="M498" s="176">
        <v>10</v>
      </c>
      <c r="N498" s="178">
        <v>25173.05</v>
      </c>
      <c r="O498" s="172">
        <v>41807</v>
      </c>
      <c r="P498" s="172" t="s">
        <v>2011</v>
      </c>
      <c r="Q498" s="174" t="s">
        <v>2012</v>
      </c>
      <c r="R498" s="172" t="s">
        <v>219</v>
      </c>
      <c r="S498" s="172" t="s">
        <v>220</v>
      </c>
      <c r="T498" s="172" t="s">
        <v>221</v>
      </c>
      <c r="U498" s="172" t="s">
        <v>222</v>
      </c>
      <c r="V498" s="172" t="s">
        <v>223</v>
      </c>
    </row>
    <row r="499" spans="1:22" ht="30" hidden="1">
      <c r="A499" s="120" t="s">
        <v>2406</v>
      </c>
      <c r="B499" s="120" t="s">
        <v>206</v>
      </c>
      <c r="C499" s="121" t="s">
        <v>207</v>
      </c>
      <c r="D499" s="120" t="s">
        <v>208</v>
      </c>
      <c r="E499" s="120" t="s">
        <v>285</v>
      </c>
      <c r="F499" s="120" t="s">
        <v>775</v>
      </c>
      <c r="G499" s="121" t="s">
        <v>1275</v>
      </c>
      <c r="H499" s="120" t="s">
        <v>1276</v>
      </c>
      <c r="I499" s="121" t="s">
        <v>1277</v>
      </c>
      <c r="J499" s="120" t="s">
        <v>1278</v>
      </c>
      <c r="K499" s="120" t="s">
        <v>1279</v>
      </c>
      <c r="L499" s="120" t="s">
        <v>1280</v>
      </c>
      <c r="M499" s="122">
        <v>10</v>
      </c>
      <c r="N499" s="123">
        <v>27360.91</v>
      </c>
      <c r="O499" s="124">
        <v>41808</v>
      </c>
      <c r="P499" s="120" t="s">
        <v>1281</v>
      </c>
      <c r="Q499" s="121" t="s">
        <v>1282</v>
      </c>
      <c r="R499" s="120" t="s">
        <v>219</v>
      </c>
      <c r="S499" s="120" t="s">
        <v>220</v>
      </c>
      <c r="T499" s="120" t="s">
        <v>221</v>
      </c>
      <c r="U499" s="120" t="s">
        <v>222</v>
      </c>
      <c r="V499" s="120" t="s">
        <v>223</v>
      </c>
    </row>
    <row r="500" spans="1:22" hidden="1">
      <c r="A500" s="120"/>
      <c r="B500" s="172" t="s">
        <v>206</v>
      </c>
      <c r="C500" s="174" t="s">
        <v>207</v>
      </c>
      <c r="D500" s="172" t="s">
        <v>208</v>
      </c>
      <c r="E500" s="172" t="s">
        <v>669</v>
      </c>
      <c r="F500" s="172" t="s">
        <v>405</v>
      </c>
      <c r="G500" s="174" t="s">
        <v>1702</v>
      </c>
      <c r="H500" s="172" t="s">
        <v>1703</v>
      </c>
      <c r="I500" s="174" t="s">
        <v>716</v>
      </c>
      <c r="J500" s="172" t="s">
        <v>1739</v>
      </c>
      <c r="K500" s="172" t="s">
        <v>1740</v>
      </c>
      <c r="L500" s="172" t="s">
        <v>1736</v>
      </c>
      <c r="M500" s="176">
        <v>10</v>
      </c>
      <c r="N500" s="178">
        <v>11521.09</v>
      </c>
      <c r="O500" s="172">
        <v>41809</v>
      </c>
      <c r="P500" s="172" t="s">
        <v>1737</v>
      </c>
      <c r="Q500" s="174" t="s">
        <v>1738</v>
      </c>
      <c r="R500" s="172" t="s">
        <v>348</v>
      </c>
      <c r="S500" s="172" t="s">
        <v>220</v>
      </c>
      <c r="T500" s="172" t="s">
        <v>476</v>
      </c>
      <c r="U500" s="172" t="s">
        <v>350</v>
      </c>
      <c r="V500" s="172" t="s">
        <v>223</v>
      </c>
    </row>
    <row r="501" spans="1:22" hidden="1">
      <c r="A501" s="120"/>
      <c r="B501" s="172" t="s">
        <v>206</v>
      </c>
      <c r="C501" s="174" t="s">
        <v>207</v>
      </c>
      <c r="D501" s="172" t="s">
        <v>208</v>
      </c>
      <c r="E501" s="172" t="s">
        <v>669</v>
      </c>
      <c r="F501" s="172" t="s">
        <v>405</v>
      </c>
      <c r="G501" s="174" t="s">
        <v>1702</v>
      </c>
      <c r="H501" s="172" t="s">
        <v>1703</v>
      </c>
      <c r="I501" s="174" t="s">
        <v>716</v>
      </c>
      <c r="J501" s="172" t="s">
        <v>1739</v>
      </c>
      <c r="K501" s="172" t="s">
        <v>1740</v>
      </c>
      <c r="L501" s="172" t="s">
        <v>1736</v>
      </c>
      <c r="M501" s="176">
        <v>20</v>
      </c>
      <c r="N501" s="178">
        <v>9052.36</v>
      </c>
      <c r="O501" s="172">
        <v>41809</v>
      </c>
      <c r="P501" s="172" t="s">
        <v>1737</v>
      </c>
      <c r="Q501" s="174" t="s">
        <v>1738</v>
      </c>
      <c r="R501" s="172" t="s">
        <v>348</v>
      </c>
      <c r="S501" s="172" t="s">
        <v>220</v>
      </c>
      <c r="T501" s="172" t="s">
        <v>476</v>
      </c>
      <c r="U501" s="172" t="s">
        <v>350</v>
      </c>
      <c r="V501" s="172" t="s">
        <v>223</v>
      </c>
    </row>
    <row r="502" spans="1:22">
      <c r="A502" s="120" t="s">
        <v>2405</v>
      </c>
      <c r="B502" s="172" t="s">
        <v>206</v>
      </c>
      <c r="C502" s="174" t="s">
        <v>207</v>
      </c>
      <c r="D502" s="172" t="s">
        <v>208</v>
      </c>
      <c r="E502" s="172" t="s">
        <v>669</v>
      </c>
      <c r="F502" s="172" t="s">
        <v>405</v>
      </c>
      <c r="G502" s="174" t="s">
        <v>1702</v>
      </c>
      <c r="H502" s="172" t="s">
        <v>1703</v>
      </c>
      <c r="I502" s="174" t="s">
        <v>716</v>
      </c>
      <c r="J502" s="172" t="s">
        <v>1741</v>
      </c>
      <c r="K502" s="172" t="s">
        <v>1742</v>
      </c>
      <c r="L502" s="172" t="s">
        <v>1743</v>
      </c>
      <c r="M502" s="176">
        <v>10</v>
      </c>
      <c r="N502" s="178">
        <v>26125.82</v>
      </c>
      <c r="O502" s="172">
        <v>41809</v>
      </c>
      <c r="P502" s="172" t="s">
        <v>1713</v>
      </c>
      <c r="Q502" s="174" t="s">
        <v>1714</v>
      </c>
      <c r="R502" s="172" t="s">
        <v>348</v>
      </c>
      <c r="S502" s="172" t="s">
        <v>220</v>
      </c>
      <c r="T502" s="172" t="s">
        <v>476</v>
      </c>
      <c r="U502" s="172" t="s">
        <v>350</v>
      </c>
      <c r="V502" s="172" t="s">
        <v>223</v>
      </c>
    </row>
    <row r="503" spans="1:22">
      <c r="A503" s="120" t="s">
        <v>2405</v>
      </c>
      <c r="B503" s="172" t="s">
        <v>206</v>
      </c>
      <c r="C503" s="174" t="s">
        <v>207</v>
      </c>
      <c r="D503" s="172" t="s">
        <v>208</v>
      </c>
      <c r="E503" s="172" t="s">
        <v>669</v>
      </c>
      <c r="F503" s="172" t="s">
        <v>405</v>
      </c>
      <c r="G503" s="174" t="s">
        <v>1702</v>
      </c>
      <c r="H503" s="172" t="s">
        <v>1703</v>
      </c>
      <c r="I503" s="174" t="s">
        <v>716</v>
      </c>
      <c r="J503" s="172" t="s">
        <v>1741</v>
      </c>
      <c r="K503" s="172" t="s">
        <v>1742</v>
      </c>
      <c r="L503" s="172" t="s">
        <v>1743</v>
      </c>
      <c r="M503" s="176">
        <v>20</v>
      </c>
      <c r="N503" s="178">
        <v>2284.08</v>
      </c>
      <c r="O503" s="172">
        <v>41809</v>
      </c>
      <c r="P503" s="172" t="s">
        <v>1713</v>
      </c>
      <c r="Q503" s="174" t="s">
        <v>1714</v>
      </c>
      <c r="R503" s="172" t="s">
        <v>348</v>
      </c>
      <c r="S503" s="172" t="s">
        <v>220</v>
      </c>
      <c r="T503" s="172" t="s">
        <v>476</v>
      </c>
      <c r="U503" s="172" t="s">
        <v>350</v>
      </c>
      <c r="V503" s="172" t="s">
        <v>223</v>
      </c>
    </row>
    <row r="504" spans="1:22" ht="30" hidden="1">
      <c r="A504" s="120"/>
      <c r="B504" s="120" t="s">
        <v>206</v>
      </c>
      <c r="C504" s="121" t="s">
        <v>207</v>
      </c>
      <c r="D504" s="120" t="s">
        <v>208</v>
      </c>
      <c r="E504" s="120" t="s">
        <v>240</v>
      </c>
      <c r="F504" s="120" t="s">
        <v>1299</v>
      </c>
      <c r="G504" s="121" t="s">
        <v>1300</v>
      </c>
      <c r="H504" s="120" t="s">
        <v>1301</v>
      </c>
      <c r="I504" s="121" t="s">
        <v>1302</v>
      </c>
      <c r="J504" s="120" t="s">
        <v>1303</v>
      </c>
      <c r="K504" s="120" t="s">
        <v>1304</v>
      </c>
      <c r="L504" s="120" t="s">
        <v>1305</v>
      </c>
      <c r="M504" s="122">
        <v>10</v>
      </c>
      <c r="N504" s="123">
        <v>11547.3</v>
      </c>
      <c r="O504" s="124">
        <v>41809</v>
      </c>
      <c r="P504" s="120" t="s">
        <v>1306</v>
      </c>
      <c r="Q504" s="121" t="s">
        <v>1307</v>
      </c>
      <c r="R504" s="120" t="s">
        <v>219</v>
      </c>
      <c r="S504" s="120" t="s">
        <v>220</v>
      </c>
      <c r="T504" s="120" t="s">
        <v>221</v>
      </c>
      <c r="U504" s="120" t="s">
        <v>222</v>
      </c>
      <c r="V504" s="120" t="s">
        <v>223</v>
      </c>
    </row>
    <row r="505" spans="1:22" ht="30" hidden="1">
      <c r="A505" s="120"/>
      <c r="B505" s="120" t="s">
        <v>206</v>
      </c>
      <c r="C505" s="121" t="s">
        <v>207</v>
      </c>
      <c r="D505" s="120" t="s">
        <v>208</v>
      </c>
      <c r="E505" s="120" t="s">
        <v>240</v>
      </c>
      <c r="F505" s="120" t="s">
        <v>1299</v>
      </c>
      <c r="G505" s="121" t="s">
        <v>1300</v>
      </c>
      <c r="H505" s="120" t="s">
        <v>1301</v>
      </c>
      <c r="I505" s="121" t="s">
        <v>1308</v>
      </c>
      <c r="J505" s="120" t="s">
        <v>1309</v>
      </c>
      <c r="K505" s="120" t="s">
        <v>1304</v>
      </c>
      <c r="L505" s="120" t="s">
        <v>1305</v>
      </c>
      <c r="M505" s="122">
        <v>20</v>
      </c>
      <c r="N505" s="123">
        <v>6080.05</v>
      </c>
      <c r="O505" s="124">
        <v>41809</v>
      </c>
      <c r="P505" s="120" t="s">
        <v>1306</v>
      </c>
      <c r="Q505" s="121" t="s">
        <v>1307</v>
      </c>
      <c r="R505" s="120" t="s">
        <v>219</v>
      </c>
      <c r="S505" s="120" t="s">
        <v>220</v>
      </c>
      <c r="T505" s="120" t="s">
        <v>221</v>
      </c>
      <c r="U505" s="120" t="s">
        <v>222</v>
      </c>
      <c r="V505" s="120" t="s">
        <v>223</v>
      </c>
    </row>
    <row r="506" spans="1:22" ht="30" hidden="1">
      <c r="A506" s="120"/>
      <c r="B506" s="120" t="s">
        <v>206</v>
      </c>
      <c r="C506" s="121" t="s">
        <v>207</v>
      </c>
      <c r="D506" s="120" t="s">
        <v>208</v>
      </c>
      <c r="E506" s="120" t="s">
        <v>240</v>
      </c>
      <c r="F506" s="120" t="s">
        <v>1299</v>
      </c>
      <c r="G506" s="121" t="s">
        <v>1300</v>
      </c>
      <c r="H506" s="120" t="s">
        <v>1301</v>
      </c>
      <c r="I506" s="121" t="s">
        <v>1310</v>
      </c>
      <c r="J506" s="120" t="s">
        <v>1311</v>
      </c>
      <c r="K506" s="120" t="s">
        <v>1304</v>
      </c>
      <c r="L506" s="120" t="s">
        <v>1305</v>
      </c>
      <c r="M506" s="122">
        <v>40</v>
      </c>
      <c r="N506" s="123">
        <v>753.65</v>
      </c>
      <c r="O506" s="124">
        <v>41809</v>
      </c>
      <c r="P506" s="120" t="s">
        <v>1306</v>
      </c>
      <c r="Q506" s="121" t="s">
        <v>1307</v>
      </c>
      <c r="R506" s="120" t="s">
        <v>219</v>
      </c>
      <c r="S506" s="120" t="s">
        <v>220</v>
      </c>
      <c r="T506" s="120" t="s">
        <v>221</v>
      </c>
      <c r="U506" s="120" t="s">
        <v>222</v>
      </c>
      <c r="V506" s="120" t="s">
        <v>223</v>
      </c>
    </row>
    <row r="507" spans="1:22" ht="30" hidden="1">
      <c r="A507" s="120"/>
      <c r="B507" s="120" t="s">
        <v>206</v>
      </c>
      <c r="C507" s="121" t="s">
        <v>207</v>
      </c>
      <c r="D507" s="120" t="s">
        <v>208</v>
      </c>
      <c r="E507" s="120" t="s">
        <v>240</v>
      </c>
      <c r="F507" s="120" t="s">
        <v>1299</v>
      </c>
      <c r="G507" s="121" t="s">
        <v>1300</v>
      </c>
      <c r="H507" s="120" t="s">
        <v>1301</v>
      </c>
      <c r="I507" s="121" t="s">
        <v>1312</v>
      </c>
      <c r="J507" s="120" t="s">
        <v>1313</v>
      </c>
      <c r="K507" s="120" t="s">
        <v>1304</v>
      </c>
      <c r="L507" s="120" t="s">
        <v>1305</v>
      </c>
      <c r="M507" s="122">
        <v>50</v>
      </c>
      <c r="N507" s="123">
        <v>1897.5</v>
      </c>
      <c r="O507" s="124">
        <v>41809</v>
      </c>
      <c r="P507" s="120" t="s">
        <v>1306</v>
      </c>
      <c r="Q507" s="121" t="s">
        <v>1307</v>
      </c>
      <c r="R507" s="120" t="s">
        <v>219</v>
      </c>
      <c r="S507" s="120" t="s">
        <v>220</v>
      </c>
      <c r="T507" s="120" t="s">
        <v>221</v>
      </c>
      <c r="U507" s="120" t="s">
        <v>222</v>
      </c>
      <c r="V507" s="120" t="s">
        <v>223</v>
      </c>
    </row>
    <row r="508" spans="1:22" ht="30" hidden="1">
      <c r="A508" s="120"/>
      <c r="B508" s="120" t="s">
        <v>206</v>
      </c>
      <c r="C508" s="121" t="s">
        <v>207</v>
      </c>
      <c r="D508" s="120" t="s">
        <v>208</v>
      </c>
      <c r="E508" s="120" t="s">
        <v>240</v>
      </c>
      <c r="F508" s="120" t="s">
        <v>1299</v>
      </c>
      <c r="G508" s="121" t="s">
        <v>1300</v>
      </c>
      <c r="H508" s="120" t="s">
        <v>1301</v>
      </c>
      <c r="I508" s="121" t="s">
        <v>1312</v>
      </c>
      <c r="J508" s="120" t="s">
        <v>1314</v>
      </c>
      <c r="K508" s="120" t="s">
        <v>1304</v>
      </c>
      <c r="L508" s="120" t="s">
        <v>1305</v>
      </c>
      <c r="M508" s="122">
        <v>60</v>
      </c>
      <c r="N508" s="123">
        <v>451.72</v>
      </c>
      <c r="O508" s="124">
        <v>41809</v>
      </c>
      <c r="P508" s="120" t="s">
        <v>1306</v>
      </c>
      <c r="Q508" s="121" t="s">
        <v>1307</v>
      </c>
      <c r="R508" s="120" t="s">
        <v>219</v>
      </c>
      <c r="S508" s="120" t="s">
        <v>220</v>
      </c>
      <c r="T508" s="120" t="s">
        <v>221</v>
      </c>
      <c r="U508" s="120" t="s">
        <v>222</v>
      </c>
      <c r="V508" s="120" t="s">
        <v>223</v>
      </c>
    </row>
    <row r="509" spans="1:22" ht="30" hidden="1">
      <c r="A509" s="120"/>
      <c r="B509" s="120" t="s">
        <v>206</v>
      </c>
      <c r="C509" s="121" t="s">
        <v>207</v>
      </c>
      <c r="D509" s="120" t="s">
        <v>208</v>
      </c>
      <c r="E509" s="120" t="s">
        <v>240</v>
      </c>
      <c r="F509" s="120" t="s">
        <v>1299</v>
      </c>
      <c r="G509" s="121" t="s">
        <v>1300</v>
      </c>
      <c r="H509" s="120" t="s">
        <v>1301</v>
      </c>
      <c r="I509" s="121" t="s">
        <v>1302</v>
      </c>
      <c r="J509" s="120" t="s">
        <v>1315</v>
      </c>
      <c r="K509" s="120" t="s">
        <v>1304</v>
      </c>
      <c r="L509" s="120" t="s">
        <v>1305</v>
      </c>
      <c r="M509" s="122">
        <v>70</v>
      </c>
      <c r="N509" s="123">
        <v>1514.7</v>
      </c>
      <c r="O509" s="124">
        <v>41809</v>
      </c>
      <c r="P509" s="120" t="s">
        <v>1306</v>
      </c>
      <c r="Q509" s="121" t="s">
        <v>1307</v>
      </c>
      <c r="R509" s="120" t="s">
        <v>219</v>
      </c>
      <c r="S509" s="120" t="s">
        <v>220</v>
      </c>
      <c r="T509" s="120" t="s">
        <v>221</v>
      </c>
      <c r="U509" s="120" t="s">
        <v>222</v>
      </c>
      <c r="V509" s="120" t="s">
        <v>223</v>
      </c>
    </row>
    <row r="510" spans="1:22" ht="30" hidden="1">
      <c r="A510" s="120"/>
      <c r="B510" s="120" t="s">
        <v>206</v>
      </c>
      <c r="C510" s="121" t="s">
        <v>207</v>
      </c>
      <c r="D510" s="120" t="s">
        <v>208</v>
      </c>
      <c r="E510" s="120" t="s">
        <v>457</v>
      </c>
      <c r="F510" s="120" t="s">
        <v>429</v>
      </c>
      <c r="G510" s="121" t="s">
        <v>458</v>
      </c>
      <c r="H510" s="120" t="s">
        <v>459</v>
      </c>
      <c r="I510" s="121" t="s">
        <v>460</v>
      </c>
      <c r="J510" s="120" t="s">
        <v>461</v>
      </c>
      <c r="K510" s="120" t="s">
        <v>462</v>
      </c>
      <c r="L510" s="120" t="s">
        <v>463</v>
      </c>
      <c r="M510" s="122">
        <v>10</v>
      </c>
      <c r="N510" s="123">
        <v>1164.8399999999999</v>
      </c>
      <c r="O510" s="124">
        <v>41810</v>
      </c>
      <c r="P510" s="120" t="s">
        <v>464</v>
      </c>
      <c r="Q510" s="121" t="s">
        <v>465</v>
      </c>
      <c r="R510" s="120" t="s">
        <v>219</v>
      </c>
      <c r="S510" s="120" t="s">
        <v>220</v>
      </c>
      <c r="T510" s="120" t="s">
        <v>221</v>
      </c>
      <c r="U510" s="120" t="s">
        <v>222</v>
      </c>
      <c r="V510" s="120" t="s">
        <v>223</v>
      </c>
    </row>
    <row r="511" spans="1:22" ht="30" hidden="1">
      <c r="A511" s="120"/>
      <c r="B511" s="120" t="s">
        <v>206</v>
      </c>
      <c r="C511" s="121" t="s">
        <v>207</v>
      </c>
      <c r="D511" s="120" t="s">
        <v>208</v>
      </c>
      <c r="E511" s="120" t="s">
        <v>457</v>
      </c>
      <c r="F511" s="120" t="s">
        <v>429</v>
      </c>
      <c r="G511" s="121" t="s">
        <v>577</v>
      </c>
      <c r="H511" s="120" t="s">
        <v>578</v>
      </c>
      <c r="I511" s="121" t="s">
        <v>589</v>
      </c>
      <c r="J511" s="120" t="s">
        <v>590</v>
      </c>
      <c r="K511" s="120" t="s">
        <v>462</v>
      </c>
      <c r="L511" s="120" t="s">
        <v>463</v>
      </c>
      <c r="M511" s="122">
        <v>20</v>
      </c>
      <c r="N511" s="123">
        <v>957.5</v>
      </c>
      <c r="O511" s="124">
        <v>41810</v>
      </c>
      <c r="P511" s="120" t="s">
        <v>464</v>
      </c>
      <c r="Q511" s="121" t="s">
        <v>465</v>
      </c>
      <c r="R511" s="120" t="s">
        <v>219</v>
      </c>
      <c r="S511" s="120" t="s">
        <v>220</v>
      </c>
      <c r="T511" s="120" t="s">
        <v>221</v>
      </c>
      <c r="U511" s="120" t="s">
        <v>222</v>
      </c>
      <c r="V511" s="120" t="s">
        <v>223</v>
      </c>
    </row>
    <row r="512" spans="1:22" ht="30" hidden="1">
      <c r="A512" s="120"/>
      <c r="B512" s="120" t="s">
        <v>206</v>
      </c>
      <c r="C512" s="121" t="s">
        <v>207</v>
      </c>
      <c r="D512" s="120" t="s">
        <v>208</v>
      </c>
      <c r="E512" s="120" t="s">
        <v>457</v>
      </c>
      <c r="F512" s="120" t="s">
        <v>429</v>
      </c>
      <c r="G512" s="121" t="s">
        <v>577</v>
      </c>
      <c r="H512" s="120" t="s">
        <v>578</v>
      </c>
      <c r="I512" s="121" t="s">
        <v>591</v>
      </c>
      <c r="J512" s="120" t="s">
        <v>592</v>
      </c>
      <c r="K512" s="120" t="s">
        <v>462</v>
      </c>
      <c r="L512" s="120" t="s">
        <v>463</v>
      </c>
      <c r="M512" s="122">
        <v>20</v>
      </c>
      <c r="N512" s="123">
        <v>443.75</v>
      </c>
      <c r="O512" s="124">
        <v>41810</v>
      </c>
      <c r="P512" s="120" t="s">
        <v>464</v>
      </c>
      <c r="Q512" s="121" t="s">
        <v>465</v>
      </c>
      <c r="R512" s="120" t="s">
        <v>219</v>
      </c>
      <c r="S512" s="120" t="s">
        <v>220</v>
      </c>
      <c r="T512" s="120" t="s">
        <v>221</v>
      </c>
      <c r="U512" s="120" t="s">
        <v>222</v>
      </c>
      <c r="V512" s="120" t="s">
        <v>223</v>
      </c>
    </row>
    <row r="513" spans="1:22" hidden="1">
      <c r="A513" s="120"/>
      <c r="B513" s="172" t="s">
        <v>206</v>
      </c>
      <c r="C513" s="174" t="s">
        <v>207</v>
      </c>
      <c r="D513" s="172" t="s">
        <v>208</v>
      </c>
      <c r="E513" s="172" t="s">
        <v>457</v>
      </c>
      <c r="F513" s="172" t="s">
        <v>429</v>
      </c>
      <c r="G513" s="174" t="s">
        <v>1810</v>
      </c>
      <c r="H513" s="172" t="s">
        <v>1811</v>
      </c>
      <c r="I513" s="174" t="s">
        <v>1812</v>
      </c>
      <c r="J513" s="172" t="s">
        <v>1813</v>
      </c>
      <c r="K513" s="172" t="s">
        <v>462</v>
      </c>
      <c r="L513" s="172" t="s">
        <v>463</v>
      </c>
      <c r="M513" s="176">
        <v>10</v>
      </c>
      <c r="N513" s="178">
        <v>1484.6</v>
      </c>
      <c r="O513" s="172">
        <v>41810</v>
      </c>
      <c r="P513" s="172" t="s">
        <v>464</v>
      </c>
      <c r="Q513" s="174" t="s">
        <v>465</v>
      </c>
      <c r="R513" s="172" t="s">
        <v>219</v>
      </c>
      <c r="S513" s="172" t="s">
        <v>220</v>
      </c>
      <c r="T513" s="172" t="s">
        <v>221</v>
      </c>
      <c r="U513" s="172" t="s">
        <v>222</v>
      </c>
      <c r="V513" s="172" t="s">
        <v>223</v>
      </c>
    </row>
    <row r="514" spans="1:22" hidden="1">
      <c r="A514" s="120"/>
      <c r="B514" s="172" t="s">
        <v>206</v>
      </c>
      <c r="C514" s="174" t="s">
        <v>207</v>
      </c>
      <c r="D514" s="172" t="s">
        <v>208</v>
      </c>
      <c r="E514" s="172" t="s">
        <v>457</v>
      </c>
      <c r="F514" s="172" t="s">
        <v>429</v>
      </c>
      <c r="G514" s="174" t="s">
        <v>1810</v>
      </c>
      <c r="H514" s="172" t="s">
        <v>1811</v>
      </c>
      <c r="I514" s="174" t="s">
        <v>1332</v>
      </c>
      <c r="J514" s="172" t="s">
        <v>1814</v>
      </c>
      <c r="K514" s="172" t="s">
        <v>462</v>
      </c>
      <c r="L514" s="172" t="s">
        <v>463</v>
      </c>
      <c r="M514" s="176">
        <v>10</v>
      </c>
      <c r="N514" s="178">
        <v>1164.8399999999999</v>
      </c>
      <c r="O514" s="172">
        <v>41810</v>
      </c>
      <c r="P514" s="172" t="s">
        <v>464</v>
      </c>
      <c r="Q514" s="174" t="s">
        <v>465</v>
      </c>
      <c r="R514" s="172" t="s">
        <v>219</v>
      </c>
      <c r="S514" s="172" t="s">
        <v>220</v>
      </c>
      <c r="T514" s="172" t="s">
        <v>221</v>
      </c>
      <c r="U514" s="172" t="s">
        <v>222</v>
      </c>
      <c r="V514" s="172" t="s">
        <v>223</v>
      </c>
    </row>
    <row r="515" spans="1:22" hidden="1">
      <c r="A515" s="120"/>
      <c r="B515" s="172" t="s">
        <v>206</v>
      </c>
      <c r="C515" s="174" t="s">
        <v>207</v>
      </c>
      <c r="D515" s="172" t="s">
        <v>208</v>
      </c>
      <c r="E515" s="172" t="s">
        <v>457</v>
      </c>
      <c r="F515" s="172" t="s">
        <v>429</v>
      </c>
      <c r="G515" s="174" t="s">
        <v>1810</v>
      </c>
      <c r="H515" s="172" t="s">
        <v>1811</v>
      </c>
      <c r="I515" s="174" t="s">
        <v>1812</v>
      </c>
      <c r="J515" s="172" t="s">
        <v>1815</v>
      </c>
      <c r="K515" s="172" t="s">
        <v>462</v>
      </c>
      <c r="L515" s="172" t="s">
        <v>463</v>
      </c>
      <c r="M515" s="176">
        <v>10</v>
      </c>
      <c r="N515" s="178">
        <v>1164.8399999999999</v>
      </c>
      <c r="O515" s="172">
        <v>41810</v>
      </c>
      <c r="P515" s="172" t="s">
        <v>464</v>
      </c>
      <c r="Q515" s="174" t="s">
        <v>465</v>
      </c>
      <c r="R515" s="172" t="s">
        <v>219</v>
      </c>
      <c r="S515" s="172" t="s">
        <v>220</v>
      </c>
      <c r="T515" s="172" t="s">
        <v>221</v>
      </c>
      <c r="U515" s="172" t="s">
        <v>222</v>
      </c>
      <c r="V515" s="172" t="s">
        <v>223</v>
      </c>
    </row>
    <row r="516" spans="1:22" hidden="1">
      <c r="A516" s="120"/>
      <c r="B516" s="172" t="s">
        <v>206</v>
      </c>
      <c r="C516" s="174" t="s">
        <v>207</v>
      </c>
      <c r="D516" s="172" t="s">
        <v>208</v>
      </c>
      <c r="E516" s="172" t="s">
        <v>457</v>
      </c>
      <c r="F516" s="172" t="s">
        <v>429</v>
      </c>
      <c r="G516" s="174" t="s">
        <v>1810</v>
      </c>
      <c r="H516" s="172" t="s">
        <v>1811</v>
      </c>
      <c r="I516" s="174" t="s">
        <v>460</v>
      </c>
      <c r="J516" s="172" t="s">
        <v>1816</v>
      </c>
      <c r="K516" s="172" t="s">
        <v>462</v>
      </c>
      <c r="L516" s="172" t="s">
        <v>463</v>
      </c>
      <c r="M516" s="176">
        <v>10</v>
      </c>
      <c r="N516" s="178">
        <v>1484.6</v>
      </c>
      <c r="O516" s="172">
        <v>41810</v>
      </c>
      <c r="P516" s="172" t="s">
        <v>464</v>
      </c>
      <c r="Q516" s="174" t="s">
        <v>465</v>
      </c>
      <c r="R516" s="172" t="s">
        <v>219</v>
      </c>
      <c r="S516" s="172" t="s">
        <v>220</v>
      </c>
      <c r="T516" s="172" t="s">
        <v>221</v>
      </c>
      <c r="U516" s="172" t="s">
        <v>222</v>
      </c>
      <c r="V516" s="172" t="s">
        <v>223</v>
      </c>
    </row>
    <row r="517" spans="1:22" hidden="1">
      <c r="A517" s="120"/>
      <c r="B517" s="172" t="s">
        <v>206</v>
      </c>
      <c r="C517" s="174" t="s">
        <v>207</v>
      </c>
      <c r="D517" s="172" t="s">
        <v>208</v>
      </c>
      <c r="E517" s="172" t="s">
        <v>457</v>
      </c>
      <c r="F517" s="172" t="s">
        <v>429</v>
      </c>
      <c r="G517" s="174" t="s">
        <v>1810</v>
      </c>
      <c r="H517" s="172" t="s">
        <v>1811</v>
      </c>
      <c r="I517" s="174" t="s">
        <v>460</v>
      </c>
      <c r="J517" s="172" t="s">
        <v>1817</v>
      </c>
      <c r="K517" s="172" t="s">
        <v>462</v>
      </c>
      <c r="L517" s="172" t="s">
        <v>463</v>
      </c>
      <c r="M517" s="176">
        <v>10</v>
      </c>
      <c r="N517" s="178">
        <v>1484.6</v>
      </c>
      <c r="O517" s="172">
        <v>41810</v>
      </c>
      <c r="P517" s="172" t="s">
        <v>464</v>
      </c>
      <c r="Q517" s="174" t="s">
        <v>465</v>
      </c>
      <c r="R517" s="172" t="s">
        <v>219</v>
      </c>
      <c r="S517" s="172" t="s">
        <v>220</v>
      </c>
      <c r="T517" s="172" t="s">
        <v>221</v>
      </c>
      <c r="U517" s="172" t="s">
        <v>222</v>
      </c>
      <c r="V517" s="172" t="s">
        <v>223</v>
      </c>
    </row>
    <row r="518" spans="1:22" hidden="1">
      <c r="A518" s="120"/>
      <c r="B518" s="172" t="s">
        <v>206</v>
      </c>
      <c r="C518" s="174" t="s">
        <v>207</v>
      </c>
      <c r="D518" s="172" t="s">
        <v>208</v>
      </c>
      <c r="E518" s="172" t="s">
        <v>457</v>
      </c>
      <c r="F518" s="172" t="s">
        <v>429</v>
      </c>
      <c r="G518" s="174" t="s">
        <v>1810</v>
      </c>
      <c r="H518" s="172" t="s">
        <v>1811</v>
      </c>
      <c r="I518" s="174" t="s">
        <v>1812</v>
      </c>
      <c r="J518" s="172" t="s">
        <v>1818</v>
      </c>
      <c r="K518" s="172" t="s">
        <v>462</v>
      </c>
      <c r="L518" s="172" t="s">
        <v>463</v>
      </c>
      <c r="M518" s="176">
        <v>10</v>
      </c>
      <c r="N518" s="178">
        <v>1164.8399999999999</v>
      </c>
      <c r="O518" s="172">
        <v>41810</v>
      </c>
      <c r="P518" s="172" t="s">
        <v>464</v>
      </c>
      <c r="Q518" s="174" t="s">
        <v>465</v>
      </c>
      <c r="R518" s="172" t="s">
        <v>219</v>
      </c>
      <c r="S518" s="172" t="s">
        <v>220</v>
      </c>
      <c r="T518" s="172" t="s">
        <v>221</v>
      </c>
      <c r="U518" s="172" t="s">
        <v>222</v>
      </c>
      <c r="V518" s="172" t="s">
        <v>223</v>
      </c>
    </row>
    <row r="519" spans="1:22" hidden="1">
      <c r="A519" s="120"/>
      <c r="B519" s="172" t="s">
        <v>206</v>
      </c>
      <c r="C519" s="174" t="s">
        <v>207</v>
      </c>
      <c r="D519" s="172" t="s">
        <v>208</v>
      </c>
      <c r="E519" s="172" t="s">
        <v>457</v>
      </c>
      <c r="F519" s="172" t="s">
        <v>429</v>
      </c>
      <c r="G519" s="174" t="s">
        <v>1810</v>
      </c>
      <c r="H519" s="172" t="s">
        <v>1811</v>
      </c>
      <c r="I519" s="174" t="s">
        <v>1812</v>
      </c>
      <c r="J519" s="172" t="s">
        <v>1819</v>
      </c>
      <c r="K519" s="172" t="s">
        <v>462</v>
      </c>
      <c r="L519" s="172" t="s">
        <v>463</v>
      </c>
      <c r="M519" s="176">
        <v>10</v>
      </c>
      <c r="N519" s="178">
        <v>456.8</v>
      </c>
      <c r="O519" s="172">
        <v>41810</v>
      </c>
      <c r="P519" s="172" t="s">
        <v>464</v>
      </c>
      <c r="Q519" s="174" t="s">
        <v>465</v>
      </c>
      <c r="R519" s="172" t="s">
        <v>219</v>
      </c>
      <c r="S519" s="172" t="s">
        <v>220</v>
      </c>
      <c r="T519" s="172" t="s">
        <v>221</v>
      </c>
      <c r="U519" s="172" t="s">
        <v>222</v>
      </c>
      <c r="V519" s="172" t="s">
        <v>223</v>
      </c>
    </row>
    <row r="520" spans="1:22" hidden="1">
      <c r="A520" s="120"/>
      <c r="B520" s="172" t="s">
        <v>206</v>
      </c>
      <c r="C520" s="174" t="s">
        <v>207</v>
      </c>
      <c r="D520" s="172" t="s">
        <v>208</v>
      </c>
      <c r="E520" s="172" t="s">
        <v>457</v>
      </c>
      <c r="F520" s="172" t="s">
        <v>429</v>
      </c>
      <c r="G520" s="174" t="s">
        <v>1810</v>
      </c>
      <c r="H520" s="172" t="s">
        <v>1811</v>
      </c>
      <c r="I520" s="174" t="s">
        <v>460</v>
      </c>
      <c r="J520" s="172" t="s">
        <v>1820</v>
      </c>
      <c r="K520" s="172" t="s">
        <v>462</v>
      </c>
      <c r="L520" s="172" t="s">
        <v>463</v>
      </c>
      <c r="M520" s="176">
        <v>10</v>
      </c>
      <c r="N520" s="178">
        <v>1164.8399999999999</v>
      </c>
      <c r="O520" s="172">
        <v>41810</v>
      </c>
      <c r="P520" s="172" t="s">
        <v>464</v>
      </c>
      <c r="Q520" s="174" t="s">
        <v>465</v>
      </c>
      <c r="R520" s="172" t="s">
        <v>219</v>
      </c>
      <c r="S520" s="172" t="s">
        <v>220</v>
      </c>
      <c r="T520" s="172" t="s">
        <v>221</v>
      </c>
      <c r="U520" s="172" t="s">
        <v>222</v>
      </c>
      <c r="V520" s="172" t="s">
        <v>223</v>
      </c>
    </row>
    <row r="521" spans="1:22" hidden="1">
      <c r="A521" s="120"/>
      <c r="B521" s="172" t="s">
        <v>206</v>
      </c>
      <c r="C521" s="174" t="s">
        <v>207</v>
      </c>
      <c r="D521" s="172" t="s">
        <v>208</v>
      </c>
      <c r="E521" s="172" t="s">
        <v>457</v>
      </c>
      <c r="F521" s="172" t="s">
        <v>429</v>
      </c>
      <c r="G521" s="174" t="s">
        <v>1810</v>
      </c>
      <c r="H521" s="172" t="s">
        <v>1811</v>
      </c>
      <c r="I521" s="174" t="s">
        <v>460</v>
      </c>
      <c r="J521" s="172" t="s">
        <v>1821</v>
      </c>
      <c r="K521" s="172" t="s">
        <v>462</v>
      </c>
      <c r="L521" s="172" t="s">
        <v>463</v>
      </c>
      <c r="M521" s="176">
        <v>10</v>
      </c>
      <c r="N521" s="178">
        <v>1164.8399999999999</v>
      </c>
      <c r="O521" s="172">
        <v>41810</v>
      </c>
      <c r="P521" s="172" t="s">
        <v>464</v>
      </c>
      <c r="Q521" s="174" t="s">
        <v>465</v>
      </c>
      <c r="R521" s="172" t="s">
        <v>219</v>
      </c>
      <c r="S521" s="172" t="s">
        <v>220</v>
      </c>
      <c r="T521" s="172" t="s">
        <v>221</v>
      </c>
      <c r="U521" s="172" t="s">
        <v>222</v>
      </c>
      <c r="V521" s="172" t="s">
        <v>223</v>
      </c>
    </row>
    <row r="522" spans="1:22" hidden="1">
      <c r="A522" s="120"/>
      <c r="B522" s="172" t="s">
        <v>206</v>
      </c>
      <c r="C522" s="174" t="s">
        <v>207</v>
      </c>
      <c r="D522" s="172" t="s">
        <v>208</v>
      </c>
      <c r="E522" s="172" t="s">
        <v>457</v>
      </c>
      <c r="F522" s="172" t="s">
        <v>429</v>
      </c>
      <c r="G522" s="174" t="s">
        <v>1810</v>
      </c>
      <c r="H522" s="172" t="s">
        <v>1811</v>
      </c>
      <c r="I522" s="174" t="s">
        <v>1812</v>
      </c>
      <c r="J522" s="172" t="s">
        <v>1822</v>
      </c>
      <c r="K522" s="172" t="s">
        <v>462</v>
      </c>
      <c r="L522" s="172" t="s">
        <v>463</v>
      </c>
      <c r="M522" s="176">
        <v>10</v>
      </c>
      <c r="N522" s="178">
        <v>1164.8399999999999</v>
      </c>
      <c r="O522" s="172">
        <v>41810</v>
      </c>
      <c r="P522" s="172" t="s">
        <v>464</v>
      </c>
      <c r="Q522" s="174" t="s">
        <v>465</v>
      </c>
      <c r="R522" s="172" t="s">
        <v>219</v>
      </c>
      <c r="S522" s="172" t="s">
        <v>220</v>
      </c>
      <c r="T522" s="172" t="s">
        <v>221</v>
      </c>
      <c r="U522" s="172" t="s">
        <v>222</v>
      </c>
      <c r="V522" s="172" t="s">
        <v>223</v>
      </c>
    </row>
    <row r="523" spans="1:22" hidden="1">
      <c r="A523" s="120"/>
      <c r="B523" s="172" t="s">
        <v>206</v>
      </c>
      <c r="C523" s="174" t="s">
        <v>207</v>
      </c>
      <c r="D523" s="172" t="s">
        <v>208</v>
      </c>
      <c r="E523" s="172" t="s">
        <v>457</v>
      </c>
      <c r="F523" s="172" t="s">
        <v>429</v>
      </c>
      <c r="G523" s="174" t="s">
        <v>1810</v>
      </c>
      <c r="H523" s="172" t="s">
        <v>1811</v>
      </c>
      <c r="I523" s="174" t="s">
        <v>1238</v>
      </c>
      <c r="J523" s="172" t="s">
        <v>1823</v>
      </c>
      <c r="K523" s="172" t="s">
        <v>462</v>
      </c>
      <c r="L523" s="172" t="s">
        <v>463</v>
      </c>
      <c r="M523" s="176">
        <v>10</v>
      </c>
      <c r="N523" s="178">
        <v>1142</v>
      </c>
      <c r="O523" s="172">
        <v>41810</v>
      </c>
      <c r="P523" s="172" t="s">
        <v>464</v>
      </c>
      <c r="Q523" s="174" t="s">
        <v>465</v>
      </c>
      <c r="R523" s="172" t="s">
        <v>219</v>
      </c>
      <c r="S523" s="172" t="s">
        <v>220</v>
      </c>
      <c r="T523" s="172" t="s">
        <v>221</v>
      </c>
      <c r="U523" s="172" t="s">
        <v>222</v>
      </c>
      <c r="V523" s="172" t="s">
        <v>223</v>
      </c>
    </row>
    <row r="524" spans="1:22" hidden="1">
      <c r="A524" s="120"/>
      <c r="B524" s="172" t="s">
        <v>206</v>
      </c>
      <c r="C524" s="174" t="s">
        <v>207</v>
      </c>
      <c r="D524" s="172" t="s">
        <v>208</v>
      </c>
      <c r="E524" s="172" t="s">
        <v>457</v>
      </c>
      <c r="F524" s="172" t="s">
        <v>429</v>
      </c>
      <c r="G524" s="174" t="s">
        <v>1810</v>
      </c>
      <c r="H524" s="172" t="s">
        <v>1811</v>
      </c>
      <c r="I524" s="174" t="s">
        <v>1824</v>
      </c>
      <c r="J524" s="172" t="s">
        <v>1825</v>
      </c>
      <c r="K524" s="172" t="s">
        <v>462</v>
      </c>
      <c r="L524" s="172" t="s">
        <v>463</v>
      </c>
      <c r="M524" s="176">
        <v>20</v>
      </c>
      <c r="N524" s="178">
        <v>525</v>
      </c>
      <c r="O524" s="172">
        <v>41810</v>
      </c>
      <c r="P524" s="172" t="s">
        <v>464</v>
      </c>
      <c r="Q524" s="174" t="s">
        <v>465</v>
      </c>
      <c r="R524" s="172" t="s">
        <v>219</v>
      </c>
      <c r="S524" s="172" t="s">
        <v>220</v>
      </c>
      <c r="T524" s="172" t="s">
        <v>221</v>
      </c>
      <c r="U524" s="172" t="s">
        <v>222</v>
      </c>
      <c r="V524" s="172" t="s">
        <v>223</v>
      </c>
    </row>
    <row r="525" spans="1:22" hidden="1">
      <c r="A525" s="120"/>
      <c r="B525" s="172" t="s">
        <v>206</v>
      </c>
      <c r="C525" s="174" t="s">
        <v>207</v>
      </c>
      <c r="D525" s="172" t="s">
        <v>208</v>
      </c>
      <c r="E525" s="172" t="s">
        <v>457</v>
      </c>
      <c r="F525" s="172" t="s">
        <v>429</v>
      </c>
      <c r="G525" s="174" t="s">
        <v>1810</v>
      </c>
      <c r="H525" s="172" t="s">
        <v>1811</v>
      </c>
      <c r="I525" s="174" t="s">
        <v>1826</v>
      </c>
      <c r="J525" s="172" t="s">
        <v>1827</v>
      </c>
      <c r="K525" s="172" t="s">
        <v>462</v>
      </c>
      <c r="L525" s="172" t="s">
        <v>463</v>
      </c>
      <c r="M525" s="176">
        <v>20</v>
      </c>
      <c r="N525" s="178">
        <v>450</v>
      </c>
      <c r="O525" s="172">
        <v>41810</v>
      </c>
      <c r="P525" s="172" t="s">
        <v>464</v>
      </c>
      <c r="Q525" s="174" t="s">
        <v>465</v>
      </c>
      <c r="R525" s="172" t="s">
        <v>219</v>
      </c>
      <c r="S525" s="172" t="s">
        <v>220</v>
      </c>
      <c r="T525" s="172" t="s">
        <v>221</v>
      </c>
      <c r="U525" s="172" t="s">
        <v>222</v>
      </c>
      <c r="V525" s="172" t="s">
        <v>223</v>
      </c>
    </row>
    <row r="526" spans="1:22" hidden="1">
      <c r="A526" s="120"/>
      <c r="B526" s="172" t="s">
        <v>206</v>
      </c>
      <c r="C526" s="174" t="s">
        <v>207</v>
      </c>
      <c r="D526" s="172" t="s">
        <v>208</v>
      </c>
      <c r="E526" s="172" t="s">
        <v>457</v>
      </c>
      <c r="F526" s="172" t="s">
        <v>429</v>
      </c>
      <c r="G526" s="174" t="s">
        <v>1810</v>
      </c>
      <c r="H526" s="172" t="s">
        <v>1811</v>
      </c>
      <c r="I526" s="174" t="s">
        <v>460</v>
      </c>
      <c r="J526" s="172" t="s">
        <v>1828</v>
      </c>
      <c r="K526" s="172" t="s">
        <v>462</v>
      </c>
      <c r="L526" s="172" t="s">
        <v>463</v>
      </c>
      <c r="M526" s="176">
        <v>10</v>
      </c>
      <c r="N526" s="178">
        <v>456.8</v>
      </c>
      <c r="O526" s="172">
        <v>41810</v>
      </c>
      <c r="P526" s="172" t="s">
        <v>464</v>
      </c>
      <c r="Q526" s="174" t="s">
        <v>465</v>
      </c>
      <c r="R526" s="172" t="s">
        <v>219</v>
      </c>
      <c r="S526" s="172" t="s">
        <v>220</v>
      </c>
      <c r="T526" s="172" t="s">
        <v>221</v>
      </c>
      <c r="U526" s="172" t="s">
        <v>222</v>
      </c>
      <c r="V526" s="172" t="s">
        <v>223</v>
      </c>
    </row>
    <row r="527" spans="1:22" hidden="1">
      <c r="A527" s="120"/>
      <c r="B527" s="172" t="s">
        <v>206</v>
      </c>
      <c r="C527" s="174" t="s">
        <v>207</v>
      </c>
      <c r="D527" s="172" t="s">
        <v>208</v>
      </c>
      <c r="E527" s="172" t="s">
        <v>457</v>
      </c>
      <c r="F527" s="172" t="s">
        <v>429</v>
      </c>
      <c r="G527" s="174" t="s">
        <v>1810</v>
      </c>
      <c r="H527" s="172" t="s">
        <v>1811</v>
      </c>
      <c r="I527" s="174" t="s">
        <v>1829</v>
      </c>
      <c r="J527" s="172" t="s">
        <v>1830</v>
      </c>
      <c r="K527" s="172" t="s">
        <v>462</v>
      </c>
      <c r="L527" s="172" t="s">
        <v>463</v>
      </c>
      <c r="M527" s="176">
        <v>10</v>
      </c>
      <c r="N527" s="178">
        <v>1644.48</v>
      </c>
      <c r="O527" s="172">
        <v>41810</v>
      </c>
      <c r="P527" s="172" t="s">
        <v>464</v>
      </c>
      <c r="Q527" s="174" t="s">
        <v>465</v>
      </c>
      <c r="R527" s="172" t="s">
        <v>219</v>
      </c>
      <c r="S527" s="172" t="s">
        <v>220</v>
      </c>
      <c r="T527" s="172" t="s">
        <v>221</v>
      </c>
      <c r="U527" s="172" t="s">
        <v>222</v>
      </c>
      <c r="V527" s="172" t="s">
        <v>223</v>
      </c>
    </row>
    <row r="528" spans="1:22" hidden="1">
      <c r="A528" s="120"/>
      <c r="B528" s="172" t="s">
        <v>206</v>
      </c>
      <c r="C528" s="174" t="s">
        <v>207</v>
      </c>
      <c r="D528" s="172" t="s">
        <v>208</v>
      </c>
      <c r="E528" s="172" t="s">
        <v>457</v>
      </c>
      <c r="F528" s="172" t="s">
        <v>429</v>
      </c>
      <c r="G528" s="174" t="s">
        <v>1810</v>
      </c>
      <c r="H528" s="172" t="s">
        <v>1811</v>
      </c>
      <c r="I528" s="174" t="s">
        <v>1238</v>
      </c>
      <c r="J528" s="172" t="s">
        <v>1831</v>
      </c>
      <c r="K528" s="172" t="s">
        <v>462</v>
      </c>
      <c r="L528" s="172" t="s">
        <v>463</v>
      </c>
      <c r="M528" s="176">
        <v>10</v>
      </c>
      <c r="N528" s="178">
        <v>456.8</v>
      </c>
      <c r="O528" s="172">
        <v>41810</v>
      </c>
      <c r="P528" s="172" t="s">
        <v>464</v>
      </c>
      <c r="Q528" s="174" t="s">
        <v>465</v>
      </c>
      <c r="R528" s="172" t="s">
        <v>219</v>
      </c>
      <c r="S528" s="172" t="s">
        <v>220</v>
      </c>
      <c r="T528" s="172" t="s">
        <v>221</v>
      </c>
      <c r="U528" s="172" t="s">
        <v>222</v>
      </c>
      <c r="V528" s="172" t="s">
        <v>223</v>
      </c>
    </row>
    <row r="529" spans="1:22" hidden="1">
      <c r="A529" s="120"/>
      <c r="B529" s="172" t="s">
        <v>206</v>
      </c>
      <c r="C529" s="174" t="s">
        <v>207</v>
      </c>
      <c r="D529" s="172" t="s">
        <v>208</v>
      </c>
      <c r="E529" s="172" t="s">
        <v>457</v>
      </c>
      <c r="F529" s="172" t="s">
        <v>429</v>
      </c>
      <c r="G529" s="174" t="s">
        <v>1810</v>
      </c>
      <c r="H529" s="172" t="s">
        <v>1811</v>
      </c>
      <c r="I529" s="174" t="s">
        <v>460</v>
      </c>
      <c r="J529" s="172" t="s">
        <v>1832</v>
      </c>
      <c r="K529" s="172" t="s">
        <v>462</v>
      </c>
      <c r="L529" s="172" t="s">
        <v>463</v>
      </c>
      <c r="M529" s="176">
        <v>10</v>
      </c>
      <c r="N529" s="178">
        <v>1484.6</v>
      </c>
      <c r="O529" s="172">
        <v>41810</v>
      </c>
      <c r="P529" s="172" t="s">
        <v>464</v>
      </c>
      <c r="Q529" s="174" t="s">
        <v>465</v>
      </c>
      <c r="R529" s="172" t="s">
        <v>219</v>
      </c>
      <c r="S529" s="172" t="s">
        <v>220</v>
      </c>
      <c r="T529" s="172" t="s">
        <v>221</v>
      </c>
      <c r="U529" s="172" t="s">
        <v>222</v>
      </c>
      <c r="V529" s="172" t="s">
        <v>223</v>
      </c>
    </row>
    <row r="530" spans="1:22" hidden="1">
      <c r="A530" s="120"/>
      <c r="B530" s="172" t="s">
        <v>206</v>
      </c>
      <c r="C530" s="174" t="s">
        <v>207</v>
      </c>
      <c r="D530" s="172" t="s">
        <v>208</v>
      </c>
      <c r="E530" s="172" t="s">
        <v>457</v>
      </c>
      <c r="F530" s="172" t="s">
        <v>429</v>
      </c>
      <c r="G530" s="174" t="s">
        <v>1810</v>
      </c>
      <c r="H530" s="172" t="s">
        <v>1811</v>
      </c>
      <c r="I530" s="174" t="s">
        <v>1833</v>
      </c>
      <c r="J530" s="172" t="s">
        <v>1834</v>
      </c>
      <c r="K530" s="172" t="s">
        <v>462</v>
      </c>
      <c r="L530" s="172" t="s">
        <v>463</v>
      </c>
      <c r="M530" s="176">
        <v>20</v>
      </c>
      <c r="N530" s="178">
        <v>450</v>
      </c>
      <c r="O530" s="172">
        <v>41810</v>
      </c>
      <c r="P530" s="172" t="s">
        <v>464</v>
      </c>
      <c r="Q530" s="174" t="s">
        <v>465</v>
      </c>
      <c r="R530" s="172" t="s">
        <v>219</v>
      </c>
      <c r="S530" s="172" t="s">
        <v>220</v>
      </c>
      <c r="T530" s="172" t="s">
        <v>221</v>
      </c>
      <c r="U530" s="172" t="s">
        <v>222</v>
      </c>
      <c r="V530" s="172" t="s">
        <v>223</v>
      </c>
    </row>
    <row r="531" spans="1:22" hidden="1">
      <c r="A531" s="120"/>
      <c r="B531" s="172" t="s">
        <v>206</v>
      </c>
      <c r="C531" s="174" t="s">
        <v>207</v>
      </c>
      <c r="D531" s="172" t="s">
        <v>208</v>
      </c>
      <c r="E531" s="172" t="s">
        <v>457</v>
      </c>
      <c r="F531" s="172" t="s">
        <v>429</v>
      </c>
      <c r="G531" s="174" t="s">
        <v>1810</v>
      </c>
      <c r="H531" s="172" t="s">
        <v>1811</v>
      </c>
      <c r="I531" s="174" t="s">
        <v>1826</v>
      </c>
      <c r="J531" s="172" t="s">
        <v>1835</v>
      </c>
      <c r="K531" s="172" t="s">
        <v>462</v>
      </c>
      <c r="L531" s="172" t="s">
        <v>463</v>
      </c>
      <c r="M531" s="176">
        <v>20</v>
      </c>
      <c r="N531" s="178">
        <v>450</v>
      </c>
      <c r="O531" s="172">
        <v>41810</v>
      </c>
      <c r="P531" s="172" t="s">
        <v>464</v>
      </c>
      <c r="Q531" s="174" t="s">
        <v>465</v>
      </c>
      <c r="R531" s="172" t="s">
        <v>219</v>
      </c>
      <c r="S531" s="172" t="s">
        <v>220</v>
      </c>
      <c r="T531" s="172" t="s">
        <v>221</v>
      </c>
      <c r="U531" s="172" t="s">
        <v>222</v>
      </c>
      <c r="V531" s="172" t="s">
        <v>223</v>
      </c>
    </row>
    <row r="532" spans="1:22" ht="30" hidden="1">
      <c r="A532" s="120"/>
      <c r="B532" s="120" t="s">
        <v>206</v>
      </c>
      <c r="C532" s="121" t="s">
        <v>207</v>
      </c>
      <c r="D532" s="120" t="s">
        <v>208</v>
      </c>
      <c r="E532" s="120" t="s">
        <v>890</v>
      </c>
      <c r="F532" s="120" t="s">
        <v>891</v>
      </c>
      <c r="G532" s="121" t="s">
        <v>882</v>
      </c>
      <c r="H532" s="120" t="s">
        <v>883</v>
      </c>
      <c r="I532" s="121" t="s">
        <v>892</v>
      </c>
      <c r="J532" s="120" t="s">
        <v>893</v>
      </c>
      <c r="K532" s="120" t="s">
        <v>894</v>
      </c>
      <c r="L532" s="120" t="s">
        <v>895</v>
      </c>
      <c r="M532" s="122">
        <v>10</v>
      </c>
      <c r="N532" s="123">
        <v>10000</v>
      </c>
      <c r="O532" s="124">
        <v>41813</v>
      </c>
      <c r="P532" s="120" t="s">
        <v>896</v>
      </c>
      <c r="Q532" s="121" t="s">
        <v>897</v>
      </c>
      <c r="R532" s="120" t="s">
        <v>219</v>
      </c>
      <c r="S532" s="120" t="s">
        <v>220</v>
      </c>
      <c r="T532" s="120" t="s">
        <v>476</v>
      </c>
      <c r="U532" s="120" t="s">
        <v>222</v>
      </c>
      <c r="V532" s="120" t="s">
        <v>223</v>
      </c>
    </row>
    <row r="533" spans="1:22" ht="30" hidden="1">
      <c r="A533" s="120"/>
      <c r="B533" s="120" t="s">
        <v>206</v>
      </c>
      <c r="C533" s="121" t="s">
        <v>207</v>
      </c>
      <c r="D533" s="120" t="s">
        <v>208</v>
      </c>
      <c r="E533" s="120" t="s">
        <v>890</v>
      </c>
      <c r="F533" s="120" t="s">
        <v>891</v>
      </c>
      <c r="G533" s="121" t="s">
        <v>882</v>
      </c>
      <c r="H533" s="120" t="s">
        <v>883</v>
      </c>
      <c r="I533" s="121" t="s">
        <v>898</v>
      </c>
      <c r="J533" s="120" t="s">
        <v>893</v>
      </c>
      <c r="K533" s="120" t="s">
        <v>894</v>
      </c>
      <c r="L533" s="120" t="s">
        <v>895</v>
      </c>
      <c r="M533" s="122">
        <v>20</v>
      </c>
      <c r="N533" s="123">
        <v>10000</v>
      </c>
      <c r="O533" s="124">
        <v>41813</v>
      </c>
      <c r="P533" s="120" t="s">
        <v>896</v>
      </c>
      <c r="Q533" s="121" t="s">
        <v>897</v>
      </c>
      <c r="R533" s="120" t="s">
        <v>219</v>
      </c>
      <c r="S533" s="120" t="s">
        <v>220</v>
      </c>
      <c r="T533" s="120" t="s">
        <v>476</v>
      </c>
      <c r="U533" s="120" t="s">
        <v>222</v>
      </c>
      <c r="V533" s="120" t="s">
        <v>223</v>
      </c>
    </row>
    <row r="534" spans="1:22" ht="30" hidden="1">
      <c r="A534" s="120"/>
      <c r="B534" s="120" t="s">
        <v>206</v>
      </c>
      <c r="C534" s="121" t="s">
        <v>207</v>
      </c>
      <c r="D534" s="120" t="s">
        <v>208</v>
      </c>
      <c r="E534" s="120" t="s">
        <v>890</v>
      </c>
      <c r="F534" s="120" t="s">
        <v>891</v>
      </c>
      <c r="G534" s="121" t="s">
        <v>882</v>
      </c>
      <c r="H534" s="120" t="s">
        <v>883</v>
      </c>
      <c r="I534" s="121" t="s">
        <v>899</v>
      </c>
      <c r="J534" s="120" t="s">
        <v>893</v>
      </c>
      <c r="K534" s="120" t="s">
        <v>894</v>
      </c>
      <c r="L534" s="120" t="s">
        <v>895</v>
      </c>
      <c r="M534" s="122">
        <v>30</v>
      </c>
      <c r="N534" s="123">
        <v>5000</v>
      </c>
      <c r="O534" s="124">
        <v>41813</v>
      </c>
      <c r="P534" s="120" t="s">
        <v>896</v>
      </c>
      <c r="Q534" s="121" t="s">
        <v>897</v>
      </c>
      <c r="R534" s="120" t="s">
        <v>219</v>
      </c>
      <c r="S534" s="120" t="s">
        <v>220</v>
      </c>
      <c r="T534" s="120" t="s">
        <v>476</v>
      </c>
      <c r="U534" s="120" t="s">
        <v>222</v>
      </c>
      <c r="V534" s="120" t="s">
        <v>223</v>
      </c>
    </row>
    <row r="535" spans="1:22" hidden="1">
      <c r="A535" s="120"/>
      <c r="B535" s="172" t="s">
        <v>206</v>
      </c>
      <c r="C535" s="174" t="s">
        <v>207</v>
      </c>
      <c r="D535" s="172" t="s">
        <v>208</v>
      </c>
      <c r="E535" s="172" t="s">
        <v>324</v>
      </c>
      <c r="F535" s="172" t="s">
        <v>2004</v>
      </c>
      <c r="G535" s="174" t="s">
        <v>2005</v>
      </c>
      <c r="H535" s="172" t="s">
        <v>2006</v>
      </c>
      <c r="I535" s="174" t="s">
        <v>2013</v>
      </c>
      <c r="J535" s="172" t="s">
        <v>2014</v>
      </c>
      <c r="K535" s="172" t="s">
        <v>2015</v>
      </c>
      <c r="L535" s="172" t="s">
        <v>2016</v>
      </c>
      <c r="M535" s="176">
        <v>10</v>
      </c>
      <c r="N535" s="178">
        <v>8180.05</v>
      </c>
      <c r="O535" s="172">
        <v>41809</v>
      </c>
      <c r="P535" s="172" t="s">
        <v>1196</v>
      </c>
      <c r="Q535" s="174" t="s">
        <v>1197</v>
      </c>
      <c r="R535" s="172" t="s">
        <v>219</v>
      </c>
      <c r="S535" s="172" t="s">
        <v>220</v>
      </c>
      <c r="T535" s="172" t="s">
        <v>221</v>
      </c>
      <c r="U535" s="172" t="s">
        <v>222</v>
      </c>
      <c r="V535" s="172" t="s">
        <v>223</v>
      </c>
    </row>
    <row r="536" spans="1:22" hidden="1">
      <c r="A536" s="120"/>
      <c r="B536" s="172" t="s">
        <v>206</v>
      </c>
      <c r="C536" s="174" t="s">
        <v>207</v>
      </c>
      <c r="D536" s="172" t="s">
        <v>208</v>
      </c>
      <c r="E536" s="172" t="s">
        <v>324</v>
      </c>
      <c r="F536" s="172" t="s">
        <v>2004</v>
      </c>
      <c r="G536" s="174" t="s">
        <v>2005</v>
      </c>
      <c r="H536" s="172" t="s">
        <v>2006</v>
      </c>
      <c r="I536" s="174" t="s">
        <v>2017</v>
      </c>
      <c r="J536" s="172" t="s">
        <v>2014</v>
      </c>
      <c r="K536" s="172" t="s">
        <v>2015</v>
      </c>
      <c r="L536" s="172" t="s">
        <v>2016</v>
      </c>
      <c r="M536" s="176">
        <v>10</v>
      </c>
      <c r="N536" s="178">
        <v>15191.52</v>
      </c>
      <c r="O536" s="172">
        <v>41809</v>
      </c>
      <c r="P536" s="172" t="s">
        <v>1196</v>
      </c>
      <c r="Q536" s="174" t="s">
        <v>1197</v>
      </c>
      <c r="R536" s="172" t="s">
        <v>219</v>
      </c>
      <c r="S536" s="172" t="s">
        <v>220</v>
      </c>
      <c r="T536" s="172" t="s">
        <v>221</v>
      </c>
      <c r="U536" s="172" t="s">
        <v>222</v>
      </c>
      <c r="V536" s="172" t="s">
        <v>223</v>
      </c>
    </row>
    <row r="537" spans="1:22" hidden="1">
      <c r="A537" s="120"/>
      <c r="B537" s="172" t="s">
        <v>206</v>
      </c>
      <c r="C537" s="174" t="s">
        <v>207</v>
      </c>
      <c r="D537" s="172" t="s">
        <v>208</v>
      </c>
      <c r="E537" s="172" t="s">
        <v>2236</v>
      </c>
      <c r="F537" s="172" t="s">
        <v>2250</v>
      </c>
      <c r="G537" s="174" t="s">
        <v>2238</v>
      </c>
      <c r="H537" s="172" t="s">
        <v>2239</v>
      </c>
      <c r="I537" s="174" t="s">
        <v>716</v>
      </c>
      <c r="J537" s="172" t="s">
        <v>2251</v>
      </c>
      <c r="K537" s="172" t="s">
        <v>2252</v>
      </c>
      <c r="L537" s="172" t="s">
        <v>2253</v>
      </c>
      <c r="M537" s="176">
        <v>10</v>
      </c>
      <c r="N537" s="178">
        <v>7893.75</v>
      </c>
      <c r="O537" s="172">
        <v>41813</v>
      </c>
      <c r="P537" s="172" t="s">
        <v>2248</v>
      </c>
      <c r="Q537" s="174" t="s">
        <v>2249</v>
      </c>
      <c r="R537" s="172" t="s">
        <v>348</v>
      </c>
      <c r="S537" s="172" t="s">
        <v>220</v>
      </c>
      <c r="T537" s="172" t="s">
        <v>476</v>
      </c>
      <c r="U537" s="172" t="s">
        <v>350</v>
      </c>
      <c r="V537" s="172" t="s">
        <v>223</v>
      </c>
    </row>
    <row r="538" spans="1:22" hidden="1">
      <c r="A538" s="120"/>
      <c r="B538" s="172" t="s">
        <v>206</v>
      </c>
      <c r="C538" s="174" t="s">
        <v>207</v>
      </c>
      <c r="D538" s="172" t="s">
        <v>208</v>
      </c>
      <c r="E538" s="172" t="s">
        <v>2236</v>
      </c>
      <c r="F538" s="172" t="s">
        <v>2250</v>
      </c>
      <c r="G538" s="174" t="s">
        <v>2238</v>
      </c>
      <c r="H538" s="172" t="s">
        <v>2239</v>
      </c>
      <c r="I538" s="174" t="s">
        <v>716</v>
      </c>
      <c r="J538" s="172" t="s">
        <v>2251</v>
      </c>
      <c r="K538" s="172" t="s">
        <v>2252</v>
      </c>
      <c r="L538" s="172" t="s">
        <v>2253</v>
      </c>
      <c r="M538" s="176">
        <v>20</v>
      </c>
      <c r="N538" s="178">
        <v>326.27999999999997</v>
      </c>
      <c r="O538" s="172">
        <v>41813</v>
      </c>
      <c r="P538" s="172" t="s">
        <v>2248</v>
      </c>
      <c r="Q538" s="174" t="s">
        <v>2249</v>
      </c>
      <c r="R538" s="172" t="s">
        <v>348</v>
      </c>
      <c r="S538" s="172" t="s">
        <v>220</v>
      </c>
      <c r="T538" s="172" t="s">
        <v>476</v>
      </c>
      <c r="U538" s="172" t="s">
        <v>350</v>
      </c>
      <c r="V538" s="172" t="s">
        <v>223</v>
      </c>
    </row>
    <row r="539" spans="1:22" hidden="1">
      <c r="A539" s="120"/>
      <c r="B539" s="172" t="s">
        <v>206</v>
      </c>
      <c r="C539" s="174" t="s">
        <v>207</v>
      </c>
      <c r="D539" s="172" t="s">
        <v>208</v>
      </c>
      <c r="E539" s="172" t="s">
        <v>2236</v>
      </c>
      <c r="F539" s="172" t="s">
        <v>2250</v>
      </c>
      <c r="G539" s="174" t="s">
        <v>2238</v>
      </c>
      <c r="H539" s="172" t="s">
        <v>2239</v>
      </c>
      <c r="I539" s="174" t="s">
        <v>716</v>
      </c>
      <c r="J539" s="172" t="s">
        <v>2251</v>
      </c>
      <c r="K539" s="172" t="s">
        <v>2252</v>
      </c>
      <c r="L539" s="172" t="s">
        <v>2253</v>
      </c>
      <c r="M539" s="176">
        <v>30</v>
      </c>
      <c r="N539" s="178">
        <v>15620.16</v>
      </c>
      <c r="O539" s="172">
        <v>41813</v>
      </c>
      <c r="P539" s="172" t="s">
        <v>2248</v>
      </c>
      <c r="Q539" s="174" t="s">
        <v>2249</v>
      </c>
      <c r="R539" s="172" t="s">
        <v>348</v>
      </c>
      <c r="S539" s="172" t="s">
        <v>220</v>
      </c>
      <c r="T539" s="172" t="s">
        <v>476</v>
      </c>
      <c r="U539" s="172" t="s">
        <v>350</v>
      </c>
      <c r="V539" s="172" t="s">
        <v>223</v>
      </c>
    </row>
    <row r="540" spans="1:22" hidden="1">
      <c r="A540" s="120"/>
      <c r="B540" s="172" t="s">
        <v>206</v>
      </c>
      <c r="C540" s="174" t="s">
        <v>207</v>
      </c>
      <c r="D540" s="172" t="s">
        <v>208</v>
      </c>
      <c r="E540" s="172" t="s">
        <v>669</v>
      </c>
      <c r="F540" s="172" t="s">
        <v>405</v>
      </c>
      <c r="G540" s="174" t="s">
        <v>1702</v>
      </c>
      <c r="H540" s="172" t="s">
        <v>1703</v>
      </c>
      <c r="I540" s="174" t="s">
        <v>716</v>
      </c>
      <c r="J540" s="172" t="s">
        <v>1744</v>
      </c>
      <c r="K540" s="172" t="s">
        <v>1745</v>
      </c>
      <c r="L540" s="172" t="s">
        <v>1746</v>
      </c>
      <c r="M540" s="176">
        <v>10</v>
      </c>
      <c r="N540" s="178">
        <v>33221.42</v>
      </c>
      <c r="O540" s="172">
        <v>41813</v>
      </c>
      <c r="P540" s="172" t="s">
        <v>1732</v>
      </c>
      <c r="Q540" s="174" t="s">
        <v>1733</v>
      </c>
      <c r="R540" s="172" t="s">
        <v>348</v>
      </c>
      <c r="S540" s="172" t="s">
        <v>220</v>
      </c>
      <c r="T540" s="172" t="s">
        <v>476</v>
      </c>
      <c r="U540" s="172" t="s">
        <v>350</v>
      </c>
      <c r="V540" s="172" t="s">
        <v>223</v>
      </c>
    </row>
    <row r="541" spans="1:22" hidden="1">
      <c r="A541" s="120"/>
      <c r="B541" s="172" t="s">
        <v>206</v>
      </c>
      <c r="C541" s="174" t="s">
        <v>207</v>
      </c>
      <c r="D541" s="172" t="s">
        <v>208</v>
      </c>
      <c r="E541" s="172" t="s">
        <v>669</v>
      </c>
      <c r="F541" s="172" t="s">
        <v>405</v>
      </c>
      <c r="G541" s="174" t="s">
        <v>1702</v>
      </c>
      <c r="H541" s="172" t="s">
        <v>1703</v>
      </c>
      <c r="I541" s="174" t="s">
        <v>716</v>
      </c>
      <c r="J541" s="172" t="s">
        <v>1744</v>
      </c>
      <c r="K541" s="172" t="s">
        <v>1745</v>
      </c>
      <c r="L541" s="172" t="s">
        <v>1746</v>
      </c>
      <c r="M541" s="176">
        <v>20</v>
      </c>
      <c r="N541" s="178">
        <v>16672.48</v>
      </c>
      <c r="O541" s="172">
        <v>41813</v>
      </c>
      <c r="P541" s="172" t="s">
        <v>1732</v>
      </c>
      <c r="Q541" s="174" t="s">
        <v>1733</v>
      </c>
      <c r="R541" s="172" t="s">
        <v>348</v>
      </c>
      <c r="S541" s="172" t="s">
        <v>220</v>
      </c>
      <c r="T541" s="172" t="s">
        <v>476</v>
      </c>
      <c r="U541" s="172" t="s">
        <v>350</v>
      </c>
      <c r="V541" s="172" t="s">
        <v>223</v>
      </c>
    </row>
    <row r="542" spans="1:22" hidden="1">
      <c r="A542" s="120"/>
      <c r="B542" s="172" t="s">
        <v>206</v>
      </c>
      <c r="C542" s="174" t="s">
        <v>207</v>
      </c>
      <c r="D542" s="172" t="s">
        <v>208</v>
      </c>
      <c r="E542" s="172" t="s">
        <v>669</v>
      </c>
      <c r="F542" s="172" t="s">
        <v>405</v>
      </c>
      <c r="G542" s="174" t="s">
        <v>1702</v>
      </c>
      <c r="H542" s="172" t="s">
        <v>1703</v>
      </c>
      <c r="I542" s="174" t="s">
        <v>716</v>
      </c>
      <c r="J542" s="172" t="s">
        <v>1747</v>
      </c>
      <c r="K542" s="172" t="s">
        <v>1748</v>
      </c>
      <c r="L542" s="172" t="s">
        <v>1717</v>
      </c>
      <c r="M542" s="176">
        <v>10</v>
      </c>
      <c r="N542" s="178">
        <v>12604.2</v>
      </c>
      <c r="O542" s="172">
        <v>41813</v>
      </c>
      <c r="P542" s="172" t="s">
        <v>1718</v>
      </c>
      <c r="Q542" s="174" t="s">
        <v>1719</v>
      </c>
      <c r="R542" s="172" t="s">
        <v>348</v>
      </c>
      <c r="S542" s="172" t="s">
        <v>220</v>
      </c>
      <c r="T542" s="172" t="s">
        <v>476</v>
      </c>
      <c r="U542" s="172" t="s">
        <v>350</v>
      </c>
      <c r="V542" s="172" t="s">
        <v>223</v>
      </c>
    </row>
    <row r="543" spans="1:22" hidden="1">
      <c r="A543" s="120"/>
      <c r="B543" s="172" t="s">
        <v>206</v>
      </c>
      <c r="C543" s="174" t="s">
        <v>207</v>
      </c>
      <c r="D543" s="172" t="s">
        <v>208</v>
      </c>
      <c r="E543" s="172" t="s">
        <v>669</v>
      </c>
      <c r="F543" s="172" t="s">
        <v>405</v>
      </c>
      <c r="G543" s="174" t="s">
        <v>1702</v>
      </c>
      <c r="H543" s="172" t="s">
        <v>1703</v>
      </c>
      <c r="I543" s="174" t="s">
        <v>716</v>
      </c>
      <c r="J543" s="172" t="s">
        <v>1747</v>
      </c>
      <c r="K543" s="172" t="s">
        <v>1748</v>
      </c>
      <c r="L543" s="172" t="s">
        <v>1717</v>
      </c>
      <c r="M543" s="176">
        <v>30</v>
      </c>
      <c r="N543" s="178">
        <v>3856</v>
      </c>
      <c r="O543" s="172">
        <v>41813</v>
      </c>
      <c r="P543" s="172" t="s">
        <v>1718</v>
      </c>
      <c r="Q543" s="174" t="s">
        <v>1719</v>
      </c>
      <c r="R543" s="172" t="s">
        <v>348</v>
      </c>
      <c r="S543" s="172" t="s">
        <v>220</v>
      </c>
      <c r="T543" s="172" t="s">
        <v>476</v>
      </c>
      <c r="U543" s="172" t="s">
        <v>350</v>
      </c>
      <c r="V543" s="172" t="s">
        <v>223</v>
      </c>
    </row>
    <row r="544" spans="1:22" hidden="1">
      <c r="A544" s="120"/>
      <c r="B544" s="172" t="s">
        <v>206</v>
      </c>
      <c r="C544" s="174" t="s">
        <v>207</v>
      </c>
      <c r="D544" s="172" t="s">
        <v>208</v>
      </c>
      <c r="E544" s="172" t="s">
        <v>669</v>
      </c>
      <c r="F544" s="172" t="s">
        <v>405</v>
      </c>
      <c r="G544" s="174" t="s">
        <v>1702</v>
      </c>
      <c r="H544" s="172" t="s">
        <v>1703</v>
      </c>
      <c r="I544" s="174" t="s">
        <v>722</v>
      </c>
      <c r="J544" s="172" t="s">
        <v>1747</v>
      </c>
      <c r="K544" s="172" t="s">
        <v>1748</v>
      </c>
      <c r="L544" s="172" t="s">
        <v>1717</v>
      </c>
      <c r="M544" s="176">
        <v>40</v>
      </c>
      <c r="N544" s="178">
        <v>2167.1</v>
      </c>
      <c r="O544" s="172">
        <v>41813</v>
      </c>
      <c r="P544" s="172" t="s">
        <v>1718</v>
      </c>
      <c r="Q544" s="174" t="s">
        <v>1719</v>
      </c>
      <c r="R544" s="172" t="s">
        <v>348</v>
      </c>
      <c r="S544" s="172" t="s">
        <v>220</v>
      </c>
      <c r="T544" s="172" t="s">
        <v>476</v>
      </c>
      <c r="U544" s="172" t="s">
        <v>350</v>
      </c>
      <c r="V544" s="172" t="s">
        <v>223</v>
      </c>
    </row>
    <row r="545" spans="1:22" ht="30" hidden="1">
      <c r="A545" s="120"/>
      <c r="B545" s="120" t="s">
        <v>206</v>
      </c>
      <c r="C545" s="121" t="s">
        <v>207</v>
      </c>
      <c r="D545" s="120" t="s">
        <v>208</v>
      </c>
      <c r="E545" s="120" t="s">
        <v>209</v>
      </c>
      <c r="F545" s="120" t="s">
        <v>1099</v>
      </c>
      <c r="G545" s="121" t="s">
        <v>1100</v>
      </c>
      <c r="H545" s="120" t="s">
        <v>1101</v>
      </c>
      <c r="I545" s="121" t="s">
        <v>1102</v>
      </c>
      <c r="J545" s="120" t="s">
        <v>1103</v>
      </c>
      <c r="K545" s="120" t="s">
        <v>1104</v>
      </c>
      <c r="L545" s="120" t="s">
        <v>1105</v>
      </c>
      <c r="M545" s="122">
        <v>20</v>
      </c>
      <c r="N545" s="123">
        <v>1848.8</v>
      </c>
      <c r="O545" s="124">
        <v>41813</v>
      </c>
      <c r="P545" s="120" t="s">
        <v>217</v>
      </c>
      <c r="Q545" s="121" t="s">
        <v>218</v>
      </c>
      <c r="R545" s="120" t="s">
        <v>219</v>
      </c>
      <c r="S545" s="120" t="s">
        <v>220</v>
      </c>
      <c r="T545" s="120" t="s">
        <v>221</v>
      </c>
      <c r="U545" s="120" t="s">
        <v>222</v>
      </c>
      <c r="V545" s="120" t="s">
        <v>223</v>
      </c>
    </row>
    <row r="546" spans="1:22" ht="30" hidden="1">
      <c r="A546" s="120"/>
      <c r="B546" s="120" t="s">
        <v>206</v>
      </c>
      <c r="C546" s="121" t="s">
        <v>207</v>
      </c>
      <c r="D546" s="120" t="s">
        <v>208</v>
      </c>
      <c r="E546" s="120" t="s">
        <v>209</v>
      </c>
      <c r="F546" s="120" t="s">
        <v>1099</v>
      </c>
      <c r="G546" s="121" t="s">
        <v>1100</v>
      </c>
      <c r="H546" s="120" t="s">
        <v>1101</v>
      </c>
      <c r="I546" s="121" t="s">
        <v>1106</v>
      </c>
      <c r="J546" s="120" t="s">
        <v>1107</v>
      </c>
      <c r="K546" s="120" t="s">
        <v>1104</v>
      </c>
      <c r="L546" s="120" t="s">
        <v>1105</v>
      </c>
      <c r="M546" s="122">
        <v>30</v>
      </c>
      <c r="N546" s="123">
        <v>657</v>
      </c>
      <c r="O546" s="124">
        <v>41813</v>
      </c>
      <c r="P546" s="120" t="s">
        <v>217</v>
      </c>
      <c r="Q546" s="121" t="s">
        <v>218</v>
      </c>
      <c r="R546" s="120" t="s">
        <v>219</v>
      </c>
      <c r="S546" s="120" t="s">
        <v>220</v>
      </c>
      <c r="T546" s="120" t="s">
        <v>221</v>
      </c>
      <c r="U546" s="120" t="s">
        <v>222</v>
      </c>
      <c r="V546" s="120" t="s">
        <v>223</v>
      </c>
    </row>
    <row r="547" spans="1:22" ht="30" hidden="1">
      <c r="A547" s="120"/>
      <c r="B547" s="120" t="s">
        <v>206</v>
      </c>
      <c r="C547" s="121" t="s">
        <v>207</v>
      </c>
      <c r="D547" s="120" t="s">
        <v>208</v>
      </c>
      <c r="E547" s="120" t="s">
        <v>209</v>
      </c>
      <c r="F547" s="120" t="s">
        <v>1099</v>
      </c>
      <c r="G547" s="121" t="s">
        <v>1100</v>
      </c>
      <c r="H547" s="120" t="s">
        <v>1101</v>
      </c>
      <c r="I547" s="121" t="s">
        <v>1106</v>
      </c>
      <c r="J547" s="120" t="s">
        <v>1108</v>
      </c>
      <c r="K547" s="120" t="s">
        <v>1104</v>
      </c>
      <c r="L547" s="120" t="s">
        <v>1105</v>
      </c>
      <c r="M547" s="122">
        <v>40</v>
      </c>
      <c r="N547" s="123">
        <v>2704.21</v>
      </c>
      <c r="O547" s="124">
        <v>41813</v>
      </c>
      <c r="P547" s="120" t="s">
        <v>217</v>
      </c>
      <c r="Q547" s="121" t="s">
        <v>218</v>
      </c>
      <c r="R547" s="120" t="s">
        <v>219</v>
      </c>
      <c r="S547" s="120" t="s">
        <v>220</v>
      </c>
      <c r="T547" s="120" t="s">
        <v>221</v>
      </c>
      <c r="U547" s="120" t="s">
        <v>222</v>
      </c>
      <c r="V547" s="120" t="s">
        <v>223</v>
      </c>
    </row>
    <row r="548" spans="1:22" ht="30" hidden="1">
      <c r="A548" s="120"/>
      <c r="B548" s="120" t="s">
        <v>206</v>
      </c>
      <c r="C548" s="121" t="s">
        <v>207</v>
      </c>
      <c r="D548" s="120" t="s">
        <v>208</v>
      </c>
      <c r="E548" s="120" t="s">
        <v>209</v>
      </c>
      <c r="F548" s="120" t="s">
        <v>1099</v>
      </c>
      <c r="G548" s="121" t="s">
        <v>1100</v>
      </c>
      <c r="H548" s="120" t="s">
        <v>1101</v>
      </c>
      <c r="I548" s="121" t="s">
        <v>1106</v>
      </c>
      <c r="J548" s="120" t="s">
        <v>1109</v>
      </c>
      <c r="K548" s="120" t="s">
        <v>1104</v>
      </c>
      <c r="L548" s="120" t="s">
        <v>1105</v>
      </c>
      <c r="M548" s="122">
        <v>50</v>
      </c>
      <c r="N548" s="123">
        <v>6888.65</v>
      </c>
      <c r="O548" s="124">
        <v>41813</v>
      </c>
      <c r="P548" s="120" t="s">
        <v>217</v>
      </c>
      <c r="Q548" s="121" t="s">
        <v>218</v>
      </c>
      <c r="R548" s="120" t="s">
        <v>219</v>
      </c>
      <c r="S548" s="120" t="s">
        <v>220</v>
      </c>
      <c r="T548" s="120" t="s">
        <v>221</v>
      </c>
      <c r="U548" s="120" t="s">
        <v>222</v>
      </c>
      <c r="V548" s="120" t="s">
        <v>223</v>
      </c>
    </row>
    <row r="549" spans="1:22" ht="30" hidden="1">
      <c r="A549" s="120"/>
      <c r="B549" s="120" t="s">
        <v>206</v>
      </c>
      <c r="C549" s="121" t="s">
        <v>207</v>
      </c>
      <c r="D549" s="120" t="s">
        <v>208</v>
      </c>
      <c r="E549" s="120" t="s">
        <v>209</v>
      </c>
      <c r="F549" s="120" t="s">
        <v>1099</v>
      </c>
      <c r="G549" s="121" t="s">
        <v>1100</v>
      </c>
      <c r="H549" s="120" t="s">
        <v>1101</v>
      </c>
      <c r="I549" s="121" t="s">
        <v>1110</v>
      </c>
      <c r="J549" s="120" t="s">
        <v>1111</v>
      </c>
      <c r="K549" s="120" t="s">
        <v>1104</v>
      </c>
      <c r="L549" s="120" t="s">
        <v>1105</v>
      </c>
      <c r="M549" s="122">
        <v>70</v>
      </c>
      <c r="N549" s="123">
        <v>3254.12</v>
      </c>
      <c r="O549" s="124">
        <v>41813</v>
      </c>
      <c r="P549" s="120" t="s">
        <v>217</v>
      </c>
      <c r="Q549" s="121" t="s">
        <v>218</v>
      </c>
      <c r="R549" s="120" t="s">
        <v>219</v>
      </c>
      <c r="S549" s="120" t="s">
        <v>220</v>
      </c>
      <c r="T549" s="120" t="s">
        <v>221</v>
      </c>
      <c r="U549" s="120" t="s">
        <v>222</v>
      </c>
      <c r="V549" s="120" t="s">
        <v>223</v>
      </c>
    </row>
    <row r="550" spans="1:22" ht="30" hidden="1">
      <c r="A550" s="120"/>
      <c r="B550" s="120" t="s">
        <v>206</v>
      </c>
      <c r="C550" s="121" t="s">
        <v>207</v>
      </c>
      <c r="D550" s="120" t="s">
        <v>208</v>
      </c>
      <c r="E550" s="120" t="s">
        <v>209</v>
      </c>
      <c r="F550" s="120" t="s">
        <v>1099</v>
      </c>
      <c r="G550" s="121" t="s">
        <v>1100</v>
      </c>
      <c r="H550" s="120" t="s">
        <v>1101</v>
      </c>
      <c r="I550" s="121" t="s">
        <v>1112</v>
      </c>
      <c r="J550" s="120" t="s">
        <v>1113</v>
      </c>
      <c r="K550" s="120" t="s">
        <v>1104</v>
      </c>
      <c r="L550" s="120" t="s">
        <v>1105</v>
      </c>
      <c r="M550" s="122">
        <v>80</v>
      </c>
      <c r="N550" s="123">
        <v>1230.6300000000001</v>
      </c>
      <c r="O550" s="124">
        <v>41813</v>
      </c>
      <c r="P550" s="120" t="s">
        <v>217</v>
      </c>
      <c r="Q550" s="121" t="s">
        <v>218</v>
      </c>
      <c r="R550" s="120" t="s">
        <v>219</v>
      </c>
      <c r="S550" s="120" t="s">
        <v>220</v>
      </c>
      <c r="T550" s="120" t="s">
        <v>221</v>
      </c>
      <c r="U550" s="120" t="s">
        <v>222</v>
      </c>
      <c r="V550" s="120" t="s">
        <v>223</v>
      </c>
    </row>
    <row r="551" spans="1:22" ht="30" hidden="1">
      <c r="A551" s="120"/>
      <c r="B551" s="120" t="s">
        <v>206</v>
      </c>
      <c r="C551" s="121" t="s">
        <v>207</v>
      </c>
      <c r="D551" s="120" t="s">
        <v>208</v>
      </c>
      <c r="E551" s="120" t="s">
        <v>209</v>
      </c>
      <c r="F551" s="120" t="s">
        <v>1099</v>
      </c>
      <c r="G551" s="121" t="s">
        <v>1100</v>
      </c>
      <c r="H551" s="120" t="s">
        <v>1101</v>
      </c>
      <c r="I551" s="121" t="s">
        <v>1106</v>
      </c>
      <c r="J551" s="120" t="s">
        <v>1114</v>
      </c>
      <c r="K551" s="120" t="s">
        <v>1104</v>
      </c>
      <c r="L551" s="120" t="s">
        <v>1105</v>
      </c>
      <c r="M551" s="122">
        <v>90</v>
      </c>
      <c r="N551" s="123">
        <v>996.01</v>
      </c>
      <c r="O551" s="124">
        <v>41813</v>
      </c>
      <c r="P551" s="120" t="s">
        <v>217</v>
      </c>
      <c r="Q551" s="121" t="s">
        <v>218</v>
      </c>
      <c r="R551" s="120" t="s">
        <v>219</v>
      </c>
      <c r="S551" s="120" t="s">
        <v>220</v>
      </c>
      <c r="T551" s="120" t="s">
        <v>221</v>
      </c>
      <c r="U551" s="120" t="s">
        <v>222</v>
      </c>
      <c r="V551" s="120" t="s">
        <v>223</v>
      </c>
    </row>
    <row r="552" spans="1:22" ht="30" hidden="1">
      <c r="A552" s="120"/>
      <c r="B552" s="120" t="s">
        <v>206</v>
      </c>
      <c r="C552" s="121" t="s">
        <v>207</v>
      </c>
      <c r="D552" s="120" t="s">
        <v>208</v>
      </c>
      <c r="E552" s="120" t="s">
        <v>209</v>
      </c>
      <c r="F552" s="120" t="s">
        <v>1099</v>
      </c>
      <c r="G552" s="121" t="s">
        <v>1100</v>
      </c>
      <c r="H552" s="120" t="s">
        <v>1101</v>
      </c>
      <c r="I552" s="121" t="s">
        <v>1110</v>
      </c>
      <c r="J552" s="120" t="s">
        <v>1115</v>
      </c>
      <c r="K552" s="120" t="s">
        <v>1104</v>
      </c>
      <c r="L552" s="120" t="s">
        <v>1105</v>
      </c>
      <c r="M552" s="122">
        <v>100</v>
      </c>
      <c r="N552" s="123">
        <v>250.97</v>
      </c>
      <c r="O552" s="124">
        <v>41813</v>
      </c>
      <c r="P552" s="120" t="s">
        <v>217</v>
      </c>
      <c r="Q552" s="121" t="s">
        <v>218</v>
      </c>
      <c r="R552" s="120" t="s">
        <v>219</v>
      </c>
      <c r="S552" s="120" t="s">
        <v>220</v>
      </c>
      <c r="T552" s="120" t="s">
        <v>221</v>
      </c>
      <c r="U552" s="120" t="s">
        <v>222</v>
      </c>
      <c r="V552" s="120" t="s">
        <v>223</v>
      </c>
    </row>
    <row r="553" spans="1:22" ht="30" hidden="1">
      <c r="A553" s="120"/>
      <c r="B553" s="120" t="s">
        <v>206</v>
      </c>
      <c r="C553" s="121" t="s">
        <v>207</v>
      </c>
      <c r="D553" s="120" t="s">
        <v>208</v>
      </c>
      <c r="E553" s="120" t="s">
        <v>209</v>
      </c>
      <c r="F553" s="120" t="s">
        <v>1099</v>
      </c>
      <c r="G553" s="121" t="s">
        <v>1100</v>
      </c>
      <c r="H553" s="120" t="s">
        <v>1101</v>
      </c>
      <c r="I553" s="121" t="s">
        <v>1102</v>
      </c>
      <c r="J553" s="120" t="s">
        <v>1116</v>
      </c>
      <c r="K553" s="120" t="s">
        <v>1104</v>
      </c>
      <c r="L553" s="120" t="s">
        <v>1105</v>
      </c>
      <c r="M553" s="122">
        <v>110</v>
      </c>
      <c r="N553" s="123">
        <v>383.25</v>
      </c>
      <c r="O553" s="124">
        <v>41813</v>
      </c>
      <c r="P553" s="120" t="s">
        <v>217</v>
      </c>
      <c r="Q553" s="121" t="s">
        <v>218</v>
      </c>
      <c r="R553" s="120" t="s">
        <v>219</v>
      </c>
      <c r="S553" s="120" t="s">
        <v>220</v>
      </c>
      <c r="T553" s="120" t="s">
        <v>221</v>
      </c>
      <c r="U553" s="120" t="s">
        <v>222</v>
      </c>
      <c r="V553" s="120" t="s">
        <v>223</v>
      </c>
    </row>
    <row r="554" spans="1:22" ht="30" hidden="1">
      <c r="A554" s="120"/>
      <c r="B554" s="120" t="s">
        <v>206</v>
      </c>
      <c r="C554" s="121" t="s">
        <v>207</v>
      </c>
      <c r="D554" s="120" t="s">
        <v>208</v>
      </c>
      <c r="E554" s="120" t="s">
        <v>209</v>
      </c>
      <c r="F554" s="120" t="s">
        <v>1099</v>
      </c>
      <c r="G554" s="121" t="s">
        <v>1100</v>
      </c>
      <c r="H554" s="120" t="s">
        <v>1101</v>
      </c>
      <c r="I554" s="121" t="s">
        <v>1102</v>
      </c>
      <c r="J554" s="120" t="s">
        <v>1117</v>
      </c>
      <c r="K554" s="120" t="s">
        <v>1104</v>
      </c>
      <c r="L554" s="120" t="s">
        <v>1105</v>
      </c>
      <c r="M554" s="122">
        <v>120</v>
      </c>
      <c r="N554" s="123">
        <v>1368.75</v>
      </c>
      <c r="O554" s="124">
        <v>41813</v>
      </c>
      <c r="P554" s="120" t="s">
        <v>217</v>
      </c>
      <c r="Q554" s="121" t="s">
        <v>218</v>
      </c>
      <c r="R554" s="120" t="s">
        <v>219</v>
      </c>
      <c r="S554" s="120" t="s">
        <v>220</v>
      </c>
      <c r="T554" s="120" t="s">
        <v>221</v>
      </c>
      <c r="U554" s="120" t="s">
        <v>222</v>
      </c>
      <c r="V554" s="120" t="s">
        <v>223</v>
      </c>
    </row>
    <row r="555" spans="1:22" ht="30" hidden="1">
      <c r="A555" s="120"/>
      <c r="B555" s="120" t="s">
        <v>206</v>
      </c>
      <c r="C555" s="121" t="s">
        <v>207</v>
      </c>
      <c r="D555" s="120" t="s">
        <v>208</v>
      </c>
      <c r="E555" s="120" t="s">
        <v>209</v>
      </c>
      <c r="F555" s="120" t="s">
        <v>1099</v>
      </c>
      <c r="G555" s="121" t="s">
        <v>1100</v>
      </c>
      <c r="H555" s="120" t="s">
        <v>1101</v>
      </c>
      <c r="I555" s="121" t="s">
        <v>1106</v>
      </c>
      <c r="J555" s="120" t="s">
        <v>1118</v>
      </c>
      <c r="K555" s="120" t="s">
        <v>1104</v>
      </c>
      <c r="L555" s="120" t="s">
        <v>1105</v>
      </c>
      <c r="M555" s="122">
        <v>130</v>
      </c>
      <c r="N555" s="123">
        <v>270</v>
      </c>
      <c r="O555" s="124">
        <v>41813</v>
      </c>
      <c r="P555" s="120" t="s">
        <v>217</v>
      </c>
      <c r="Q555" s="121" t="s">
        <v>218</v>
      </c>
      <c r="R555" s="120" t="s">
        <v>219</v>
      </c>
      <c r="S555" s="120" t="s">
        <v>220</v>
      </c>
      <c r="T555" s="120" t="s">
        <v>221</v>
      </c>
      <c r="U555" s="120" t="s">
        <v>222</v>
      </c>
      <c r="V555" s="120" t="s">
        <v>223</v>
      </c>
    </row>
    <row r="556" spans="1:22" ht="30" hidden="1">
      <c r="A556" s="120"/>
      <c r="B556" s="120" t="s">
        <v>206</v>
      </c>
      <c r="C556" s="121" t="s">
        <v>207</v>
      </c>
      <c r="D556" s="120" t="s">
        <v>208</v>
      </c>
      <c r="E556" s="120" t="s">
        <v>209</v>
      </c>
      <c r="F556" s="120" t="s">
        <v>1099</v>
      </c>
      <c r="G556" s="121" t="s">
        <v>1100</v>
      </c>
      <c r="H556" s="120" t="s">
        <v>1101</v>
      </c>
      <c r="I556" s="121" t="s">
        <v>1102</v>
      </c>
      <c r="J556" s="120" t="s">
        <v>1119</v>
      </c>
      <c r="K556" s="120" t="s">
        <v>1104</v>
      </c>
      <c r="L556" s="120" t="s">
        <v>1105</v>
      </c>
      <c r="M556" s="122">
        <v>140</v>
      </c>
      <c r="N556" s="123">
        <v>1176</v>
      </c>
      <c r="O556" s="124">
        <v>41813</v>
      </c>
      <c r="P556" s="120" t="s">
        <v>217</v>
      </c>
      <c r="Q556" s="121" t="s">
        <v>218</v>
      </c>
      <c r="R556" s="120" t="s">
        <v>219</v>
      </c>
      <c r="S556" s="120" t="s">
        <v>220</v>
      </c>
      <c r="T556" s="120" t="s">
        <v>221</v>
      </c>
      <c r="U556" s="120" t="s">
        <v>222</v>
      </c>
      <c r="V556" s="120" t="s">
        <v>223</v>
      </c>
    </row>
    <row r="557" spans="1:22" ht="30" hidden="1">
      <c r="A557" s="120"/>
      <c r="B557" s="120" t="s">
        <v>206</v>
      </c>
      <c r="C557" s="121" t="s">
        <v>207</v>
      </c>
      <c r="D557" s="120" t="s">
        <v>208</v>
      </c>
      <c r="E557" s="120" t="s">
        <v>240</v>
      </c>
      <c r="F557" s="120" t="s">
        <v>1064</v>
      </c>
      <c r="G557" s="121" t="s">
        <v>1384</v>
      </c>
      <c r="H557" s="120" t="s">
        <v>1385</v>
      </c>
      <c r="I557" s="121" t="s">
        <v>1386</v>
      </c>
      <c r="J557" s="120" t="s">
        <v>1387</v>
      </c>
      <c r="K557" s="120" t="s">
        <v>1388</v>
      </c>
      <c r="L557" s="120" t="s">
        <v>1389</v>
      </c>
      <c r="M557" s="122">
        <v>10</v>
      </c>
      <c r="N557" s="123">
        <v>7490.69</v>
      </c>
      <c r="O557" s="124">
        <v>41813</v>
      </c>
      <c r="P557" s="120" t="s">
        <v>281</v>
      </c>
      <c r="Q557" s="121" t="s">
        <v>282</v>
      </c>
      <c r="R557" s="120" t="s">
        <v>348</v>
      </c>
      <c r="S557" s="120" t="s">
        <v>220</v>
      </c>
      <c r="T557" s="120" t="s">
        <v>221</v>
      </c>
      <c r="U557" s="120" t="s">
        <v>350</v>
      </c>
      <c r="V557" s="120" t="s">
        <v>223</v>
      </c>
    </row>
    <row r="558" spans="1:22" ht="30" hidden="1">
      <c r="A558" s="120"/>
      <c r="B558" s="120" t="s">
        <v>206</v>
      </c>
      <c r="C558" s="121" t="s">
        <v>207</v>
      </c>
      <c r="D558" s="120" t="s">
        <v>208</v>
      </c>
      <c r="E558" s="120" t="s">
        <v>240</v>
      </c>
      <c r="F558" s="120" t="s">
        <v>1064</v>
      </c>
      <c r="G558" s="121" t="s">
        <v>1384</v>
      </c>
      <c r="H558" s="120" t="s">
        <v>1385</v>
      </c>
      <c r="I558" s="121" t="s">
        <v>1390</v>
      </c>
      <c r="J558" s="120" t="s">
        <v>1387</v>
      </c>
      <c r="K558" s="120" t="s">
        <v>1388</v>
      </c>
      <c r="L558" s="120" t="s">
        <v>1389</v>
      </c>
      <c r="M558" s="122">
        <v>10</v>
      </c>
      <c r="N558" s="123">
        <v>16672.810000000001</v>
      </c>
      <c r="O558" s="124">
        <v>41813</v>
      </c>
      <c r="P558" s="120" t="s">
        <v>281</v>
      </c>
      <c r="Q558" s="121" t="s">
        <v>282</v>
      </c>
      <c r="R558" s="120" t="s">
        <v>348</v>
      </c>
      <c r="S558" s="120" t="s">
        <v>220</v>
      </c>
      <c r="T558" s="120" t="s">
        <v>221</v>
      </c>
      <c r="U558" s="120" t="s">
        <v>350</v>
      </c>
      <c r="V558" s="120" t="s">
        <v>223</v>
      </c>
    </row>
    <row r="559" spans="1:22" ht="30" hidden="1">
      <c r="A559" s="120"/>
      <c r="B559" s="120" t="s">
        <v>206</v>
      </c>
      <c r="C559" s="121" t="s">
        <v>207</v>
      </c>
      <c r="D559" s="120" t="s">
        <v>208</v>
      </c>
      <c r="E559" s="120" t="s">
        <v>240</v>
      </c>
      <c r="F559" s="120" t="s">
        <v>1064</v>
      </c>
      <c r="G559" s="121" t="s">
        <v>1384</v>
      </c>
      <c r="H559" s="120" t="s">
        <v>1385</v>
      </c>
      <c r="I559" s="121" t="s">
        <v>1386</v>
      </c>
      <c r="J559" s="120" t="s">
        <v>1391</v>
      </c>
      <c r="K559" s="120" t="s">
        <v>1388</v>
      </c>
      <c r="L559" s="120" t="s">
        <v>1389</v>
      </c>
      <c r="M559" s="122">
        <v>20</v>
      </c>
      <c r="N559" s="123">
        <v>274.14</v>
      </c>
      <c r="O559" s="124">
        <v>41813</v>
      </c>
      <c r="P559" s="120" t="s">
        <v>281</v>
      </c>
      <c r="Q559" s="121" t="s">
        <v>282</v>
      </c>
      <c r="R559" s="120" t="s">
        <v>348</v>
      </c>
      <c r="S559" s="120" t="s">
        <v>220</v>
      </c>
      <c r="T559" s="120" t="s">
        <v>221</v>
      </c>
      <c r="U559" s="120" t="s">
        <v>350</v>
      </c>
      <c r="V559" s="120" t="s">
        <v>223</v>
      </c>
    </row>
    <row r="560" spans="1:22" ht="30" hidden="1">
      <c r="A560" s="120"/>
      <c r="B560" s="120" t="s">
        <v>206</v>
      </c>
      <c r="C560" s="121" t="s">
        <v>207</v>
      </c>
      <c r="D560" s="120" t="s">
        <v>208</v>
      </c>
      <c r="E560" s="120" t="s">
        <v>240</v>
      </c>
      <c r="F560" s="120" t="s">
        <v>1064</v>
      </c>
      <c r="G560" s="121" t="s">
        <v>1384</v>
      </c>
      <c r="H560" s="120" t="s">
        <v>1385</v>
      </c>
      <c r="I560" s="121" t="s">
        <v>1390</v>
      </c>
      <c r="J560" s="120" t="s">
        <v>1391</v>
      </c>
      <c r="K560" s="120" t="s">
        <v>1388</v>
      </c>
      <c r="L560" s="120" t="s">
        <v>1389</v>
      </c>
      <c r="M560" s="122">
        <v>20</v>
      </c>
      <c r="N560" s="123">
        <v>610.14</v>
      </c>
      <c r="O560" s="124">
        <v>41813</v>
      </c>
      <c r="P560" s="120" t="s">
        <v>281</v>
      </c>
      <c r="Q560" s="121" t="s">
        <v>282</v>
      </c>
      <c r="R560" s="120" t="s">
        <v>348</v>
      </c>
      <c r="S560" s="120" t="s">
        <v>220</v>
      </c>
      <c r="T560" s="120" t="s">
        <v>221</v>
      </c>
      <c r="U560" s="120" t="s">
        <v>350</v>
      </c>
      <c r="V560" s="120" t="s">
        <v>223</v>
      </c>
    </row>
    <row r="561" spans="1:22" ht="30" hidden="1">
      <c r="A561" s="120"/>
      <c r="B561" s="120" t="s">
        <v>206</v>
      </c>
      <c r="C561" s="121" t="s">
        <v>207</v>
      </c>
      <c r="D561" s="120" t="s">
        <v>208</v>
      </c>
      <c r="E561" s="120" t="s">
        <v>240</v>
      </c>
      <c r="F561" s="120" t="s">
        <v>1064</v>
      </c>
      <c r="G561" s="121" t="s">
        <v>1384</v>
      </c>
      <c r="H561" s="120" t="s">
        <v>1385</v>
      </c>
      <c r="I561" s="121" t="s">
        <v>1386</v>
      </c>
      <c r="J561" s="120" t="s">
        <v>1392</v>
      </c>
      <c r="K561" s="120" t="s">
        <v>1388</v>
      </c>
      <c r="L561" s="120" t="s">
        <v>1389</v>
      </c>
      <c r="M561" s="122">
        <v>30</v>
      </c>
      <c r="N561" s="123">
        <v>280.2</v>
      </c>
      <c r="O561" s="124">
        <v>41813</v>
      </c>
      <c r="P561" s="120" t="s">
        <v>281</v>
      </c>
      <c r="Q561" s="121" t="s">
        <v>282</v>
      </c>
      <c r="R561" s="120" t="s">
        <v>348</v>
      </c>
      <c r="S561" s="120" t="s">
        <v>220</v>
      </c>
      <c r="T561" s="120" t="s">
        <v>221</v>
      </c>
      <c r="U561" s="120" t="s">
        <v>350</v>
      </c>
      <c r="V561" s="120" t="s">
        <v>223</v>
      </c>
    </row>
    <row r="562" spans="1:22" ht="30" hidden="1">
      <c r="A562" s="120"/>
      <c r="B562" s="120" t="s">
        <v>206</v>
      </c>
      <c r="C562" s="121" t="s">
        <v>207</v>
      </c>
      <c r="D562" s="120" t="s">
        <v>208</v>
      </c>
      <c r="E562" s="120" t="s">
        <v>240</v>
      </c>
      <c r="F562" s="120" t="s">
        <v>1064</v>
      </c>
      <c r="G562" s="121" t="s">
        <v>1384</v>
      </c>
      <c r="H562" s="120" t="s">
        <v>1385</v>
      </c>
      <c r="I562" s="121" t="s">
        <v>1390</v>
      </c>
      <c r="J562" s="120" t="s">
        <v>1392</v>
      </c>
      <c r="K562" s="120" t="s">
        <v>1388</v>
      </c>
      <c r="L562" s="120" t="s">
        <v>1389</v>
      </c>
      <c r="M562" s="122">
        <v>30</v>
      </c>
      <c r="N562" s="123">
        <v>623.66999999999996</v>
      </c>
      <c r="O562" s="124">
        <v>41813</v>
      </c>
      <c r="P562" s="120" t="s">
        <v>281</v>
      </c>
      <c r="Q562" s="121" t="s">
        <v>282</v>
      </c>
      <c r="R562" s="120" t="s">
        <v>348</v>
      </c>
      <c r="S562" s="120" t="s">
        <v>220</v>
      </c>
      <c r="T562" s="120" t="s">
        <v>221</v>
      </c>
      <c r="U562" s="120" t="s">
        <v>350</v>
      </c>
      <c r="V562" s="120" t="s">
        <v>223</v>
      </c>
    </row>
    <row r="563" spans="1:22" ht="30" hidden="1">
      <c r="A563" s="120"/>
      <c r="B563" s="120" t="s">
        <v>206</v>
      </c>
      <c r="C563" s="121" t="s">
        <v>207</v>
      </c>
      <c r="D563" s="120" t="s">
        <v>208</v>
      </c>
      <c r="E563" s="120" t="s">
        <v>240</v>
      </c>
      <c r="F563" s="120" t="s">
        <v>1064</v>
      </c>
      <c r="G563" s="121" t="s">
        <v>1384</v>
      </c>
      <c r="H563" s="120" t="s">
        <v>1385</v>
      </c>
      <c r="I563" s="121" t="s">
        <v>1386</v>
      </c>
      <c r="J563" s="120" t="s">
        <v>1393</v>
      </c>
      <c r="K563" s="120" t="s">
        <v>1388</v>
      </c>
      <c r="L563" s="120" t="s">
        <v>1389</v>
      </c>
      <c r="M563" s="122">
        <v>40</v>
      </c>
      <c r="N563" s="123">
        <v>207.84</v>
      </c>
      <c r="O563" s="124">
        <v>41813</v>
      </c>
      <c r="P563" s="120" t="s">
        <v>281</v>
      </c>
      <c r="Q563" s="121" t="s">
        <v>282</v>
      </c>
      <c r="R563" s="120" t="s">
        <v>348</v>
      </c>
      <c r="S563" s="120" t="s">
        <v>220</v>
      </c>
      <c r="T563" s="120" t="s">
        <v>221</v>
      </c>
      <c r="U563" s="120" t="s">
        <v>350</v>
      </c>
      <c r="V563" s="120" t="s">
        <v>223</v>
      </c>
    </row>
    <row r="564" spans="1:22" ht="30" hidden="1">
      <c r="A564" s="120"/>
      <c r="B564" s="120" t="s">
        <v>206</v>
      </c>
      <c r="C564" s="121" t="s">
        <v>207</v>
      </c>
      <c r="D564" s="120" t="s">
        <v>208</v>
      </c>
      <c r="E564" s="120" t="s">
        <v>240</v>
      </c>
      <c r="F564" s="120" t="s">
        <v>1064</v>
      </c>
      <c r="G564" s="121" t="s">
        <v>1384</v>
      </c>
      <c r="H564" s="120" t="s">
        <v>1385</v>
      </c>
      <c r="I564" s="121" t="s">
        <v>1390</v>
      </c>
      <c r="J564" s="120" t="s">
        <v>1393</v>
      </c>
      <c r="K564" s="120" t="s">
        <v>1388</v>
      </c>
      <c r="L564" s="120" t="s">
        <v>1389</v>
      </c>
      <c r="M564" s="122">
        <v>40</v>
      </c>
      <c r="N564" s="123">
        <v>462.61</v>
      </c>
      <c r="O564" s="124">
        <v>41813</v>
      </c>
      <c r="P564" s="120" t="s">
        <v>281</v>
      </c>
      <c r="Q564" s="121" t="s">
        <v>282</v>
      </c>
      <c r="R564" s="120" t="s">
        <v>348</v>
      </c>
      <c r="S564" s="120" t="s">
        <v>220</v>
      </c>
      <c r="T564" s="120" t="s">
        <v>221</v>
      </c>
      <c r="U564" s="120" t="s">
        <v>350</v>
      </c>
      <c r="V564" s="120" t="s">
        <v>223</v>
      </c>
    </row>
    <row r="565" spans="1:22" hidden="1">
      <c r="A565" s="120"/>
      <c r="B565" s="172" t="s">
        <v>206</v>
      </c>
      <c r="C565" s="174" t="s">
        <v>207</v>
      </c>
      <c r="D565" s="172" t="s">
        <v>208</v>
      </c>
      <c r="E565" s="172" t="s">
        <v>273</v>
      </c>
      <c r="F565" s="172" t="s">
        <v>377</v>
      </c>
      <c r="G565" s="174" t="s">
        <v>1554</v>
      </c>
      <c r="H565" s="172" t="s">
        <v>1555</v>
      </c>
      <c r="I565" s="174" t="s">
        <v>1592</v>
      </c>
      <c r="J565" s="172" t="s">
        <v>1593</v>
      </c>
      <c r="K565" s="172" t="s">
        <v>1594</v>
      </c>
      <c r="L565" s="172" t="s">
        <v>1595</v>
      </c>
      <c r="M565" s="176">
        <v>10</v>
      </c>
      <c r="N565" s="178">
        <v>5763.2</v>
      </c>
      <c r="O565" s="172">
        <v>41813</v>
      </c>
      <c r="P565" s="172" t="s">
        <v>772</v>
      </c>
      <c r="Q565" s="174" t="s">
        <v>773</v>
      </c>
      <c r="R565" s="172" t="s">
        <v>219</v>
      </c>
      <c r="S565" s="172" t="s">
        <v>220</v>
      </c>
      <c r="T565" s="172" t="s">
        <v>221</v>
      </c>
      <c r="U565" s="172" t="s">
        <v>222</v>
      </c>
      <c r="V565" s="172" t="s">
        <v>223</v>
      </c>
    </row>
    <row r="566" spans="1:22" hidden="1">
      <c r="A566" s="120"/>
      <c r="B566" s="172" t="s">
        <v>206</v>
      </c>
      <c r="C566" s="174" t="s">
        <v>207</v>
      </c>
      <c r="D566" s="172" t="s">
        <v>208</v>
      </c>
      <c r="E566" s="172" t="s">
        <v>273</v>
      </c>
      <c r="F566" s="172" t="s">
        <v>377</v>
      </c>
      <c r="G566" s="174" t="s">
        <v>1554</v>
      </c>
      <c r="H566" s="172" t="s">
        <v>1555</v>
      </c>
      <c r="I566" s="174" t="s">
        <v>1596</v>
      </c>
      <c r="J566" s="172" t="s">
        <v>1597</v>
      </c>
      <c r="K566" s="172" t="s">
        <v>1594</v>
      </c>
      <c r="L566" s="172" t="s">
        <v>1595</v>
      </c>
      <c r="M566" s="176">
        <v>20</v>
      </c>
      <c r="N566" s="178">
        <v>12346.4</v>
      </c>
      <c r="O566" s="172">
        <v>41813</v>
      </c>
      <c r="P566" s="172" t="s">
        <v>772</v>
      </c>
      <c r="Q566" s="174" t="s">
        <v>773</v>
      </c>
      <c r="R566" s="172" t="s">
        <v>219</v>
      </c>
      <c r="S566" s="172" t="s">
        <v>220</v>
      </c>
      <c r="T566" s="172" t="s">
        <v>221</v>
      </c>
      <c r="U566" s="172" t="s">
        <v>222</v>
      </c>
      <c r="V566" s="172" t="s">
        <v>223</v>
      </c>
    </row>
    <row r="567" spans="1:22" hidden="1">
      <c r="A567" s="120"/>
      <c r="B567" s="172" t="s">
        <v>206</v>
      </c>
      <c r="C567" s="174" t="s">
        <v>207</v>
      </c>
      <c r="D567" s="172" t="s">
        <v>208</v>
      </c>
      <c r="E567" s="172" t="s">
        <v>273</v>
      </c>
      <c r="F567" s="172" t="s">
        <v>377</v>
      </c>
      <c r="G567" s="174" t="s">
        <v>1554</v>
      </c>
      <c r="H567" s="172" t="s">
        <v>1555</v>
      </c>
      <c r="I567" s="174" t="s">
        <v>1592</v>
      </c>
      <c r="J567" s="172" t="s">
        <v>1598</v>
      </c>
      <c r="K567" s="172" t="s">
        <v>1594</v>
      </c>
      <c r="L567" s="172" t="s">
        <v>1595</v>
      </c>
      <c r="M567" s="176">
        <v>40</v>
      </c>
      <c r="N567" s="178">
        <v>2024</v>
      </c>
      <c r="O567" s="172">
        <v>41813</v>
      </c>
      <c r="P567" s="172" t="s">
        <v>772</v>
      </c>
      <c r="Q567" s="174" t="s">
        <v>773</v>
      </c>
      <c r="R567" s="172" t="s">
        <v>219</v>
      </c>
      <c r="S567" s="172" t="s">
        <v>220</v>
      </c>
      <c r="T567" s="172" t="s">
        <v>221</v>
      </c>
      <c r="U567" s="172" t="s">
        <v>222</v>
      </c>
      <c r="V567" s="172" t="s">
        <v>223</v>
      </c>
    </row>
    <row r="568" spans="1:22" hidden="1">
      <c r="A568" s="120"/>
      <c r="B568" s="172" t="s">
        <v>206</v>
      </c>
      <c r="C568" s="174" t="s">
        <v>207</v>
      </c>
      <c r="D568" s="172" t="s">
        <v>208</v>
      </c>
      <c r="E568" s="172" t="s">
        <v>273</v>
      </c>
      <c r="F568" s="172" t="s">
        <v>377</v>
      </c>
      <c r="G568" s="174" t="s">
        <v>1554</v>
      </c>
      <c r="H568" s="172" t="s">
        <v>1555</v>
      </c>
      <c r="I568" s="174" t="s">
        <v>1592</v>
      </c>
      <c r="J568" s="172" t="s">
        <v>1599</v>
      </c>
      <c r="K568" s="172" t="s">
        <v>1594</v>
      </c>
      <c r="L568" s="172" t="s">
        <v>1595</v>
      </c>
      <c r="M568" s="176">
        <v>60</v>
      </c>
      <c r="N568" s="178">
        <v>2523.6</v>
      </c>
      <c r="O568" s="172">
        <v>41813</v>
      </c>
      <c r="P568" s="172" t="s">
        <v>772</v>
      </c>
      <c r="Q568" s="174" t="s">
        <v>773</v>
      </c>
      <c r="R568" s="172" t="s">
        <v>219</v>
      </c>
      <c r="S568" s="172" t="s">
        <v>220</v>
      </c>
      <c r="T568" s="172" t="s">
        <v>221</v>
      </c>
      <c r="U568" s="172" t="s">
        <v>222</v>
      </c>
      <c r="V568" s="172" t="s">
        <v>223</v>
      </c>
    </row>
    <row r="569" spans="1:22" hidden="1">
      <c r="A569" s="120"/>
      <c r="B569" s="172" t="s">
        <v>206</v>
      </c>
      <c r="C569" s="174" t="s">
        <v>207</v>
      </c>
      <c r="D569" s="172" t="s">
        <v>208</v>
      </c>
      <c r="E569" s="172" t="s">
        <v>273</v>
      </c>
      <c r="F569" s="172" t="s">
        <v>377</v>
      </c>
      <c r="G569" s="174" t="s">
        <v>1554</v>
      </c>
      <c r="H569" s="172" t="s">
        <v>1555</v>
      </c>
      <c r="I569" s="174" t="s">
        <v>1592</v>
      </c>
      <c r="J569" s="172" t="s">
        <v>1600</v>
      </c>
      <c r="K569" s="172" t="s">
        <v>1594</v>
      </c>
      <c r="L569" s="172" t="s">
        <v>1595</v>
      </c>
      <c r="M569" s="176">
        <v>70</v>
      </c>
      <c r="N569" s="178">
        <v>3380.97</v>
      </c>
      <c r="O569" s="172">
        <v>41813</v>
      </c>
      <c r="P569" s="172" t="s">
        <v>772</v>
      </c>
      <c r="Q569" s="174" t="s">
        <v>773</v>
      </c>
      <c r="R569" s="172" t="s">
        <v>219</v>
      </c>
      <c r="S569" s="172" t="s">
        <v>220</v>
      </c>
      <c r="T569" s="172" t="s">
        <v>221</v>
      </c>
      <c r="U569" s="172" t="s">
        <v>222</v>
      </c>
      <c r="V569" s="172" t="s">
        <v>223</v>
      </c>
    </row>
    <row r="570" spans="1:22">
      <c r="A570" s="120" t="s">
        <v>2405</v>
      </c>
      <c r="B570" s="172" t="s">
        <v>206</v>
      </c>
      <c r="C570" s="174" t="s">
        <v>207</v>
      </c>
      <c r="D570" s="172" t="s">
        <v>208</v>
      </c>
      <c r="E570" s="172" t="s">
        <v>669</v>
      </c>
      <c r="F570" s="172" t="s">
        <v>405</v>
      </c>
      <c r="G570" s="174" t="s">
        <v>1702</v>
      </c>
      <c r="H570" s="172" t="s">
        <v>1703</v>
      </c>
      <c r="I570" s="174" t="s">
        <v>716</v>
      </c>
      <c r="J570" s="172" t="s">
        <v>1749</v>
      </c>
      <c r="K570" s="172" t="s">
        <v>1750</v>
      </c>
      <c r="L570" s="172" t="s">
        <v>1725</v>
      </c>
      <c r="M570" s="176">
        <v>10</v>
      </c>
      <c r="N570" s="178">
        <v>21957.87</v>
      </c>
      <c r="O570" s="172">
        <v>41814</v>
      </c>
      <c r="P570" s="172" t="s">
        <v>1713</v>
      </c>
      <c r="Q570" s="174" t="s">
        <v>1714</v>
      </c>
      <c r="R570" s="172" t="s">
        <v>348</v>
      </c>
      <c r="S570" s="172" t="s">
        <v>220</v>
      </c>
      <c r="T570" s="172" t="s">
        <v>476</v>
      </c>
      <c r="U570" s="172" t="s">
        <v>350</v>
      </c>
      <c r="V570" s="172" t="s">
        <v>223</v>
      </c>
    </row>
    <row r="571" spans="1:22">
      <c r="A571" s="120" t="s">
        <v>2405</v>
      </c>
      <c r="B571" s="172" t="s">
        <v>206</v>
      </c>
      <c r="C571" s="174" t="s">
        <v>207</v>
      </c>
      <c r="D571" s="172" t="s">
        <v>208</v>
      </c>
      <c r="E571" s="172" t="s">
        <v>669</v>
      </c>
      <c r="F571" s="172" t="s">
        <v>405</v>
      </c>
      <c r="G571" s="174" t="s">
        <v>1702</v>
      </c>
      <c r="H571" s="172" t="s">
        <v>1703</v>
      </c>
      <c r="I571" s="174" t="s">
        <v>716</v>
      </c>
      <c r="J571" s="172" t="s">
        <v>1749</v>
      </c>
      <c r="K571" s="172" t="s">
        <v>1750</v>
      </c>
      <c r="L571" s="172" t="s">
        <v>1725</v>
      </c>
      <c r="M571" s="176">
        <v>30</v>
      </c>
      <c r="N571" s="178">
        <v>8031.12</v>
      </c>
      <c r="O571" s="172">
        <v>41814</v>
      </c>
      <c r="P571" s="172" t="s">
        <v>1713</v>
      </c>
      <c r="Q571" s="174" t="s">
        <v>1714</v>
      </c>
      <c r="R571" s="172" t="s">
        <v>348</v>
      </c>
      <c r="S571" s="172" t="s">
        <v>220</v>
      </c>
      <c r="T571" s="172" t="s">
        <v>476</v>
      </c>
      <c r="U571" s="172" t="s">
        <v>350</v>
      </c>
      <c r="V571" s="172" t="s">
        <v>223</v>
      </c>
    </row>
    <row r="572" spans="1:22" hidden="1">
      <c r="A572" s="120"/>
      <c r="B572" s="172" t="s">
        <v>206</v>
      </c>
      <c r="C572" s="174" t="s">
        <v>207</v>
      </c>
      <c r="D572" s="172" t="s">
        <v>208</v>
      </c>
      <c r="E572" s="172" t="s">
        <v>669</v>
      </c>
      <c r="F572" s="172" t="s">
        <v>405</v>
      </c>
      <c r="G572" s="174" t="s">
        <v>1702</v>
      </c>
      <c r="H572" s="172" t="s">
        <v>1703</v>
      </c>
      <c r="I572" s="174" t="s">
        <v>716</v>
      </c>
      <c r="J572" s="172" t="s">
        <v>1751</v>
      </c>
      <c r="K572" s="172" t="s">
        <v>1752</v>
      </c>
      <c r="L572" s="172" t="s">
        <v>1753</v>
      </c>
      <c r="M572" s="176">
        <v>20</v>
      </c>
      <c r="N572" s="178">
        <v>46427.88</v>
      </c>
      <c r="O572" s="172">
        <v>41814</v>
      </c>
      <c r="P572" s="172" t="s">
        <v>1713</v>
      </c>
      <c r="Q572" s="174" t="s">
        <v>1714</v>
      </c>
      <c r="R572" s="172" t="s">
        <v>348</v>
      </c>
      <c r="S572" s="172" t="s">
        <v>220</v>
      </c>
      <c r="T572" s="172" t="s">
        <v>476</v>
      </c>
      <c r="U572" s="172" t="s">
        <v>350</v>
      </c>
      <c r="V572" s="172" t="s">
        <v>223</v>
      </c>
    </row>
    <row r="573" spans="1:22" hidden="1">
      <c r="A573" s="120"/>
      <c r="B573" s="172" t="s">
        <v>206</v>
      </c>
      <c r="C573" s="174" t="s">
        <v>207</v>
      </c>
      <c r="D573" s="172" t="s">
        <v>208</v>
      </c>
      <c r="E573" s="172" t="s">
        <v>669</v>
      </c>
      <c r="F573" s="172" t="s">
        <v>405</v>
      </c>
      <c r="G573" s="174" t="s">
        <v>1702</v>
      </c>
      <c r="H573" s="172" t="s">
        <v>1703</v>
      </c>
      <c r="I573" s="174" t="s">
        <v>716</v>
      </c>
      <c r="J573" s="172" t="s">
        <v>1751</v>
      </c>
      <c r="K573" s="172" t="s">
        <v>1752</v>
      </c>
      <c r="L573" s="172" t="s">
        <v>1753</v>
      </c>
      <c r="M573" s="176">
        <v>30</v>
      </c>
      <c r="N573" s="178">
        <v>13115.04</v>
      </c>
      <c r="O573" s="172">
        <v>41814</v>
      </c>
      <c r="P573" s="172" t="s">
        <v>1713</v>
      </c>
      <c r="Q573" s="174" t="s">
        <v>1714</v>
      </c>
      <c r="R573" s="172" t="s">
        <v>348</v>
      </c>
      <c r="S573" s="172" t="s">
        <v>220</v>
      </c>
      <c r="T573" s="172" t="s">
        <v>476</v>
      </c>
      <c r="U573" s="172" t="s">
        <v>350</v>
      </c>
      <c r="V573" s="172" t="s">
        <v>223</v>
      </c>
    </row>
    <row r="574" spans="1:22" ht="30" hidden="1">
      <c r="A574" s="120"/>
      <c r="B574" s="120" t="s">
        <v>206</v>
      </c>
      <c r="C574" s="121" t="s">
        <v>207</v>
      </c>
      <c r="D574" s="120" t="s">
        <v>208</v>
      </c>
      <c r="E574" s="120" t="s">
        <v>273</v>
      </c>
      <c r="F574" s="120" t="s">
        <v>818</v>
      </c>
      <c r="G574" s="121" t="s">
        <v>1199</v>
      </c>
      <c r="H574" s="120" t="s">
        <v>1200</v>
      </c>
      <c r="I574" s="121" t="s">
        <v>1201</v>
      </c>
      <c r="J574" s="120" t="s">
        <v>1202</v>
      </c>
      <c r="K574" s="120" t="s">
        <v>1203</v>
      </c>
      <c r="L574" s="120" t="s">
        <v>1204</v>
      </c>
      <c r="M574" s="122">
        <v>10</v>
      </c>
      <c r="N574" s="123">
        <v>710.91</v>
      </c>
      <c r="O574" s="124">
        <v>41814</v>
      </c>
      <c r="P574" s="120" t="s">
        <v>464</v>
      </c>
      <c r="Q574" s="121" t="s">
        <v>465</v>
      </c>
      <c r="R574" s="120" t="s">
        <v>1205</v>
      </c>
      <c r="S574" s="120" t="s">
        <v>220</v>
      </c>
      <c r="T574" s="120" t="s">
        <v>221</v>
      </c>
      <c r="U574" s="120" t="s">
        <v>350</v>
      </c>
      <c r="V574" s="120" t="s">
        <v>223</v>
      </c>
    </row>
    <row r="575" spans="1:22" ht="30" hidden="1">
      <c r="A575" s="120"/>
      <c r="B575" s="120" t="s">
        <v>206</v>
      </c>
      <c r="C575" s="121" t="s">
        <v>207</v>
      </c>
      <c r="D575" s="120" t="s">
        <v>208</v>
      </c>
      <c r="E575" s="120" t="s">
        <v>273</v>
      </c>
      <c r="F575" s="120" t="s">
        <v>818</v>
      </c>
      <c r="G575" s="121" t="s">
        <v>1199</v>
      </c>
      <c r="H575" s="120" t="s">
        <v>1200</v>
      </c>
      <c r="I575" s="121" t="s">
        <v>1201</v>
      </c>
      <c r="J575" s="120" t="s">
        <v>1206</v>
      </c>
      <c r="K575" s="120" t="s">
        <v>1203</v>
      </c>
      <c r="L575" s="120" t="s">
        <v>1204</v>
      </c>
      <c r="M575" s="122">
        <v>20</v>
      </c>
      <c r="N575" s="123">
        <v>15934.32</v>
      </c>
      <c r="O575" s="124">
        <v>41814</v>
      </c>
      <c r="P575" s="120" t="s">
        <v>464</v>
      </c>
      <c r="Q575" s="121" t="s">
        <v>465</v>
      </c>
      <c r="R575" s="120" t="s">
        <v>348</v>
      </c>
      <c r="S575" s="120" t="s">
        <v>220</v>
      </c>
      <c r="T575" s="120" t="s">
        <v>221</v>
      </c>
      <c r="U575" s="120" t="s">
        <v>350</v>
      </c>
      <c r="V575" s="120" t="s">
        <v>223</v>
      </c>
    </row>
    <row r="576" spans="1:22" hidden="1">
      <c r="A576" s="120"/>
      <c r="B576" s="172" t="s">
        <v>206</v>
      </c>
      <c r="C576" s="174" t="s">
        <v>207</v>
      </c>
      <c r="D576" s="172" t="s">
        <v>208</v>
      </c>
      <c r="E576" s="172" t="s">
        <v>466</v>
      </c>
      <c r="F576" s="172" t="s">
        <v>1789</v>
      </c>
      <c r="G576" s="174" t="s">
        <v>2364</v>
      </c>
      <c r="H576" s="172" t="s">
        <v>2365</v>
      </c>
      <c r="I576" s="174" t="s">
        <v>2366</v>
      </c>
      <c r="J576" s="172" t="s">
        <v>2367</v>
      </c>
      <c r="K576" s="172" t="s">
        <v>2368</v>
      </c>
      <c r="L576" s="172" t="s">
        <v>2369</v>
      </c>
      <c r="M576" s="176">
        <v>30</v>
      </c>
      <c r="N576" s="178">
        <v>6965.5</v>
      </c>
      <c r="O576" s="172">
        <v>41813</v>
      </c>
      <c r="P576" s="172" t="s">
        <v>2370</v>
      </c>
      <c r="Q576" s="174" t="s">
        <v>2371</v>
      </c>
      <c r="R576" s="172" t="s">
        <v>219</v>
      </c>
      <c r="S576" s="172" t="s">
        <v>220</v>
      </c>
      <c r="T576" s="172" t="s">
        <v>221</v>
      </c>
      <c r="U576" s="172" t="s">
        <v>222</v>
      </c>
      <c r="V576" s="172" t="s">
        <v>223</v>
      </c>
    </row>
    <row r="577" spans="1:22" hidden="1">
      <c r="A577" s="120"/>
      <c r="B577" s="172" t="s">
        <v>206</v>
      </c>
      <c r="C577" s="174" t="s">
        <v>207</v>
      </c>
      <c r="D577" s="172" t="s">
        <v>208</v>
      </c>
      <c r="E577" s="172" t="s">
        <v>466</v>
      </c>
      <c r="F577" s="172" t="s">
        <v>1789</v>
      </c>
      <c r="G577" s="174" t="s">
        <v>2364</v>
      </c>
      <c r="H577" s="172" t="s">
        <v>2365</v>
      </c>
      <c r="I577" s="174" t="s">
        <v>2372</v>
      </c>
      <c r="J577" s="172" t="s">
        <v>2367</v>
      </c>
      <c r="K577" s="172" t="s">
        <v>2368</v>
      </c>
      <c r="L577" s="172" t="s">
        <v>2369</v>
      </c>
      <c r="M577" s="176">
        <v>30</v>
      </c>
      <c r="N577" s="178">
        <v>6965.5</v>
      </c>
      <c r="O577" s="172">
        <v>41813</v>
      </c>
      <c r="P577" s="172" t="s">
        <v>2370</v>
      </c>
      <c r="Q577" s="174" t="s">
        <v>2371</v>
      </c>
      <c r="R577" s="172" t="s">
        <v>219</v>
      </c>
      <c r="S577" s="172" t="s">
        <v>220</v>
      </c>
      <c r="T577" s="172" t="s">
        <v>221</v>
      </c>
      <c r="U577" s="172" t="s">
        <v>222</v>
      </c>
      <c r="V577" s="172" t="s">
        <v>223</v>
      </c>
    </row>
    <row r="578" spans="1:22" hidden="1">
      <c r="A578" s="120"/>
      <c r="B578" s="172" t="s">
        <v>206</v>
      </c>
      <c r="C578" s="174" t="s">
        <v>207</v>
      </c>
      <c r="D578" s="172" t="s">
        <v>208</v>
      </c>
      <c r="E578" s="172" t="s">
        <v>466</v>
      </c>
      <c r="F578" s="172" t="s">
        <v>1789</v>
      </c>
      <c r="G578" s="174" t="s">
        <v>2364</v>
      </c>
      <c r="H578" s="172" t="s">
        <v>2365</v>
      </c>
      <c r="I578" s="174" t="s">
        <v>2373</v>
      </c>
      <c r="J578" s="172" t="s">
        <v>2367</v>
      </c>
      <c r="K578" s="172" t="s">
        <v>2368</v>
      </c>
      <c r="L578" s="172" t="s">
        <v>2369</v>
      </c>
      <c r="M578" s="176">
        <v>30</v>
      </c>
      <c r="N578" s="178">
        <v>6965.5</v>
      </c>
      <c r="O578" s="172">
        <v>41813</v>
      </c>
      <c r="P578" s="172" t="s">
        <v>2370</v>
      </c>
      <c r="Q578" s="174" t="s">
        <v>2371</v>
      </c>
      <c r="R578" s="172" t="s">
        <v>219</v>
      </c>
      <c r="S578" s="172" t="s">
        <v>220</v>
      </c>
      <c r="T578" s="172" t="s">
        <v>221</v>
      </c>
      <c r="U578" s="172" t="s">
        <v>222</v>
      </c>
      <c r="V578" s="172" t="s">
        <v>223</v>
      </c>
    </row>
    <row r="579" spans="1:22" hidden="1">
      <c r="A579" s="120"/>
      <c r="B579" s="172" t="s">
        <v>206</v>
      </c>
      <c r="C579" s="174" t="s">
        <v>207</v>
      </c>
      <c r="D579" s="172" t="s">
        <v>208</v>
      </c>
      <c r="E579" s="172" t="s">
        <v>466</v>
      </c>
      <c r="F579" s="172" t="s">
        <v>1789</v>
      </c>
      <c r="G579" s="174" t="s">
        <v>2364</v>
      </c>
      <c r="H579" s="172" t="s">
        <v>2365</v>
      </c>
      <c r="I579" s="174" t="s">
        <v>2374</v>
      </c>
      <c r="J579" s="172" t="s">
        <v>2367</v>
      </c>
      <c r="K579" s="172" t="s">
        <v>2368</v>
      </c>
      <c r="L579" s="172" t="s">
        <v>2369</v>
      </c>
      <c r="M579" s="176">
        <v>30</v>
      </c>
      <c r="N579" s="178">
        <v>6965.42</v>
      </c>
      <c r="O579" s="172">
        <v>41813</v>
      </c>
      <c r="P579" s="172" t="s">
        <v>2370</v>
      </c>
      <c r="Q579" s="174" t="s">
        <v>2371</v>
      </c>
      <c r="R579" s="172" t="s">
        <v>219</v>
      </c>
      <c r="S579" s="172" t="s">
        <v>220</v>
      </c>
      <c r="T579" s="172" t="s">
        <v>221</v>
      </c>
      <c r="U579" s="172" t="s">
        <v>222</v>
      </c>
      <c r="V579" s="172" t="s">
        <v>223</v>
      </c>
    </row>
    <row r="580" spans="1:22" hidden="1">
      <c r="A580" s="120" t="s">
        <v>2406</v>
      </c>
      <c r="B580" s="172" t="s">
        <v>206</v>
      </c>
      <c r="C580" s="174" t="s">
        <v>207</v>
      </c>
      <c r="D580" s="172" t="s">
        <v>208</v>
      </c>
      <c r="E580" s="172" t="s">
        <v>466</v>
      </c>
      <c r="F580" s="172" t="s">
        <v>1789</v>
      </c>
      <c r="G580" s="174" t="s">
        <v>2364</v>
      </c>
      <c r="H580" s="172" t="s">
        <v>2365</v>
      </c>
      <c r="I580" s="174" t="s">
        <v>2366</v>
      </c>
      <c r="J580" s="172" t="s">
        <v>2375</v>
      </c>
      <c r="K580" s="172" t="s">
        <v>2376</v>
      </c>
      <c r="L580" s="172" t="s">
        <v>2377</v>
      </c>
      <c r="M580" s="176">
        <v>10</v>
      </c>
      <c r="N580" s="178">
        <v>27914.89</v>
      </c>
      <c r="O580" s="172">
        <v>41813</v>
      </c>
      <c r="P580" s="172" t="s">
        <v>2331</v>
      </c>
      <c r="Q580" s="174" t="s">
        <v>988</v>
      </c>
      <c r="R580" s="172" t="s">
        <v>219</v>
      </c>
      <c r="S580" s="172" t="s">
        <v>220</v>
      </c>
      <c r="T580" s="172" t="s">
        <v>221</v>
      </c>
      <c r="U580" s="172" t="s">
        <v>222</v>
      </c>
      <c r="V580" s="172" t="s">
        <v>223</v>
      </c>
    </row>
    <row r="581" spans="1:22" ht="30" hidden="1">
      <c r="A581" s="120"/>
      <c r="B581" s="120" t="s">
        <v>206</v>
      </c>
      <c r="C581" s="121" t="s">
        <v>207</v>
      </c>
      <c r="D581" s="120" t="s">
        <v>208</v>
      </c>
      <c r="E581" s="120" t="s">
        <v>315</v>
      </c>
      <c r="F581" s="120" t="s">
        <v>251</v>
      </c>
      <c r="G581" s="121" t="s">
        <v>1166</v>
      </c>
      <c r="H581" s="120" t="s">
        <v>1167</v>
      </c>
      <c r="I581" s="121" t="s">
        <v>1175</v>
      </c>
      <c r="J581" s="120" t="s">
        <v>1176</v>
      </c>
      <c r="K581" s="120" t="s">
        <v>1177</v>
      </c>
      <c r="L581" s="120" t="s">
        <v>1178</v>
      </c>
      <c r="M581" s="122">
        <v>20</v>
      </c>
      <c r="N581" s="123">
        <v>1218</v>
      </c>
      <c r="O581" s="124">
        <v>41814</v>
      </c>
      <c r="P581" s="120" t="s">
        <v>464</v>
      </c>
      <c r="Q581" s="121" t="s">
        <v>465</v>
      </c>
      <c r="R581" s="120" t="s">
        <v>219</v>
      </c>
      <c r="S581" s="120" t="s">
        <v>220</v>
      </c>
      <c r="T581" s="120" t="s">
        <v>221</v>
      </c>
      <c r="U581" s="120" t="s">
        <v>222</v>
      </c>
      <c r="V581" s="120" t="s">
        <v>223</v>
      </c>
    </row>
    <row r="582" spans="1:22" ht="30" hidden="1">
      <c r="A582" s="120"/>
      <c r="B582" s="120" t="s">
        <v>206</v>
      </c>
      <c r="C582" s="121" t="s">
        <v>207</v>
      </c>
      <c r="D582" s="120" t="s">
        <v>208</v>
      </c>
      <c r="E582" s="120" t="s">
        <v>315</v>
      </c>
      <c r="F582" s="120" t="s">
        <v>251</v>
      </c>
      <c r="G582" s="121" t="s">
        <v>1166</v>
      </c>
      <c r="H582" s="120" t="s">
        <v>1167</v>
      </c>
      <c r="I582" s="121" t="s">
        <v>1175</v>
      </c>
      <c r="J582" s="120" t="s">
        <v>1179</v>
      </c>
      <c r="K582" s="120" t="s">
        <v>1177</v>
      </c>
      <c r="L582" s="120" t="s">
        <v>1178</v>
      </c>
      <c r="M582" s="122">
        <v>30</v>
      </c>
      <c r="N582" s="123">
        <v>16381.44</v>
      </c>
      <c r="O582" s="124">
        <v>41814</v>
      </c>
      <c r="P582" s="120" t="s">
        <v>464</v>
      </c>
      <c r="Q582" s="121" t="s">
        <v>465</v>
      </c>
      <c r="R582" s="120" t="s">
        <v>219</v>
      </c>
      <c r="S582" s="120" t="s">
        <v>220</v>
      </c>
      <c r="T582" s="120" t="s">
        <v>221</v>
      </c>
      <c r="U582" s="120" t="s">
        <v>222</v>
      </c>
      <c r="V582" s="120" t="s">
        <v>223</v>
      </c>
    </row>
    <row r="583" spans="1:22" ht="30" hidden="1">
      <c r="A583" s="120"/>
      <c r="B583" s="120" t="s">
        <v>206</v>
      </c>
      <c r="C583" s="121" t="s">
        <v>207</v>
      </c>
      <c r="D583" s="120" t="s">
        <v>208</v>
      </c>
      <c r="E583" s="120" t="s">
        <v>315</v>
      </c>
      <c r="F583" s="120" t="s">
        <v>251</v>
      </c>
      <c r="G583" s="121" t="s">
        <v>1166</v>
      </c>
      <c r="H583" s="120" t="s">
        <v>1167</v>
      </c>
      <c r="I583" s="121" t="s">
        <v>1175</v>
      </c>
      <c r="J583" s="120" t="s">
        <v>1180</v>
      </c>
      <c r="K583" s="120" t="s">
        <v>1177</v>
      </c>
      <c r="L583" s="120" t="s">
        <v>1178</v>
      </c>
      <c r="M583" s="122">
        <v>40</v>
      </c>
      <c r="N583" s="123">
        <v>2050.94</v>
      </c>
      <c r="O583" s="124">
        <v>41814</v>
      </c>
      <c r="P583" s="120" t="s">
        <v>464</v>
      </c>
      <c r="Q583" s="121" t="s">
        <v>465</v>
      </c>
      <c r="R583" s="120" t="s">
        <v>219</v>
      </c>
      <c r="S583" s="120" t="s">
        <v>220</v>
      </c>
      <c r="T583" s="120" t="s">
        <v>221</v>
      </c>
      <c r="U583" s="120" t="s">
        <v>222</v>
      </c>
      <c r="V583" s="120" t="s">
        <v>223</v>
      </c>
    </row>
    <row r="584" spans="1:22" ht="30" hidden="1">
      <c r="A584" s="120"/>
      <c r="B584" s="120" t="s">
        <v>206</v>
      </c>
      <c r="C584" s="121" t="s">
        <v>207</v>
      </c>
      <c r="D584" s="120" t="s">
        <v>208</v>
      </c>
      <c r="E584" s="120" t="s">
        <v>315</v>
      </c>
      <c r="F584" s="120" t="s">
        <v>251</v>
      </c>
      <c r="G584" s="121" t="s">
        <v>1166</v>
      </c>
      <c r="H584" s="120" t="s">
        <v>1167</v>
      </c>
      <c r="I584" s="121" t="s">
        <v>1175</v>
      </c>
      <c r="J584" s="120" t="s">
        <v>1181</v>
      </c>
      <c r="K584" s="120" t="s">
        <v>1177</v>
      </c>
      <c r="L584" s="120" t="s">
        <v>1178</v>
      </c>
      <c r="M584" s="122">
        <v>50</v>
      </c>
      <c r="N584" s="123">
        <v>820</v>
      </c>
      <c r="O584" s="124">
        <v>41814</v>
      </c>
      <c r="P584" s="120" t="s">
        <v>464</v>
      </c>
      <c r="Q584" s="121" t="s">
        <v>465</v>
      </c>
      <c r="R584" s="120" t="s">
        <v>219</v>
      </c>
      <c r="S584" s="120" t="s">
        <v>220</v>
      </c>
      <c r="T584" s="120" t="s">
        <v>221</v>
      </c>
      <c r="U584" s="120" t="s">
        <v>222</v>
      </c>
      <c r="V584" s="120" t="s">
        <v>223</v>
      </c>
    </row>
    <row r="585" spans="1:22" ht="30" hidden="1">
      <c r="A585" s="120"/>
      <c r="B585" s="120" t="s">
        <v>206</v>
      </c>
      <c r="C585" s="121" t="s">
        <v>207</v>
      </c>
      <c r="D585" s="120" t="s">
        <v>208</v>
      </c>
      <c r="E585" s="120" t="s">
        <v>315</v>
      </c>
      <c r="F585" s="120" t="s">
        <v>251</v>
      </c>
      <c r="G585" s="121" t="s">
        <v>1166</v>
      </c>
      <c r="H585" s="120" t="s">
        <v>1167</v>
      </c>
      <c r="I585" s="121" t="s">
        <v>1175</v>
      </c>
      <c r="J585" s="120" t="s">
        <v>1182</v>
      </c>
      <c r="K585" s="120" t="s">
        <v>1177</v>
      </c>
      <c r="L585" s="120" t="s">
        <v>1178</v>
      </c>
      <c r="M585" s="122">
        <v>60</v>
      </c>
      <c r="N585" s="123">
        <v>116</v>
      </c>
      <c r="O585" s="124">
        <v>41814</v>
      </c>
      <c r="P585" s="120" t="s">
        <v>464</v>
      </c>
      <c r="Q585" s="121" t="s">
        <v>465</v>
      </c>
      <c r="R585" s="120" t="s">
        <v>219</v>
      </c>
      <c r="S585" s="120" t="s">
        <v>220</v>
      </c>
      <c r="T585" s="120" t="s">
        <v>221</v>
      </c>
      <c r="U585" s="120" t="s">
        <v>222</v>
      </c>
      <c r="V585" s="120" t="s">
        <v>223</v>
      </c>
    </row>
    <row r="586" spans="1:22" hidden="1">
      <c r="A586" s="120"/>
      <c r="B586" s="172" t="s">
        <v>206</v>
      </c>
      <c r="C586" s="174" t="s">
        <v>207</v>
      </c>
      <c r="D586" s="172" t="s">
        <v>208</v>
      </c>
      <c r="E586" s="172" t="s">
        <v>285</v>
      </c>
      <c r="F586" s="172" t="s">
        <v>775</v>
      </c>
      <c r="G586" s="174" t="s">
        <v>1418</v>
      </c>
      <c r="H586" s="172" t="s">
        <v>1419</v>
      </c>
      <c r="I586" s="174" t="s">
        <v>1420</v>
      </c>
      <c r="J586" s="172" t="s">
        <v>1421</v>
      </c>
      <c r="K586" s="172" t="s">
        <v>1422</v>
      </c>
      <c r="L586" s="172" t="s">
        <v>1423</v>
      </c>
      <c r="M586" s="176">
        <v>10</v>
      </c>
      <c r="N586" s="178">
        <v>21111.01</v>
      </c>
      <c r="O586" s="172">
        <v>41815</v>
      </c>
      <c r="P586" s="172" t="s">
        <v>1424</v>
      </c>
      <c r="Q586" s="174" t="s">
        <v>1425</v>
      </c>
      <c r="R586" s="172" t="s">
        <v>219</v>
      </c>
      <c r="S586" s="172" t="s">
        <v>220</v>
      </c>
      <c r="T586" s="172" t="s">
        <v>221</v>
      </c>
      <c r="U586" s="172" t="s">
        <v>222</v>
      </c>
      <c r="V586" s="172" t="s">
        <v>223</v>
      </c>
    </row>
    <row r="587" spans="1:22" ht="30" hidden="1">
      <c r="A587" s="120"/>
      <c r="B587" s="120" t="s">
        <v>206</v>
      </c>
      <c r="C587" s="121" t="s">
        <v>207</v>
      </c>
      <c r="D587" s="120" t="s">
        <v>208</v>
      </c>
      <c r="E587" s="120" t="s">
        <v>285</v>
      </c>
      <c r="F587" s="120" t="s">
        <v>368</v>
      </c>
      <c r="G587" s="121" t="s">
        <v>569</v>
      </c>
      <c r="H587" s="120" t="s">
        <v>570</v>
      </c>
      <c r="I587" s="121" t="s">
        <v>571</v>
      </c>
      <c r="J587" s="120" t="s">
        <v>572</v>
      </c>
      <c r="K587" s="120" t="s">
        <v>573</v>
      </c>
      <c r="L587" s="120" t="s">
        <v>574</v>
      </c>
      <c r="M587" s="122">
        <v>10</v>
      </c>
      <c r="N587" s="123">
        <v>31044</v>
      </c>
      <c r="O587" s="124">
        <v>41814</v>
      </c>
      <c r="P587" s="120" t="s">
        <v>575</v>
      </c>
      <c r="Q587" s="121" t="s">
        <v>576</v>
      </c>
      <c r="R587" s="120" t="s">
        <v>219</v>
      </c>
      <c r="S587" s="120" t="s">
        <v>220</v>
      </c>
      <c r="T587" s="120" t="s">
        <v>221</v>
      </c>
      <c r="U587" s="120" t="s">
        <v>222</v>
      </c>
      <c r="V587" s="120" t="s">
        <v>223</v>
      </c>
    </row>
    <row r="588" spans="1:22" ht="30" hidden="1">
      <c r="A588" s="120"/>
      <c r="B588" s="120" t="s">
        <v>206</v>
      </c>
      <c r="C588" s="121" t="s">
        <v>207</v>
      </c>
      <c r="D588" s="120" t="s">
        <v>208</v>
      </c>
      <c r="E588" s="120" t="s">
        <v>774</v>
      </c>
      <c r="F588" s="120" t="s">
        <v>775</v>
      </c>
      <c r="G588" s="121" t="s">
        <v>776</v>
      </c>
      <c r="H588" s="120" t="s">
        <v>777</v>
      </c>
      <c r="I588" s="121" t="s">
        <v>778</v>
      </c>
      <c r="J588" s="120" t="s">
        <v>779</v>
      </c>
      <c r="K588" s="120" t="s">
        <v>780</v>
      </c>
      <c r="L588" s="120" t="s">
        <v>781</v>
      </c>
      <c r="M588" s="122">
        <v>10</v>
      </c>
      <c r="N588" s="123">
        <v>21033.69</v>
      </c>
      <c r="O588" s="124">
        <v>41814</v>
      </c>
      <c r="P588" s="120" t="s">
        <v>782</v>
      </c>
      <c r="Q588" s="121" t="s">
        <v>783</v>
      </c>
      <c r="R588" s="120" t="s">
        <v>219</v>
      </c>
      <c r="S588" s="120" t="s">
        <v>220</v>
      </c>
      <c r="T588" s="120" t="s">
        <v>221</v>
      </c>
      <c r="U588" s="120" t="s">
        <v>222</v>
      </c>
      <c r="V588" s="120" t="s">
        <v>223</v>
      </c>
    </row>
    <row r="589" spans="1:22" hidden="1">
      <c r="A589" s="120"/>
      <c r="B589" s="172" t="s">
        <v>206</v>
      </c>
      <c r="C589" s="174" t="s">
        <v>207</v>
      </c>
      <c r="D589" s="172" t="s">
        <v>208</v>
      </c>
      <c r="E589" s="172" t="s">
        <v>209</v>
      </c>
      <c r="F589" s="172" t="s">
        <v>1099</v>
      </c>
      <c r="G589" s="174" t="s">
        <v>1644</v>
      </c>
      <c r="H589" s="172" t="s">
        <v>1645</v>
      </c>
      <c r="I589" s="174" t="s">
        <v>1646</v>
      </c>
      <c r="J589" s="172" t="s">
        <v>1647</v>
      </c>
      <c r="K589" s="172" t="s">
        <v>1648</v>
      </c>
      <c r="L589" s="172" t="s">
        <v>1649</v>
      </c>
      <c r="M589" s="176">
        <v>10</v>
      </c>
      <c r="N589" s="178">
        <v>69040.210000000006</v>
      </c>
      <c r="O589" s="172">
        <v>41816</v>
      </c>
      <c r="P589" s="172" t="s">
        <v>1650</v>
      </c>
      <c r="Q589" s="174" t="s">
        <v>1651</v>
      </c>
      <c r="R589" s="172" t="s">
        <v>219</v>
      </c>
      <c r="S589" s="172" t="s">
        <v>220</v>
      </c>
      <c r="T589" s="172" t="s">
        <v>221</v>
      </c>
      <c r="U589" s="172" t="s">
        <v>222</v>
      </c>
      <c r="V589" s="172" t="s">
        <v>223</v>
      </c>
    </row>
    <row r="590" spans="1:22" hidden="1">
      <c r="A590" s="120"/>
      <c r="B590" s="172" t="s">
        <v>206</v>
      </c>
      <c r="C590" s="174" t="s">
        <v>207</v>
      </c>
      <c r="D590" s="172" t="s">
        <v>208</v>
      </c>
      <c r="E590" s="172" t="s">
        <v>209</v>
      </c>
      <c r="F590" s="172" t="s">
        <v>1099</v>
      </c>
      <c r="G590" s="174" t="s">
        <v>1644</v>
      </c>
      <c r="H590" s="172" t="s">
        <v>1645</v>
      </c>
      <c r="I590" s="174" t="s">
        <v>1652</v>
      </c>
      <c r="J590" s="172" t="s">
        <v>1647</v>
      </c>
      <c r="K590" s="172" t="s">
        <v>1648</v>
      </c>
      <c r="L590" s="172" t="s">
        <v>1649</v>
      </c>
      <c r="M590" s="176">
        <v>10</v>
      </c>
      <c r="N590" s="178">
        <v>6034.86</v>
      </c>
      <c r="O590" s="172">
        <v>41816</v>
      </c>
      <c r="P590" s="172" t="s">
        <v>1650</v>
      </c>
      <c r="Q590" s="174" t="s">
        <v>1651</v>
      </c>
      <c r="R590" s="172" t="s">
        <v>219</v>
      </c>
      <c r="S590" s="172" t="s">
        <v>220</v>
      </c>
      <c r="T590" s="172" t="s">
        <v>221</v>
      </c>
      <c r="U590" s="172" t="s">
        <v>222</v>
      </c>
      <c r="V590" s="172" t="s">
        <v>223</v>
      </c>
    </row>
    <row r="591" spans="1:22" hidden="1">
      <c r="A591" s="120"/>
      <c r="B591" s="172" t="s">
        <v>206</v>
      </c>
      <c r="C591" s="174" t="s">
        <v>207</v>
      </c>
      <c r="D591" s="172" t="s">
        <v>208</v>
      </c>
      <c r="E591" s="172" t="s">
        <v>209</v>
      </c>
      <c r="F591" s="172" t="s">
        <v>2018</v>
      </c>
      <c r="G591" s="174" t="s">
        <v>2019</v>
      </c>
      <c r="H591" s="172" t="s">
        <v>2020</v>
      </c>
      <c r="I591" s="174" t="s">
        <v>2021</v>
      </c>
      <c r="J591" s="172" t="s">
        <v>2022</v>
      </c>
      <c r="K591" s="172" t="s">
        <v>2023</v>
      </c>
      <c r="L591" s="172" t="s">
        <v>2024</v>
      </c>
      <c r="M591" s="176">
        <v>10</v>
      </c>
      <c r="N591" s="178">
        <v>38205.9</v>
      </c>
      <c r="O591" s="172">
        <v>41816</v>
      </c>
      <c r="P591" s="172" t="s">
        <v>2025</v>
      </c>
      <c r="Q591" s="174" t="s">
        <v>2026</v>
      </c>
      <c r="R591" s="172" t="s">
        <v>219</v>
      </c>
      <c r="S591" s="172" t="s">
        <v>220</v>
      </c>
      <c r="T591" s="172" t="s">
        <v>221</v>
      </c>
      <c r="U591" s="172" t="s">
        <v>222</v>
      </c>
      <c r="V591" s="172" t="s">
        <v>223</v>
      </c>
    </row>
    <row r="592" spans="1:22" hidden="1">
      <c r="A592" s="120"/>
      <c r="B592" s="172" t="s">
        <v>206</v>
      </c>
      <c r="C592" s="174" t="s">
        <v>207</v>
      </c>
      <c r="D592" s="172" t="s">
        <v>208</v>
      </c>
      <c r="E592" s="172" t="s">
        <v>209</v>
      </c>
      <c r="F592" s="172" t="s">
        <v>2018</v>
      </c>
      <c r="G592" s="174" t="s">
        <v>2019</v>
      </c>
      <c r="H592" s="172" t="s">
        <v>2020</v>
      </c>
      <c r="I592" s="174" t="s">
        <v>2027</v>
      </c>
      <c r="J592" s="172" t="s">
        <v>2022</v>
      </c>
      <c r="K592" s="172" t="s">
        <v>2023</v>
      </c>
      <c r="L592" s="172" t="s">
        <v>2024</v>
      </c>
      <c r="M592" s="176">
        <v>10</v>
      </c>
      <c r="N592" s="178">
        <v>9551.48</v>
      </c>
      <c r="O592" s="172">
        <v>41816</v>
      </c>
      <c r="P592" s="172" t="s">
        <v>2025</v>
      </c>
      <c r="Q592" s="174" t="s">
        <v>2026</v>
      </c>
      <c r="R592" s="172" t="s">
        <v>219</v>
      </c>
      <c r="S592" s="172" t="s">
        <v>220</v>
      </c>
      <c r="T592" s="172" t="s">
        <v>221</v>
      </c>
      <c r="U592" s="172" t="s">
        <v>222</v>
      </c>
      <c r="V592" s="172" t="s">
        <v>223</v>
      </c>
    </row>
    <row r="593" spans="1:22" hidden="1">
      <c r="A593" s="120"/>
      <c r="B593" s="172" t="s">
        <v>206</v>
      </c>
      <c r="C593" s="174" t="s">
        <v>207</v>
      </c>
      <c r="D593" s="172" t="s">
        <v>208</v>
      </c>
      <c r="E593" s="172" t="s">
        <v>890</v>
      </c>
      <c r="F593" s="172" t="s">
        <v>891</v>
      </c>
      <c r="G593" s="174" t="s">
        <v>1773</v>
      </c>
      <c r="H593" s="172" t="s">
        <v>1774</v>
      </c>
      <c r="I593" s="174" t="s">
        <v>1781</v>
      </c>
      <c r="J593" s="172" t="s">
        <v>1782</v>
      </c>
      <c r="K593" s="172" t="s">
        <v>1783</v>
      </c>
      <c r="L593" s="172" t="s">
        <v>1784</v>
      </c>
      <c r="M593" s="176">
        <v>40</v>
      </c>
      <c r="N593" s="178">
        <v>393.1</v>
      </c>
      <c r="O593" s="172">
        <v>41817</v>
      </c>
      <c r="P593" s="172" t="s">
        <v>896</v>
      </c>
      <c r="Q593" s="174" t="s">
        <v>897</v>
      </c>
      <c r="R593" s="172" t="s">
        <v>219</v>
      </c>
      <c r="S593" s="172" t="s">
        <v>220</v>
      </c>
      <c r="T593" s="172" t="s">
        <v>476</v>
      </c>
      <c r="U593" s="172" t="s">
        <v>222</v>
      </c>
      <c r="V593" s="172" t="s">
        <v>223</v>
      </c>
    </row>
    <row r="594" spans="1:22" hidden="1">
      <c r="A594" s="120"/>
      <c r="B594" s="172" t="s">
        <v>206</v>
      </c>
      <c r="C594" s="174" t="s">
        <v>207</v>
      </c>
      <c r="D594" s="172" t="s">
        <v>208</v>
      </c>
      <c r="E594" s="172" t="s">
        <v>890</v>
      </c>
      <c r="F594" s="172" t="s">
        <v>891</v>
      </c>
      <c r="G594" s="174" t="s">
        <v>1773</v>
      </c>
      <c r="H594" s="172" t="s">
        <v>1774</v>
      </c>
      <c r="I594" s="174" t="s">
        <v>1785</v>
      </c>
      <c r="J594" s="172" t="s">
        <v>1782</v>
      </c>
      <c r="K594" s="172" t="s">
        <v>1783</v>
      </c>
      <c r="L594" s="172" t="s">
        <v>1784</v>
      </c>
      <c r="M594" s="176">
        <v>70</v>
      </c>
      <c r="N594" s="178">
        <v>15931.03</v>
      </c>
      <c r="O594" s="172">
        <v>41817</v>
      </c>
      <c r="P594" s="172" t="s">
        <v>896</v>
      </c>
      <c r="Q594" s="174" t="s">
        <v>897</v>
      </c>
      <c r="R594" s="172" t="s">
        <v>219</v>
      </c>
      <c r="S594" s="172" t="s">
        <v>220</v>
      </c>
      <c r="T594" s="172" t="s">
        <v>476</v>
      </c>
      <c r="U594" s="172" t="s">
        <v>222</v>
      </c>
      <c r="V594" s="172" t="s">
        <v>223</v>
      </c>
    </row>
    <row r="595" spans="1:22" hidden="1">
      <c r="A595" s="120"/>
      <c r="B595" s="172" t="s">
        <v>206</v>
      </c>
      <c r="C595" s="174" t="s">
        <v>207</v>
      </c>
      <c r="D595" s="172" t="s">
        <v>208</v>
      </c>
      <c r="E595" s="172" t="s">
        <v>890</v>
      </c>
      <c r="F595" s="172" t="s">
        <v>891</v>
      </c>
      <c r="G595" s="174" t="s">
        <v>1773</v>
      </c>
      <c r="H595" s="172" t="s">
        <v>1774</v>
      </c>
      <c r="I595" s="174" t="s">
        <v>1786</v>
      </c>
      <c r="J595" s="172" t="s">
        <v>1782</v>
      </c>
      <c r="K595" s="172" t="s">
        <v>1783</v>
      </c>
      <c r="L595" s="172" t="s">
        <v>1784</v>
      </c>
      <c r="M595" s="176">
        <v>80</v>
      </c>
      <c r="N595" s="178">
        <v>6918.62</v>
      </c>
      <c r="O595" s="172">
        <v>41817</v>
      </c>
      <c r="P595" s="172" t="s">
        <v>896</v>
      </c>
      <c r="Q595" s="174" t="s">
        <v>897</v>
      </c>
      <c r="R595" s="172" t="s">
        <v>219</v>
      </c>
      <c r="S595" s="172" t="s">
        <v>220</v>
      </c>
      <c r="T595" s="172" t="s">
        <v>476</v>
      </c>
      <c r="U595" s="172" t="s">
        <v>222</v>
      </c>
      <c r="V595" s="172" t="s">
        <v>223</v>
      </c>
    </row>
    <row r="596" spans="1:22" hidden="1">
      <c r="A596" s="120"/>
      <c r="B596" s="172" t="s">
        <v>206</v>
      </c>
      <c r="C596" s="174" t="s">
        <v>207</v>
      </c>
      <c r="D596" s="172" t="s">
        <v>208</v>
      </c>
      <c r="E596" s="172" t="s">
        <v>315</v>
      </c>
      <c r="F596" s="172" t="s">
        <v>251</v>
      </c>
      <c r="G596" s="174" t="s">
        <v>1431</v>
      </c>
      <c r="H596" s="172" t="s">
        <v>1432</v>
      </c>
      <c r="I596" s="174" t="s">
        <v>1433</v>
      </c>
      <c r="J596" s="172" t="s">
        <v>1434</v>
      </c>
      <c r="K596" s="172" t="s">
        <v>1435</v>
      </c>
      <c r="L596" s="172" t="s">
        <v>1436</v>
      </c>
      <c r="M596" s="176">
        <v>10</v>
      </c>
      <c r="N596" s="178">
        <v>24336.31</v>
      </c>
      <c r="O596" s="172">
        <v>41817</v>
      </c>
      <c r="P596" s="172" t="s">
        <v>1437</v>
      </c>
      <c r="Q596" s="174" t="s">
        <v>1438</v>
      </c>
      <c r="R596" s="172" t="s">
        <v>219</v>
      </c>
      <c r="S596" s="172" t="s">
        <v>220</v>
      </c>
      <c r="T596" s="172" t="s">
        <v>221</v>
      </c>
      <c r="U596" s="172" t="s">
        <v>222</v>
      </c>
      <c r="V596" s="172" t="s">
        <v>223</v>
      </c>
    </row>
    <row r="597" spans="1:22" hidden="1">
      <c r="A597" s="120"/>
      <c r="B597" s="172" t="s">
        <v>206</v>
      </c>
      <c r="C597" s="174" t="s">
        <v>207</v>
      </c>
      <c r="D597" s="172" t="s">
        <v>208</v>
      </c>
      <c r="E597" s="172" t="s">
        <v>890</v>
      </c>
      <c r="F597" s="172" t="s">
        <v>891</v>
      </c>
      <c r="G597" s="174" t="s">
        <v>1499</v>
      </c>
      <c r="H597" s="172" t="s">
        <v>1500</v>
      </c>
      <c r="I597" s="174" t="s">
        <v>1501</v>
      </c>
      <c r="J597" s="172" t="s">
        <v>1502</v>
      </c>
      <c r="K597" s="172" t="s">
        <v>1503</v>
      </c>
      <c r="L597" s="172" t="s">
        <v>1504</v>
      </c>
      <c r="M597" s="176">
        <v>10</v>
      </c>
      <c r="N597" s="178">
        <v>28800</v>
      </c>
      <c r="O597" s="172">
        <v>41817</v>
      </c>
      <c r="P597" s="172" t="s">
        <v>1505</v>
      </c>
      <c r="Q597" s="174" t="s">
        <v>1506</v>
      </c>
      <c r="R597" s="172" t="s">
        <v>219</v>
      </c>
      <c r="S597" s="172" t="s">
        <v>220</v>
      </c>
      <c r="T597" s="172" t="s">
        <v>476</v>
      </c>
      <c r="U597" s="172" t="s">
        <v>222</v>
      </c>
      <c r="V597" s="172" t="s">
        <v>223</v>
      </c>
    </row>
    <row r="598" spans="1:22" hidden="1">
      <c r="A598" s="120"/>
      <c r="B598" s="172" t="s">
        <v>206</v>
      </c>
      <c r="C598" s="174" t="s">
        <v>207</v>
      </c>
      <c r="D598" s="172" t="s">
        <v>208</v>
      </c>
      <c r="E598" s="172" t="s">
        <v>240</v>
      </c>
      <c r="F598" s="172" t="s">
        <v>1000</v>
      </c>
      <c r="G598" s="174" t="s">
        <v>1981</v>
      </c>
      <c r="H598" s="172" t="s">
        <v>1982</v>
      </c>
      <c r="I598" s="174" t="s">
        <v>1983</v>
      </c>
      <c r="J598" s="172" t="s">
        <v>1984</v>
      </c>
      <c r="K598" s="172" t="s">
        <v>1985</v>
      </c>
      <c r="L598" s="172" t="s">
        <v>1986</v>
      </c>
      <c r="M598" s="176">
        <v>10</v>
      </c>
      <c r="N598" s="178">
        <v>28255.86</v>
      </c>
      <c r="O598" s="172">
        <v>41816</v>
      </c>
      <c r="P598" s="172" t="s">
        <v>259</v>
      </c>
      <c r="Q598" s="174" t="s">
        <v>260</v>
      </c>
      <c r="R598" s="172" t="s">
        <v>219</v>
      </c>
      <c r="S598" s="172" t="s">
        <v>220</v>
      </c>
      <c r="T598" s="172" t="s">
        <v>221</v>
      </c>
      <c r="U598" s="172" t="s">
        <v>222</v>
      </c>
      <c r="V598" s="172" t="s">
        <v>223</v>
      </c>
    </row>
    <row r="599" spans="1:22" ht="30" hidden="1">
      <c r="A599" s="120"/>
      <c r="B599" s="120" t="s">
        <v>206</v>
      </c>
      <c r="C599" s="121" t="s">
        <v>207</v>
      </c>
      <c r="D599" s="120" t="s">
        <v>208</v>
      </c>
      <c r="E599" s="120" t="s">
        <v>273</v>
      </c>
      <c r="F599" s="120" t="s">
        <v>818</v>
      </c>
      <c r="G599" s="121" t="s">
        <v>819</v>
      </c>
      <c r="H599" s="120" t="s">
        <v>820</v>
      </c>
      <c r="I599" s="121" t="s">
        <v>821</v>
      </c>
      <c r="J599" s="120" t="s">
        <v>822</v>
      </c>
      <c r="K599" s="120" t="s">
        <v>823</v>
      </c>
      <c r="L599" s="120" t="s">
        <v>824</v>
      </c>
      <c r="M599" s="122">
        <v>10</v>
      </c>
      <c r="N599" s="123">
        <v>90450</v>
      </c>
      <c r="O599" s="124">
        <v>41816</v>
      </c>
      <c r="P599" s="120" t="s">
        <v>825</v>
      </c>
      <c r="Q599" s="121" t="s">
        <v>826</v>
      </c>
      <c r="R599" s="120" t="s">
        <v>219</v>
      </c>
      <c r="S599" s="120" t="s">
        <v>220</v>
      </c>
      <c r="T599" s="120" t="s">
        <v>221</v>
      </c>
      <c r="U599" s="120" t="s">
        <v>222</v>
      </c>
      <c r="V599" s="120" t="s">
        <v>223</v>
      </c>
    </row>
    <row r="600" spans="1:22" hidden="1">
      <c r="A600" s="120"/>
      <c r="B600" s="172" t="s">
        <v>206</v>
      </c>
      <c r="C600" s="174" t="s">
        <v>207</v>
      </c>
      <c r="D600" s="172" t="s">
        <v>208</v>
      </c>
      <c r="E600" s="172" t="s">
        <v>2236</v>
      </c>
      <c r="F600" s="172" t="s">
        <v>2237</v>
      </c>
      <c r="G600" s="174" t="s">
        <v>2238</v>
      </c>
      <c r="H600" s="172" t="s">
        <v>2239</v>
      </c>
      <c r="I600" s="174" t="s">
        <v>716</v>
      </c>
      <c r="J600" s="172" t="s">
        <v>2254</v>
      </c>
      <c r="K600" s="172" t="s">
        <v>2255</v>
      </c>
      <c r="L600" s="172" t="s">
        <v>2256</v>
      </c>
      <c r="M600" s="176">
        <v>10</v>
      </c>
      <c r="N600" s="178">
        <v>4369.9799999999996</v>
      </c>
      <c r="O600" s="172">
        <v>41817</v>
      </c>
      <c r="P600" s="172" t="s">
        <v>2248</v>
      </c>
      <c r="Q600" s="174" t="s">
        <v>2249</v>
      </c>
      <c r="R600" s="172" t="s">
        <v>348</v>
      </c>
      <c r="S600" s="172" t="s">
        <v>220</v>
      </c>
      <c r="T600" s="172" t="s">
        <v>476</v>
      </c>
      <c r="U600" s="172" t="s">
        <v>350</v>
      </c>
      <c r="V600" s="172" t="s">
        <v>223</v>
      </c>
    </row>
    <row r="601" spans="1:22" hidden="1">
      <c r="A601" s="120"/>
      <c r="B601" s="172" t="s">
        <v>206</v>
      </c>
      <c r="C601" s="174" t="s">
        <v>207</v>
      </c>
      <c r="D601" s="172" t="s">
        <v>208</v>
      </c>
      <c r="E601" s="172" t="s">
        <v>2236</v>
      </c>
      <c r="F601" s="172" t="s">
        <v>2237</v>
      </c>
      <c r="G601" s="174" t="s">
        <v>2238</v>
      </c>
      <c r="H601" s="172" t="s">
        <v>2239</v>
      </c>
      <c r="I601" s="174" t="s">
        <v>716</v>
      </c>
      <c r="J601" s="172" t="s">
        <v>2254</v>
      </c>
      <c r="K601" s="172" t="s">
        <v>2255</v>
      </c>
      <c r="L601" s="172" t="s">
        <v>2256</v>
      </c>
      <c r="M601" s="176">
        <v>20</v>
      </c>
      <c r="N601" s="178">
        <v>252.6</v>
      </c>
      <c r="O601" s="172">
        <v>41817</v>
      </c>
      <c r="P601" s="172" t="s">
        <v>2248</v>
      </c>
      <c r="Q601" s="174" t="s">
        <v>2249</v>
      </c>
      <c r="R601" s="172" t="s">
        <v>348</v>
      </c>
      <c r="S601" s="172" t="s">
        <v>220</v>
      </c>
      <c r="T601" s="172" t="s">
        <v>476</v>
      </c>
      <c r="U601" s="172" t="s">
        <v>350</v>
      </c>
      <c r="V601" s="172" t="s">
        <v>223</v>
      </c>
    </row>
    <row r="602" spans="1:22" hidden="1">
      <c r="A602" s="120"/>
      <c r="B602" s="172" t="s">
        <v>206</v>
      </c>
      <c r="C602" s="174" t="s">
        <v>207</v>
      </c>
      <c r="D602" s="172" t="s">
        <v>208</v>
      </c>
      <c r="E602" s="172" t="s">
        <v>2236</v>
      </c>
      <c r="F602" s="172" t="s">
        <v>2237</v>
      </c>
      <c r="G602" s="174" t="s">
        <v>2238</v>
      </c>
      <c r="H602" s="172" t="s">
        <v>2239</v>
      </c>
      <c r="I602" s="174" t="s">
        <v>716</v>
      </c>
      <c r="J602" s="172" t="s">
        <v>2254</v>
      </c>
      <c r="K602" s="172" t="s">
        <v>2255</v>
      </c>
      <c r="L602" s="172" t="s">
        <v>2256</v>
      </c>
      <c r="M602" s="176">
        <v>30</v>
      </c>
      <c r="N602" s="178">
        <v>12820.32</v>
      </c>
      <c r="O602" s="172">
        <v>41817</v>
      </c>
      <c r="P602" s="172" t="s">
        <v>2248</v>
      </c>
      <c r="Q602" s="174" t="s">
        <v>2249</v>
      </c>
      <c r="R602" s="172" t="s">
        <v>348</v>
      </c>
      <c r="S602" s="172" t="s">
        <v>220</v>
      </c>
      <c r="T602" s="172" t="s">
        <v>476</v>
      </c>
      <c r="U602" s="172" t="s">
        <v>350</v>
      </c>
      <c r="V602" s="172" t="s">
        <v>223</v>
      </c>
    </row>
    <row r="603" spans="1:22" ht="30" hidden="1">
      <c r="A603" s="120"/>
      <c r="B603" s="120" t="s">
        <v>206</v>
      </c>
      <c r="C603" s="121" t="s">
        <v>207</v>
      </c>
      <c r="D603" s="120" t="s">
        <v>208</v>
      </c>
      <c r="E603" s="120" t="s">
        <v>457</v>
      </c>
      <c r="F603" s="120" t="s">
        <v>429</v>
      </c>
      <c r="G603" s="121" t="s">
        <v>577</v>
      </c>
      <c r="H603" s="120" t="s">
        <v>578</v>
      </c>
      <c r="I603" s="121" t="s">
        <v>579</v>
      </c>
      <c r="J603" s="120" t="s">
        <v>597</v>
      </c>
      <c r="K603" s="120" t="s">
        <v>598</v>
      </c>
      <c r="L603" s="120" t="s">
        <v>599</v>
      </c>
      <c r="M603" s="122">
        <v>20</v>
      </c>
      <c r="N603" s="123">
        <v>127</v>
      </c>
      <c r="O603" s="124">
        <v>41817</v>
      </c>
      <c r="P603" s="120" t="s">
        <v>600</v>
      </c>
      <c r="Q603" s="121" t="s">
        <v>601</v>
      </c>
      <c r="R603" s="120" t="s">
        <v>219</v>
      </c>
      <c r="S603" s="120" t="s">
        <v>220</v>
      </c>
      <c r="T603" s="120" t="s">
        <v>221</v>
      </c>
      <c r="U603" s="120" t="s">
        <v>222</v>
      </c>
      <c r="V603" s="120" t="s">
        <v>223</v>
      </c>
    </row>
    <row r="604" spans="1:22" ht="30" hidden="1">
      <c r="A604" s="120"/>
      <c r="B604" s="120" t="s">
        <v>206</v>
      </c>
      <c r="C604" s="121" t="s">
        <v>207</v>
      </c>
      <c r="D604" s="120" t="s">
        <v>208</v>
      </c>
      <c r="E604" s="120" t="s">
        <v>457</v>
      </c>
      <c r="F604" s="120" t="s">
        <v>429</v>
      </c>
      <c r="G604" s="121" t="s">
        <v>577</v>
      </c>
      <c r="H604" s="120" t="s">
        <v>578</v>
      </c>
      <c r="I604" s="121" t="s">
        <v>593</v>
      </c>
      <c r="J604" s="120" t="s">
        <v>602</v>
      </c>
      <c r="K604" s="120" t="s">
        <v>598</v>
      </c>
      <c r="L604" s="120" t="s">
        <v>599</v>
      </c>
      <c r="M604" s="122">
        <v>20</v>
      </c>
      <c r="N604" s="123">
        <v>960.12</v>
      </c>
      <c r="O604" s="124">
        <v>41817</v>
      </c>
      <c r="P604" s="120" t="s">
        <v>600</v>
      </c>
      <c r="Q604" s="121" t="s">
        <v>601</v>
      </c>
      <c r="R604" s="120" t="s">
        <v>219</v>
      </c>
      <c r="S604" s="120" t="s">
        <v>220</v>
      </c>
      <c r="T604" s="120" t="s">
        <v>221</v>
      </c>
      <c r="U604" s="120" t="s">
        <v>222</v>
      </c>
      <c r="V604" s="120" t="s">
        <v>223</v>
      </c>
    </row>
    <row r="605" spans="1:22" ht="30" hidden="1">
      <c r="A605" s="120"/>
      <c r="B605" s="120" t="s">
        <v>206</v>
      </c>
      <c r="C605" s="121" t="s">
        <v>207</v>
      </c>
      <c r="D605" s="120" t="s">
        <v>208</v>
      </c>
      <c r="E605" s="120" t="s">
        <v>457</v>
      </c>
      <c r="F605" s="120" t="s">
        <v>429</v>
      </c>
      <c r="G605" s="121" t="s">
        <v>577</v>
      </c>
      <c r="H605" s="120" t="s">
        <v>578</v>
      </c>
      <c r="I605" s="121" t="s">
        <v>604</v>
      </c>
      <c r="J605" s="120" t="s">
        <v>605</v>
      </c>
      <c r="K605" s="120" t="s">
        <v>598</v>
      </c>
      <c r="L605" s="120" t="s">
        <v>599</v>
      </c>
      <c r="M605" s="122">
        <v>20</v>
      </c>
      <c r="N605" s="123">
        <v>712.47</v>
      </c>
      <c r="O605" s="124">
        <v>41817</v>
      </c>
      <c r="P605" s="120" t="s">
        <v>600</v>
      </c>
      <c r="Q605" s="121" t="s">
        <v>601</v>
      </c>
      <c r="R605" s="120" t="s">
        <v>219</v>
      </c>
      <c r="S605" s="120" t="s">
        <v>220</v>
      </c>
      <c r="T605" s="120" t="s">
        <v>221</v>
      </c>
      <c r="U605" s="120" t="s">
        <v>222</v>
      </c>
      <c r="V605" s="120" t="s">
        <v>223</v>
      </c>
    </row>
    <row r="606" spans="1:22" hidden="1">
      <c r="A606" s="120"/>
      <c r="B606" s="172" t="s">
        <v>206</v>
      </c>
      <c r="C606" s="174" t="s">
        <v>207</v>
      </c>
      <c r="D606" s="172" t="s">
        <v>208</v>
      </c>
      <c r="E606" s="172" t="s">
        <v>457</v>
      </c>
      <c r="F606" s="172" t="s">
        <v>429</v>
      </c>
      <c r="G606" s="174" t="s">
        <v>1854</v>
      </c>
      <c r="H606" s="172" t="s">
        <v>1855</v>
      </c>
      <c r="I606" s="174" t="s">
        <v>1856</v>
      </c>
      <c r="J606" s="172" t="s">
        <v>1857</v>
      </c>
      <c r="K606" s="172" t="s">
        <v>598</v>
      </c>
      <c r="L606" s="172" t="s">
        <v>599</v>
      </c>
      <c r="M606" s="176">
        <v>20</v>
      </c>
      <c r="N606" s="178">
        <v>127</v>
      </c>
      <c r="O606" s="172">
        <v>41817</v>
      </c>
      <c r="P606" s="172" t="s">
        <v>600</v>
      </c>
      <c r="Q606" s="174" t="s">
        <v>601</v>
      </c>
      <c r="R606" s="172" t="s">
        <v>219</v>
      </c>
      <c r="S606" s="172" t="s">
        <v>220</v>
      </c>
      <c r="T606" s="172" t="s">
        <v>221</v>
      </c>
      <c r="U606" s="172" t="s">
        <v>222</v>
      </c>
      <c r="V606" s="172" t="s">
        <v>223</v>
      </c>
    </row>
    <row r="607" spans="1:22" hidden="1">
      <c r="A607" s="120"/>
      <c r="B607" s="172" t="s">
        <v>206</v>
      </c>
      <c r="C607" s="174" t="s">
        <v>207</v>
      </c>
      <c r="D607" s="172" t="s">
        <v>208</v>
      </c>
      <c r="E607" s="172" t="s">
        <v>457</v>
      </c>
      <c r="F607" s="172" t="s">
        <v>429</v>
      </c>
      <c r="G607" s="174" t="s">
        <v>1854</v>
      </c>
      <c r="H607" s="172" t="s">
        <v>1855</v>
      </c>
      <c r="I607" s="174" t="s">
        <v>1332</v>
      </c>
      <c r="J607" s="172" t="s">
        <v>1858</v>
      </c>
      <c r="K607" s="172" t="s">
        <v>598</v>
      </c>
      <c r="L607" s="172" t="s">
        <v>599</v>
      </c>
      <c r="M607" s="176">
        <v>10</v>
      </c>
      <c r="N607" s="178">
        <v>1156.68</v>
      </c>
      <c r="O607" s="172">
        <v>41817</v>
      </c>
      <c r="P607" s="172" t="s">
        <v>600</v>
      </c>
      <c r="Q607" s="174" t="s">
        <v>601</v>
      </c>
      <c r="R607" s="172" t="s">
        <v>219</v>
      </c>
      <c r="S607" s="172" t="s">
        <v>220</v>
      </c>
      <c r="T607" s="172" t="s">
        <v>221</v>
      </c>
      <c r="U607" s="172" t="s">
        <v>222</v>
      </c>
      <c r="V607" s="172" t="s">
        <v>223</v>
      </c>
    </row>
    <row r="608" spans="1:22" hidden="1">
      <c r="A608" s="120"/>
      <c r="B608" s="172" t="s">
        <v>206</v>
      </c>
      <c r="C608" s="174" t="s">
        <v>207</v>
      </c>
      <c r="D608" s="172" t="s">
        <v>208</v>
      </c>
      <c r="E608" s="172" t="s">
        <v>457</v>
      </c>
      <c r="F608" s="172" t="s">
        <v>429</v>
      </c>
      <c r="G608" s="174" t="s">
        <v>1854</v>
      </c>
      <c r="H608" s="172" t="s">
        <v>1855</v>
      </c>
      <c r="I608" s="174" t="s">
        <v>1332</v>
      </c>
      <c r="J608" s="172" t="s">
        <v>1859</v>
      </c>
      <c r="K608" s="172" t="s">
        <v>598</v>
      </c>
      <c r="L608" s="172" t="s">
        <v>599</v>
      </c>
      <c r="M608" s="176">
        <v>10</v>
      </c>
      <c r="N608" s="178">
        <v>1655.64</v>
      </c>
      <c r="O608" s="172">
        <v>41817</v>
      </c>
      <c r="P608" s="172" t="s">
        <v>600</v>
      </c>
      <c r="Q608" s="174" t="s">
        <v>601</v>
      </c>
      <c r="R608" s="172" t="s">
        <v>219</v>
      </c>
      <c r="S608" s="172" t="s">
        <v>220</v>
      </c>
      <c r="T608" s="172" t="s">
        <v>221</v>
      </c>
      <c r="U608" s="172" t="s">
        <v>222</v>
      </c>
      <c r="V608" s="172" t="s">
        <v>223</v>
      </c>
    </row>
    <row r="609" spans="1:22" hidden="1">
      <c r="A609" s="120"/>
      <c r="B609" s="172" t="s">
        <v>206</v>
      </c>
      <c r="C609" s="174" t="s">
        <v>207</v>
      </c>
      <c r="D609" s="172" t="s">
        <v>208</v>
      </c>
      <c r="E609" s="172" t="s">
        <v>457</v>
      </c>
      <c r="F609" s="172" t="s">
        <v>429</v>
      </c>
      <c r="G609" s="174" t="s">
        <v>1854</v>
      </c>
      <c r="H609" s="172" t="s">
        <v>1855</v>
      </c>
      <c r="I609" s="174" t="s">
        <v>460</v>
      </c>
      <c r="J609" s="172" t="s">
        <v>1860</v>
      </c>
      <c r="K609" s="172" t="s">
        <v>598</v>
      </c>
      <c r="L609" s="172" t="s">
        <v>599</v>
      </c>
      <c r="M609" s="176">
        <v>10</v>
      </c>
      <c r="N609" s="178">
        <v>1655.64</v>
      </c>
      <c r="O609" s="172">
        <v>41817</v>
      </c>
      <c r="P609" s="172" t="s">
        <v>600</v>
      </c>
      <c r="Q609" s="174" t="s">
        <v>601</v>
      </c>
      <c r="R609" s="172" t="s">
        <v>219</v>
      </c>
      <c r="S609" s="172" t="s">
        <v>220</v>
      </c>
      <c r="T609" s="172" t="s">
        <v>221</v>
      </c>
      <c r="U609" s="172" t="s">
        <v>222</v>
      </c>
      <c r="V609" s="172" t="s">
        <v>223</v>
      </c>
    </row>
    <row r="610" spans="1:22" hidden="1">
      <c r="A610" s="120"/>
      <c r="B610" s="172" t="s">
        <v>206</v>
      </c>
      <c r="C610" s="174" t="s">
        <v>207</v>
      </c>
      <c r="D610" s="172" t="s">
        <v>208</v>
      </c>
      <c r="E610" s="172" t="s">
        <v>457</v>
      </c>
      <c r="F610" s="172" t="s">
        <v>429</v>
      </c>
      <c r="G610" s="174" t="s">
        <v>1854</v>
      </c>
      <c r="H610" s="172" t="s">
        <v>1855</v>
      </c>
      <c r="I610" s="174" t="s">
        <v>1829</v>
      </c>
      <c r="J610" s="172" t="s">
        <v>1861</v>
      </c>
      <c r="K610" s="172" t="s">
        <v>598</v>
      </c>
      <c r="L610" s="172" t="s">
        <v>599</v>
      </c>
      <c r="M610" s="176">
        <v>10</v>
      </c>
      <c r="N610" s="178">
        <v>1632.96</v>
      </c>
      <c r="O610" s="172">
        <v>41817</v>
      </c>
      <c r="P610" s="172" t="s">
        <v>600</v>
      </c>
      <c r="Q610" s="174" t="s">
        <v>601</v>
      </c>
      <c r="R610" s="172" t="s">
        <v>219</v>
      </c>
      <c r="S610" s="172" t="s">
        <v>220</v>
      </c>
      <c r="T610" s="172" t="s">
        <v>221</v>
      </c>
      <c r="U610" s="172" t="s">
        <v>222</v>
      </c>
      <c r="V610" s="172" t="s">
        <v>223</v>
      </c>
    </row>
    <row r="611" spans="1:22" hidden="1">
      <c r="A611" s="120"/>
      <c r="B611" s="172" t="s">
        <v>206</v>
      </c>
      <c r="C611" s="174" t="s">
        <v>207</v>
      </c>
      <c r="D611" s="172" t="s">
        <v>208</v>
      </c>
      <c r="E611" s="172" t="s">
        <v>457</v>
      </c>
      <c r="F611" s="172" t="s">
        <v>429</v>
      </c>
      <c r="G611" s="174" t="s">
        <v>1854</v>
      </c>
      <c r="H611" s="172" t="s">
        <v>1855</v>
      </c>
      <c r="I611" s="174" t="s">
        <v>1238</v>
      </c>
      <c r="J611" s="172" t="s">
        <v>1862</v>
      </c>
      <c r="K611" s="172" t="s">
        <v>598</v>
      </c>
      <c r="L611" s="172" t="s">
        <v>599</v>
      </c>
      <c r="M611" s="176">
        <v>10</v>
      </c>
      <c r="N611" s="178">
        <v>1632.96</v>
      </c>
      <c r="O611" s="172">
        <v>41817</v>
      </c>
      <c r="P611" s="172" t="s">
        <v>600</v>
      </c>
      <c r="Q611" s="174" t="s">
        <v>601</v>
      </c>
      <c r="R611" s="172" t="s">
        <v>219</v>
      </c>
      <c r="S611" s="172" t="s">
        <v>220</v>
      </c>
      <c r="T611" s="172" t="s">
        <v>221</v>
      </c>
      <c r="U611" s="172" t="s">
        <v>222</v>
      </c>
      <c r="V611" s="172" t="s">
        <v>223</v>
      </c>
    </row>
    <row r="612" spans="1:22" hidden="1">
      <c r="A612" s="120"/>
      <c r="B612" s="172" t="s">
        <v>206</v>
      </c>
      <c r="C612" s="174" t="s">
        <v>207</v>
      </c>
      <c r="D612" s="172" t="s">
        <v>208</v>
      </c>
      <c r="E612" s="172" t="s">
        <v>457</v>
      </c>
      <c r="F612" s="172" t="s">
        <v>429</v>
      </c>
      <c r="G612" s="174" t="s">
        <v>1854</v>
      </c>
      <c r="H612" s="172" t="s">
        <v>1855</v>
      </c>
      <c r="I612" s="174" t="s">
        <v>1238</v>
      </c>
      <c r="J612" s="172" t="s">
        <v>1863</v>
      </c>
      <c r="K612" s="172" t="s">
        <v>598</v>
      </c>
      <c r="L612" s="172" t="s">
        <v>599</v>
      </c>
      <c r="M612" s="176">
        <v>10</v>
      </c>
      <c r="N612" s="178">
        <v>1134</v>
      </c>
      <c r="O612" s="172">
        <v>41817</v>
      </c>
      <c r="P612" s="172" t="s">
        <v>600</v>
      </c>
      <c r="Q612" s="174" t="s">
        <v>601</v>
      </c>
      <c r="R612" s="172" t="s">
        <v>219</v>
      </c>
      <c r="S612" s="172" t="s">
        <v>220</v>
      </c>
      <c r="T612" s="172" t="s">
        <v>221</v>
      </c>
      <c r="U612" s="172" t="s">
        <v>222</v>
      </c>
      <c r="V612" s="172" t="s">
        <v>223</v>
      </c>
    </row>
    <row r="613" spans="1:22" hidden="1">
      <c r="A613" s="120"/>
      <c r="B613" s="128" t="s">
        <v>206</v>
      </c>
      <c r="C613" s="127" t="s">
        <v>207</v>
      </c>
      <c r="D613" s="128" t="s">
        <v>208</v>
      </c>
      <c r="E613" s="128" t="s">
        <v>457</v>
      </c>
      <c r="F613" s="128" t="s">
        <v>429</v>
      </c>
      <c r="G613" s="127" t="s">
        <v>1854</v>
      </c>
      <c r="H613" s="128" t="s">
        <v>1855</v>
      </c>
      <c r="I613" s="127" t="s">
        <v>1347</v>
      </c>
      <c r="J613" s="128" t="s">
        <v>1864</v>
      </c>
      <c r="K613" s="128" t="s">
        <v>598</v>
      </c>
      <c r="L613" s="128" t="s">
        <v>599</v>
      </c>
      <c r="M613" s="126">
        <v>10</v>
      </c>
      <c r="N613" s="129">
        <v>453.6</v>
      </c>
      <c r="O613" s="128">
        <v>41817</v>
      </c>
      <c r="P613" s="128" t="s">
        <v>600</v>
      </c>
      <c r="Q613" s="127" t="s">
        <v>601</v>
      </c>
      <c r="R613" s="128" t="s">
        <v>219</v>
      </c>
      <c r="S613" s="128" t="s">
        <v>220</v>
      </c>
      <c r="T613" s="128" t="s">
        <v>221</v>
      </c>
      <c r="U613" s="128" t="s">
        <v>222</v>
      </c>
      <c r="V613" s="128" t="s">
        <v>223</v>
      </c>
    </row>
    <row r="614" spans="1:22" hidden="1">
      <c r="A614" s="120"/>
      <c r="B614" s="128" t="s">
        <v>206</v>
      </c>
      <c r="C614" s="127" t="s">
        <v>207</v>
      </c>
      <c r="D614" s="128" t="s">
        <v>208</v>
      </c>
      <c r="E614" s="128" t="s">
        <v>457</v>
      </c>
      <c r="F614" s="128" t="s">
        <v>429</v>
      </c>
      <c r="G614" s="127" t="s">
        <v>1854</v>
      </c>
      <c r="H614" s="128" t="s">
        <v>1855</v>
      </c>
      <c r="I614" s="127" t="s">
        <v>1347</v>
      </c>
      <c r="J614" s="128" t="s">
        <v>1865</v>
      </c>
      <c r="K614" s="128" t="s">
        <v>598</v>
      </c>
      <c r="L614" s="128" t="s">
        <v>599</v>
      </c>
      <c r="M614" s="126">
        <v>10</v>
      </c>
      <c r="N614" s="129">
        <v>453.6</v>
      </c>
      <c r="O614" s="128">
        <v>41817</v>
      </c>
      <c r="P614" s="128" t="s">
        <v>600</v>
      </c>
      <c r="Q614" s="127" t="s">
        <v>601</v>
      </c>
      <c r="R614" s="128" t="s">
        <v>219</v>
      </c>
      <c r="S614" s="128" t="s">
        <v>220</v>
      </c>
      <c r="T614" s="128" t="s">
        <v>221</v>
      </c>
      <c r="U614" s="128" t="s">
        <v>222</v>
      </c>
      <c r="V614" s="128" t="s">
        <v>223</v>
      </c>
    </row>
    <row r="615" spans="1:22" hidden="1">
      <c r="A615" s="120"/>
      <c r="B615" s="128" t="s">
        <v>206</v>
      </c>
      <c r="C615" s="127" t="s">
        <v>207</v>
      </c>
      <c r="D615" s="128" t="s">
        <v>208</v>
      </c>
      <c r="E615" s="128" t="s">
        <v>457</v>
      </c>
      <c r="F615" s="128" t="s">
        <v>429</v>
      </c>
      <c r="G615" s="127" t="s">
        <v>1854</v>
      </c>
      <c r="H615" s="128" t="s">
        <v>1855</v>
      </c>
      <c r="I615" s="127" t="s">
        <v>460</v>
      </c>
      <c r="J615" s="128" t="s">
        <v>1866</v>
      </c>
      <c r="K615" s="128" t="s">
        <v>598</v>
      </c>
      <c r="L615" s="128" t="s">
        <v>599</v>
      </c>
      <c r="M615" s="126">
        <v>10</v>
      </c>
      <c r="N615" s="129">
        <v>1156.68</v>
      </c>
      <c r="O615" s="128">
        <v>41817</v>
      </c>
      <c r="P615" s="128" t="s">
        <v>600</v>
      </c>
      <c r="Q615" s="127" t="s">
        <v>601</v>
      </c>
      <c r="R615" s="128" t="s">
        <v>219</v>
      </c>
      <c r="S615" s="128" t="s">
        <v>220</v>
      </c>
      <c r="T615" s="128" t="s">
        <v>221</v>
      </c>
      <c r="U615" s="128" t="s">
        <v>222</v>
      </c>
      <c r="V615" s="128" t="s">
        <v>223</v>
      </c>
    </row>
    <row r="616" spans="1:22" hidden="1">
      <c r="A616" s="120"/>
      <c r="B616" s="128" t="s">
        <v>206</v>
      </c>
      <c r="C616" s="127" t="s">
        <v>207</v>
      </c>
      <c r="D616" s="128" t="s">
        <v>208</v>
      </c>
      <c r="E616" s="128" t="s">
        <v>457</v>
      </c>
      <c r="F616" s="128" t="s">
        <v>429</v>
      </c>
      <c r="G616" s="127" t="s">
        <v>1854</v>
      </c>
      <c r="H616" s="128" t="s">
        <v>1855</v>
      </c>
      <c r="I616" s="127" t="s">
        <v>460</v>
      </c>
      <c r="J616" s="128" t="s">
        <v>1867</v>
      </c>
      <c r="K616" s="128" t="s">
        <v>598</v>
      </c>
      <c r="L616" s="128" t="s">
        <v>599</v>
      </c>
      <c r="M616" s="126">
        <v>10</v>
      </c>
      <c r="N616" s="129">
        <v>1689.66</v>
      </c>
      <c r="O616" s="128">
        <v>41817</v>
      </c>
      <c r="P616" s="128" t="s">
        <v>600</v>
      </c>
      <c r="Q616" s="127" t="s">
        <v>601</v>
      </c>
      <c r="R616" s="128" t="s">
        <v>219</v>
      </c>
      <c r="S616" s="128" t="s">
        <v>220</v>
      </c>
      <c r="T616" s="128" t="s">
        <v>221</v>
      </c>
      <c r="U616" s="128" t="s">
        <v>222</v>
      </c>
      <c r="V616" s="128" t="s">
        <v>223</v>
      </c>
    </row>
    <row r="617" spans="1:22" hidden="1">
      <c r="A617" s="120"/>
      <c r="B617" s="128" t="s">
        <v>206</v>
      </c>
      <c r="C617" s="127" t="s">
        <v>207</v>
      </c>
      <c r="D617" s="128" t="s">
        <v>208</v>
      </c>
      <c r="E617" s="128" t="s">
        <v>457</v>
      </c>
      <c r="F617" s="128" t="s">
        <v>429</v>
      </c>
      <c r="G617" s="127" t="s">
        <v>1854</v>
      </c>
      <c r="H617" s="128" t="s">
        <v>1855</v>
      </c>
      <c r="I617" s="127" t="s">
        <v>460</v>
      </c>
      <c r="J617" s="128" t="s">
        <v>1868</v>
      </c>
      <c r="K617" s="128" t="s">
        <v>598</v>
      </c>
      <c r="L617" s="128" t="s">
        <v>599</v>
      </c>
      <c r="M617" s="126">
        <v>10</v>
      </c>
      <c r="N617" s="129">
        <v>2846.34</v>
      </c>
      <c r="O617" s="128">
        <v>41817</v>
      </c>
      <c r="P617" s="128" t="s">
        <v>600</v>
      </c>
      <c r="Q617" s="127" t="s">
        <v>601</v>
      </c>
      <c r="R617" s="128" t="s">
        <v>219</v>
      </c>
      <c r="S617" s="128" t="s">
        <v>220</v>
      </c>
      <c r="T617" s="128" t="s">
        <v>221</v>
      </c>
      <c r="U617" s="128" t="s">
        <v>222</v>
      </c>
      <c r="V617" s="128" t="s">
        <v>223</v>
      </c>
    </row>
    <row r="618" spans="1:22" hidden="1">
      <c r="A618" s="120"/>
      <c r="B618" s="128" t="s">
        <v>206</v>
      </c>
      <c r="C618" s="127" t="s">
        <v>207</v>
      </c>
      <c r="D618" s="128" t="s">
        <v>208</v>
      </c>
      <c r="E618" s="128" t="s">
        <v>457</v>
      </c>
      <c r="F618" s="128" t="s">
        <v>429</v>
      </c>
      <c r="G618" s="127" t="s">
        <v>1854</v>
      </c>
      <c r="H618" s="128" t="s">
        <v>1855</v>
      </c>
      <c r="I618" s="127" t="s">
        <v>1812</v>
      </c>
      <c r="J618" s="128" t="s">
        <v>1869</v>
      </c>
      <c r="K618" s="128" t="s">
        <v>598</v>
      </c>
      <c r="L618" s="128" t="s">
        <v>599</v>
      </c>
      <c r="M618" s="126">
        <v>10</v>
      </c>
      <c r="N618" s="129">
        <v>1156.68</v>
      </c>
      <c r="O618" s="128">
        <v>41817</v>
      </c>
      <c r="P618" s="128" t="s">
        <v>600</v>
      </c>
      <c r="Q618" s="127" t="s">
        <v>601</v>
      </c>
      <c r="R618" s="128" t="s">
        <v>219</v>
      </c>
      <c r="S618" s="128" t="s">
        <v>220</v>
      </c>
      <c r="T618" s="128" t="s">
        <v>221</v>
      </c>
      <c r="U618" s="128" t="s">
        <v>222</v>
      </c>
      <c r="V618" s="128" t="s">
        <v>223</v>
      </c>
    </row>
    <row r="619" spans="1:22" hidden="1">
      <c r="A619" s="120"/>
      <c r="B619" s="128" t="s">
        <v>206</v>
      </c>
      <c r="C619" s="127" t="s">
        <v>207</v>
      </c>
      <c r="D619" s="128" t="s">
        <v>208</v>
      </c>
      <c r="E619" s="128" t="s">
        <v>457</v>
      </c>
      <c r="F619" s="128" t="s">
        <v>429</v>
      </c>
      <c r="G619" s="127" t="s">
        <v>1854</v>
      </c>
      <c r="H619" s="128" t="s">
        <v>1855</v>
      </c>
      <c r="I619" s="127" t="s">
        <v>1238</v>
      </c>
      <c r="J619" s="128" t="s">
        <v>1870</v>
      </c>
      <c r="K619" s="128" t="s">
        <v>598</v>
      </c>
      <c r="L619" s="128" t="s">
        <v>599</v>
      </c>
      <c r="M619" s="126">
        <v>10</v>
      </c>
      <c r="N619" s="129">
        <v>1859.76</v>
      </c>
      <c r="O619" s="128">
        <v>41817</v>
      </c>
      <c r="P619" s="128" t="s">
        <v>600</v>
      </c>
      <c r="Q619" s="127" t="s">
        <v>601</v>
      </c>
      <c r="R619" s="128" t="s">
        <v>219</v>
      </c>
      <c r="S619" s="128" t="s">
        <v>220</v>
      </c>
      <c r="T619" s="128" t="s">
        <v>221</v>
      </c>
      <c r="U619" s="128" t="s">
        <v>222</v>
      </c>
      <c r="V619" s="128" t="s">
        <v>223</v>
      </c>
    </row>
    <row r="620" spans="1:22" hidden="1">
      <c r="A620" s="120"/>
      <c r="B620" s="128" t="s">
        <v>206</v>
      </c>
      <c r="C620" s="127" t="s">
        <v>207</v>
      </c>
      <c r="D620" s="128" t="s">
        <v>208</v>
      </c>
      <c r="E620" s="128" t="s">
        <v>457</v>
      </c>
      <c r="F620" s="128" t="s">
        <v>429</v>
      </c>
      <c r="G620" s="127" t="s">
        <v>1854</v>
      </c>
      <c r="H620" s="128" t="s">
        <v>1855</v>
      </c>
      <c r="I620" s="127" t="s">
        <v>460</v>
      </c>
      <c r="J620" s="128" t="s">
        <v>1871</v>
      </c>
      <c r="K620" s="128" t="s">
        <v>598</v>
      </c>
      <c r="L620" s="128" t="s">
        <v>599</v>
      </c>
      <c r="M620" s="126">
        <v>10</v>
      </c>
      <c r="N620" s="129">
        <v>1893.78</v>
      </c>
      <c r="O620" s="128">
        <v>41817</v>
      </c>
      <c r="P620" s="128" t="s">
        <v>600</v>
      </c>
      <c r="Q620" s="127" t="s">
        <v>601</v>
      </c>
      <c r="R620" s="128" t="s">
        <v>219</v>
      </c>
      <c r="S620" s="128" t="s">
        <v>220</v>
      </c>
      <c r="T620" s="128" t="s">
        <v>221</v>
      </c>
      <c r="U620" s="128" t="s">
        <v>222</v>
      </c>
      <c r="V620" s="128" t="s">
        <v>223</v>
      </c>
    </row>
    <row r="621" spans="1:22" hidden="1">
      <c r="A621" s="120"/>
      <c r="B621" s="128" t="s">
        <v>206</v>
      </c>
      <c r="C621" s="127" t="s">
        <v>207</v>
      </c>
      <c r="D621" s="128" t="s">
        <v>208</v>
      </c>
      <c r="E621" s="128" t="s">
        <v>457</v>
      </c>
      <c r="F621" s="128" t="s">
        <v>429</v>
      </c>
      <c r="G621" s="127" t="s">
        <v>1854</v>
      </c>
      <c r="H621" s="128" t="s">
        <v>1855</v>
      </c>
      <c r="I621" s="127" t="s">
        <v>1248</v>
      </c>
      <c r="J621" s="128" t="s">
        <v>1872</v>
      </c>
      <c r="K621" s="128" t="s">
        <v>598</v>
      </c>
      <c r="L621" s="128" t="s">
        <v>599</v>
      </c>
      <c r="M621" s="126">
        <v>10</v>
      </c>
      <c r="N621" s="129">
        <v>453.6</v>
      </c>
      <c r="O621" s="128">
        <v>41817</v>
      </c>
      <c r="P621" s="128" t="s">
        <v>600</v>
      </c>
      <c r="Q621" s="127" t="s">
        <v>601</v>
      </c>
      <c r="R621" s="128" t="s">
        <v>219</v>
      </c>
      <c r="S621" s="128" t="s">
        <v>220</v>
      </c>
      <c r="T621" s="128" t="s">
        <v>221</v>
      </c>
      <c r="U621" s="128" t="s">
        <v>222</v>
      </c>
      <c r="V621" s="128" t="s">
        <v>223</v>
      </c>
    </row>
    <row r="622" spans="1:22" hidden="1">
      <c r="A622" s="120"/>
      <c r="B622" s="128" t="s">
        <v>206</v>
      </c>
      <c r="C622" s="127" t="s">
        <v>207</v>
      </c>
      <c r="D622" s="128" t="s">
        <v>208</v>
      </c>
      <c r="E622" s="128" t="s">
        <v>457</v>
      </c>
      <c r="F622" s="128" t="s">
        <v>429</v>
      </c>
      <c r="G622" s="127" t="s">
        <v>1854</v>
      </c>
      <c r="H622" s="128" t="s">
        <v>1855</v>
      </c>
      <c r="I622" s="127" t="s">
        <v>1238</v>
      </c>
      <c r="J622" s="128" t="s">
        <v>1873</v>
      </c>
      <c r="K622" s="128" t="s">
        <v>598</v>
      </c>
      <c r="L622" s="128" t="s">
        <v>599</v>
      </c>
      <c r="M622" s="126">
        <v>10</v>
      </c>
      <c r="N622" s="129">
        <v>453.6</v>
      </c>
      <c r="O622" s="128">
        <v>41817</v>
      </c>
      <c r="P622" s="128" t="s">
        <v>600</v>
      </c>
      <c r="Q622" s="127" t="s">
        <v>601</v>
      </c>
      <c r="R622" s="128" t="s">
        <v>219</v>
      </c>
      <c r="S622" s="128" t="s">
        <v>220</v>
      </c>
      <c r="T622" s="128" t="s">
        <v>221</v>
      </c>
      <c r="U622" s="128" t="s">
        <v>222</v>
      </c>
      <c r="V622" s="128" t="s">
        <v>223</v>
      </c>
    </row>
    <row r="623" spans="1:22" hidden="1">
      <c r="A623" s="120"/>
      <c r="B623" s="128" t="s">
        <v>206</v>
      </c>
      <c r="C623" s="127" t="s">
        <v>207</v>
      </c>
      <c r="D623" s="128" t="s">
        <v>208</v>
      </c>
      <c r="E623" s="128" t="s">
        <v>457</v>
      </c>
      <c r="F623" s="128" t="s">
        <v>429</v>
      </c>
      <c r="G623" s="127" t="s">
        <v>1854</v>
      </c>
      <c r="H623" s="128" t="s">
        <v>1855</v>
      </c>
      <c r="I623" s="127" t="s">
        <v>1238</v>
      </c>
      <c r="J623" s="128" t="s">
        <v>1874</v>
      </c>
      <c r="K623" s="128" t="s">
        <v>598</v>
      </c>
      <c r="L623" s="128" t="s">
        <v>599</v>
      </c>
      <c r="M623" s="126">
        <v>10</v>
      </c>
      <c r="N623" s="129">
        <v>453.6</v>
      </c>
      <c r="O623" s="128">
        <v>41817</v>
      </c>
      <c r="P623" s="128" t="s">
        <v>600</v>
      </c>
      <c r="Q623" s="127" t="s">
        <v>601</v>
      </c>
      <c r="R623" s="128" t="s">
        <v>219</v>
      </c>
      <c r="S623" s="128" t="s">
        <v>220</v>
      </c>
      <c r="T623" s="128" t="s">
        <v>221</v>
      </c>
      <c r="U623" s="128" t="s">
        <v>222</v>
      </c>
      <c r="V623" s="128" t="s">
        <v>223</v>
      </c>
    </row>
    <row r="624" spans="1:22" hidden="1">
      <c r="A624" s="120"/>
      <c r="B624" s="128" t="s">
        <v>206</v>
      </c>
      <c r="C624" s="127" t="s">
        <v>207</v>
      </c>
      <c r="D624" s="128" t="s">
        <v>208</v>
      </c>
      <c r="E624" s="128" t="s">
        <v>457</v>
      </c>
      <c r="F624" s="128" t="s">
        <v>429</v>
      </c>
      <c r="G624" s="127" t="s">
        <v>1854</v>
      </c>
      <c r="H624" s="128" t="s">
        <v>1855</v>
      </c>
      <c r="I624" s="127" t="s">
        <v>460</v>
      </c>
      <c r="J624" s="128" t="s">
        <v>1875</v>
      </c>
      <c r="K624" s="128" t="s">
        <v>598</v>
      </c>
      <c r="L624" s="128" t="s">
        <v>599</v>
      </c>
      <c r="M624" s="126">
        <v>10</v>
      </c>
      <c r="N624" s="129">
        <v>1156.68</v>
      </c>
      <c r="O624" s="128">
        <v>41817</v>
      </c>
      <c r="P624" s="128" t="s">
        <v>600</v>
      </c>
      <c r="Q624" s="127" t="s">
        <v>601</v>
      </c>
      <c r="R624" s="128" t="s">
        <v>219</v>
      </c>
      <c r="S624" s="128" t="s">
        <v>220</v>
      </c>
      <c r="T624" s="128" t="s">
        <v>221</v>
      </c>
      <c r="U624" s="128" t="s">
        <v>222</v>
      </c>
      <c r="V624" s="128" t="s">
        <v>223</v>
      </c>
    </row>
    <row r="625" spans="1:22" hidden="1">
      <c r="A625" s="120"/>
      <c r="B625" s="128" t="s">
        <v>206</v>
      </c>
      <c r="C625" s="127" t="s">
        <v>207</v>
      </c>
      <c r="D625" s="128" t="s">
        <v>208</v>
      </c>
      <c r="E625" s="128" t="s">
        <v>457</v>
      </c>
      <c r="F625" s="128" t="s">
        <v>429</v>
      </c>
      <c r="G625" s="127" t="s">
        <v>1854</v>
      </c>
      <c r="H625" s="128" t="s">
        <v>1855</v>
      </c>
      <c r="I625" s="127" t="s">
        <v>1238</v>
      </c>
      <c r="J625" s="128" t="s">
        <v>1876</v>
      </c>
      <c r="K625" s="128" t="s">
        <v>598</v>
      </c>
      <c r="L625" s="128" t="s">
        <v>599</v>
      </c>
      <c r="M625" s="126">
        <v>10</v>
      </c>
      <c r="N625" s="129">
        <v>226.8</v>
      </c>
      <c r="O625" s="128">
        <v>41817</v>
      </c>
      <c r="P625" s="128" t="s">
        <v>600</v>
      </c>
      <c r="Q625" s="127" t="s">
        <v>601</v>
      </c>
      <c r="R625" s="128" t="s">
        <v>219</v>
      </c>
      <c r="S625" s="128" t="s">
        <v>220</v>
      </c>
      <c r="T625" s="128" t="s">
        <v>221</v>
      </c>
      <c r="U625" s="128" t="s">
        <v>222</v>
      </c>
      <c r="V625" s="128" t="s">
        <v>223</v>
      </c>
    </row>
    <row r="626" spans="1:22" hidden="1">
      <c r="A626" s="120"/>
      <c r="B626" s="128" t="s">
        <v>206</v>
      </c>
      <c r="C626" s="127" t="s">
        <v>207</v>
      </c>
      <c r="D626" s="128" t="s">
        <v>208</v>
      </c>
      <c r="E626" s="128" t="s">
        <v>457</v>
      </c>
      <c r="F626" s="128" t="s">
        <v>429</v>
      </c>
      <c r="G626" s="127" t="s">
        <v>1854</v>
      </c>
      <c r="H626" s="128" t="s">
        <v>1855</v>
      </c>
      <c r="I626" s="127" t="s">
        <v>460</v>
      </c>
      <c r="J626" s="128" t="s">
        <v>1877</v>
      </c>
      <c r="K626" s="128" t="s">
        <v>598</v>
      </c>
      <c r="L626" s="128" t="s">
        <v>599</v>
      </c>
      <c r="M626" s="126">
        <v>10</v>
      </c>
      <c r="N626" s="129">
        <v>1706.67</v>
      </c>
      <c r="O626" s="128">
        <v>41817</v>
      </c>
      <c r="P626" s="128" t="s">
        <v>600</v>
      </c>
      <c r="Q626" s="127" t="s">
        <v>601</v>
      </c>
      <c r="R626" s="128" t="s">
        <v>219</v>
      </c>
      <c r="S626" s="128" t="s">
        <v>220</v>
      </c>
      <c r="T626" s="128" t="s">
        <v>221</v>
      </c>
      <c r="U626" s="128" t="s">
        <v>222</v>
      </c>
      <c r="V626" s="128" t="s">
        <v>223</v>
      </c>
    </row>
    <row r="627" spans="1:22" hidden="1">
      <c r="A627" s="120"/>
      <c r="B627" s="128" t="s">
        <v>206</v>
      </c>
      <c r="C627" s="127" t="s">
        <v>207</v>
      </c>
      <c r="D627" s="128" t="s">
        <v>208</v>
      </c>
      <c r="E627" s="128" t="s">
        <v>890</v>
      </c>
      <c r="F627" s="128" t="s">
        <v>891</v>
      </c>
      <c r="G627" s="127" t="s">
        <v>2212</v>
      </c>
      <c r="H627" s="128" t="s">
        <v>2213</v>
      </c>
      <c r="I627" s="127" t="s">
        <v>2229</v>
      </c>
      <c r="J627" s="128" t="s">
        <v>2230</v>
      </c>
      <c r="K627" s="128" t="s">
        <v>2231</v>
      </c>
      <c r="L627" s="128" t="s">
        <v>2226</v>
      </c>
      <c r="M627" s="126">
        <v>10</v>
      </c>
      <c r="N627" s="129">
        <v>29891.99</v>
      </c>
      <c r="O627" s="128">
        <v>41817</v>
      </c>
      <c r="P627" s="128" t="s">
        <v>2227</v>
      </c>
      <c r="Q627" s="127" t="s">
        <v>2228</v>
      </c>
      <c r="R627" s="128" t="s">
        <v>219</v>
      </c>
      <c r="S627" s="128" t="s">
        <v>220</v>
      </c>
      <c r="T627" s="128" t="s">
        <v>476</v>
      </c>
      <c r="U627" s="128" t="s">
        <v>222</v>
      </c>
      <c r="V627" s="128" t="s">
        <v>223</v>
      </c>
    </row>
    <row r="628" spans="1:22" hidden="1">
      <c r="A628" s="120"/>
      <c r="B628" s="128" t="s">
        <v>206</v>
      </c>
      <c r="C628" s="127" t="s">
        <v>207</v>
      </c>
      <c r="D628" s="128" t="s">
        <v>208</v>
      </c>
      <c r="E628" s="128" t="s">
        <v>890</v>
      </c>
      <c r="F628" s="128" t="s">
        <v>891</v>
      </c>
      <c r="G628" s="127" t="s">
        <v>2212</v>
      </c>
      <c r="H628" s="128" t="s">
        <v>2213</v>
      </c>
      <c r="I628" s="127" t="s">
        <v>2223</v>
      </c>
      <c r="J628" s="128" t="s">
        <v>2230</v>
      </c>
      <c r="K628" s="128" t="s">
        <v>2231</v>
      </c>
      <c r="L628" s="128" t="s">
        <v>2226</v>
      </c>
      <c r="M628" s="126">
        <v>50</v>
      </c>
      <c r="N628" s="129">
        <v>21413.7</v>
      </c>
      <c r="O628" s="128">
        <v>41817</v>
      </c>
      <c r="P628" s="128" t="s">
        <v>2227</v>
      </c>
      <c r="Q628" s="127" t="s">
        <v>2228</v>
      </c>
      <c r="R628" s="128" t="s">
        <v>219</v>
      </c>
      <c r="S628" s="128" t="s">
        <v>220</v>
      </c>
      <c r="T628" s="128" t="s">
        <v>476</v>
      </c>
      <c r="U628" s="128" t="s">
        <v>222</v>
      </c>
      <c r="V628" s="128" t="s">
        <v>223</v>
      </c>
    </row>
    <row r="629" spans="1:22" ht="30" hidden="1">
      <c r="A629" s="120"/>
      <c r="B629" s="171" t="s">
        <v>206</v>
      </c>
      <c r="C629" s="173" t="s">
        <v>207</v>
      </c>
      <c r="D629" s="171" t="s">
        <v>208</v>
      </c>
      <c r="E629" s="171" t="s">
        <v>457</v>
      </c>
      <c r="F629" s="171" t="s">
        <v>429</v>
      </c>
      <c r="G629" s="173" t="s">
        <v>577</v>
      </c>
      <c r="H629" s="171" t="s">
        <v>578</v>
      </c>
      <c r="I629" s="173" t="s">
        <v>593</v>
      </c>
      <c r="J629" s="171" t="s">
        <v>594</v>
      </c>
      <c r="K629" s="171" t="s">
        <v>595</v>
      </c>
      <c r="L629" s="171" t="s">
        <v>596</v>
      </c>
      <c r="M629" s="175">
        <v>20</v>
      </c>
      <c r="N629" s="177">
        <v>110</v>
      </c>
      <c r="O629" s="179">
        <v>41817</v>
      </c>
      <c r="P629" s="171" t="s">
        <v>270</v>
      </c>
      <c r="Q629" s="173" t="s">
        <v>271</v>
      </c>
      <c r="R629" s="171" t="s">
        <v>219</v>
      </c>
      <c r="S629" s="171" t="s">
        <v>220</v>
      </c>
      <c r="T629" s="171" t="s">
        <v>221</v>
      </c>
      <c r="U629" s="171" t="s">
        <v>222</v>
      </c>
      <c r="V629" s="171" t="s">
        <v>223</v>
      </c>
    </row>
    <row r="630" spans="1:22" ht="30" hidden="1">
      <c r="A630" s="120"/>
      <c r="B630" s="171" t="s">
        <v>206</v>
      </c>
      <c r="C630" s="173" t="s">
        <v>207</v>
      </c>
      <c r="D630" s="171" t="s">
        <v>208</v>
      </c>
      <c r="E630" s="171" t="s">
        <v>457</v>
      </c>
      <c r="F630" s="171" t="s">
        <v>429</v>
      </c>
      <c r="G630" s="173" t="s">
        <v>577</v>
      </c>
      <c r="H630" s="171" t="s">
        <v>578</v>
      </c>
      <c r="I630" s="173" t="s">
        <v>593</v>
      </c>
      <c r="J630" s="171" t="s">
        <v>603</v>
      </c>
      <c r="K630" s="171" t="s">
        <v>595</v>
      </c>
      <c r="L630" s="171" t="s">
        <v>596</v>
      </c>
      <c r="M630" s="175">
        <v>20</v>
      </c>
      <c r="N630" s="177">
        <v>787.6</v>
      </c>
      <c r="O630" s="179">
        <v>41817</v>
      </c>
      <c r="P630" s="171" t="s">
        <v>270</v>
      </c>
      <c r="Q630" s="173" t="s">
        <v>271</v>
      </c>
      <c r="R630" s="171" t="s">
        <v>219</v>
      </c>
      <c r="S630" s="171" t="s">
        <v>220</v>
      </c>
      <c r="T630" s="171" t="s">
        <v>221</v>
      </c>
      <c r="U630" s="171" t="s">
        <v>222</v>
      </c>
      <c r="V630" s="171" t="s">
        <v>223</v>
      </c>
    </row>
    <row r="631" spans="1:22" ht="30" hidden="1">
      <c r="A631" s="120"/>
      <c r="B631" s="171" t="s">
        <v>206</v>
      </c>
      <c r="C631" s="173" t="s">
        <v>207</v>
      </c>
      <c r="D631" s="171" t="s">
        <v>208</v>
      </c>
      <c r="E631" s="171" t="s">
        <v>457</v>
      </c>
      <c r="F631" s="171" t="s">
        <v>429</v>
      </c>
      <c r="G631" s="173" t="s">
        <v>577</v>
      </c>
      <c r="H631" s="171" t="s">
        <v>578</v>
      </c>
      <c r="I631" s="173" t="s">
        <v>604</v>
      </c>
      <c r="J631" s="171" t="s">
        <v>606</v>
      </c>
      <c r="K631" s="171" t="s">
        <v>595</v>
      </c>
      <c r="L631" s="171" t="s">
        <v>596</v>
      </c>
      <c r="M631" s="175">
        <v>20</v>
      </c>
      <c r="N631" s="177">
        <v>286</v>
      </c>
      <c r="O631" s="179">
        <v>41817</v>
      </c>
      <c r="P631" s="171" t="s">
        <v>270</v>
      </c>
      <c r="Q631" s="173" t="s">
        <v>271</v>
      </c>
      <c r="R631" s="171" t="s">
        <v>219</v>
      </c>
      <c r="S631" s="171" t="s">
        <v>220</v>
      </c>
      <c r="T631" s="171" t="s">
        <v>221</v>
      </c>
      <c r="U631" s="171" t="s">
        <v>222</v>
      </c>
      <c r="V631" s="171" t="s">
        <v>223</v>
      </c>
    </row>
    <row r="632" spans="1:22" ht="30" hidden="1">
      <c r="A632" s="120"/>
      <c r="B632" s="171" t="s">
        <v>206</v>
      </c>
      <c r="C632" s="173" t="s">
        <v>207</v>
      </c>
      <c r="D632" s="171" t="s">
        <v>208</v>
      </c>
      <c r="E632" s="171" t="s">
        <v>457</v>
      </c>
      <c r="F632" s="171" t="s">
        <v>429</v>
      </c>
      <c r="G632" s="173" t="s">
        <v>1323</v>
      </c>
      <c r="H632" s="171" t="s">
        <v>1324</v>
      </c>
      <c r="I632" s="173" t="s">
        <v>460</v>
      </c>
      <c r="J632" s="171" t="s">
        <v>1325</v>
      </c>
      <c r="K632" s="171" t="s">
        <v>595</v>
      </c>
      <c r="L632" s="171" t="s">
        <v>596</v>
      </c>
      <c r="M632" s="175">
        <v>10</v>
      </c>
      <c r="N632" s="177">
        <v>1531.54</v>
      </c>
      <c r="O632" s="179">
        <v>41817</v>
      </c>
      <c r="P632" s="171" t="s">
        <v>270</v>
      </c>
      <c r="Q632" s="173" t="s">
        <v>271</v>
      </c>
      <c r="R632" s="171" t="s">
        <v>219</v>
      </c>
      <c r="S632" s="171" t="s">
        <v>220</v>
      </c>
      <c r="T632" s="171" t="s">
        <v>221</v>
      </c>
      <c r="U632" s="171" t="s">
        <v>222</v>
      </c>
      <c r="V632" s="171" t="s">
        <v>223</v>
      </c>
    </row>
    <row r="633" spans="1:22" ht="30" hidden="1">
      <c r="A633" s="120"/>
      <c r="B633" s="171" t="s">
        <v>206</v>
      </c>
      <c r="C633" s="173" t="s">
        <v>207</v>
      </c>
      <c r="D633" s="171" t="s">
        <v>208</v>
      </c>
      <c r="E633" s="171" t="s">
        <v>457</v>
      </c>
      <c r="F633" s="171" t="s">
        <v>429</v>
      </c>
      <c r="G633" s="173" t="s">
        <v>1323</v>
      </c>
      <c r="H633" s="171" t="s">
        <v>1324</v>
      </c>
      <c r="I633" s="173" t="s">
        <v>460</v>
      </c>
      <c r="J633" s="171" t="s">
        <v>1326</v>
      </c>
      <c r="K633" s="171" t="s">
        <v>595</v>
      </c>
      <c r="L633" s="171" t="s">
        <v>596</v>
      </c>
      <c r="M633" s="175">
        <v>10</v>
      </c>
      <c r="N633" s="177">
        <v>1799.04</v>
      </c>
      <c r="O633" s="179">
        <v>41817</v>
      </c>
      <c r="P633" s="171" t="s">
        <v>270</v>
      </c>
      <c r="Q633" s="173" t="s">
        <v>271</v>
      </c>
      <c r="R633" s="171" t="s">
        <v>219</v>
      </c>
      <c r="S633" s="171" t="s">
        <v>220</v>
      </c>
      <c r="T633" s="171" t="s">
        <v>221</v>
      </c>
      <c r="U633" s="171" t="s">
        <v>222</v>
      </c>
      <c r="V633" s="171" t="s">
        <v>223</v>
      </c>
    </row>
    <row r="634" spans="1:22" ht="30" hidden="1">
      <c r="A634" s="120"/>
      <c r="B634" s="171" t="s">
        <v>206</v>
      </c>
      <c r="C634" s="173" t="s">
        <v>207</v>
      </c>
      <c r="D634" s="171" t="s">
        <v>208</v>
      </c>
      <c r="E634" s="171" t="s">
        <v>457</v>
      </c>
      <c r="F634" s="171" t="s">
        <v>429</v>
      </c>
      <c r="G634" s="173" t="s">
        <v>1323</v>
      </c>
      <c r="H634" s="171" t="s">
        <v>1324</v>
      </c>
      <c r="I634" s="173" t="s">
        <v>1327</v>
      </c>
      <c r="J634" s="171" t="s">
        <v>1328</v>
      </c>
      <c r="K634" s="171" t="s">
        <v>595</v>
      </c>
      <c r="L634" s="171" t="s">
        <v>596</v>
      </c>
      <c r="M634" s="175">
        <v>20</v>
      </c>
      <c r="N634" s="177">
        <v>110</v>
      </c>
      <c r="O634" s="179">
        <v>41817</v>
      </c>
      <c r="P634" s="171" t="s">
        <v>270</v>
      </c>
      <c r="Q634" s="173" t="s">
        <v>271</v>
      </c>
      <c r="R634" s="171" t="s">
        <v>219</v>
      </c>
      <c r="S634" s="171" t="s">
        <v>220</v>
      </c>
      <c r="T634" s="171" t="s">
        <v>221</v>
      </c>
      <c r="U634" s="171" t="s">
        <v>222</v>
      </c>
      <c r="V634" s="171" t="s">
        <v>223</v>
      </c>
    </row>
    <row r="635" spans="1:22" ht="30" hidden="1">
      <c r="A635" s="120"/>
      <c r="B635" s="171" t="s">
        <v>206</v>
      </c>
      <c r="C635" s="173" t="s">
        <v>207</v>
      </c>
      <c r="D635" s="171" t="s">
        <v>208</v>
      </c>
      <c r="E635" s="171" t="s">
        <v>457</v>
      </c>
      <c r="F635" s="171" t="s">
        <v>429</v>
      </c>
      <c r="G635" s="173" t="s">
        <v>1323</v>
      </c>
      <c r="H635" s="171" t="s">
        <v>1324</v>
      </c>
      <c r="I635" s="173" t="s">
        <v>460</v>
      </c>
      <c r="J635" s="171" t="s">
        <v>1329</v>
      </c>
      <c r="K635" s="171" t="s">
        <v>595</v>
      </c>
      <c r="L635" s="171" t="s">
        <v>596</v>
      </c>
      <c r="M635" s="175">
        <v>10</v>
      </c>
      <c r="N635" s="177">
        <v>1531.54</v>
      </c>
      <c r="O635" s="179">
        <v>41817</v>
      </c>
      <c r="P635" s="171" t="s">
        <v>270</v>
      </c>
      <c r="Q635" s="173" t="s">
        <v>271</v>
      </c>
      <c r="R635" s="171" t="s">
        <v>219</v>
      </c>
      <c r="S635" s="171" t="s">
        <v>220</v>
      </c>
      <c r="T635" s="171" t="s">
        <v>221</v>
      </c>
      <c r="U635" s="171" t="s">
        <v>222</v>
      </c>
      <c r="V635" s="171" t="s">
        <v>223</v>
      </c>
    </row>
    <row r="636" spans="1:22" ht="30" hidden="1">
      <c r="A636" s="120"/>
      <c r="B636" s="171" t="s">
        <v>206</v>
      </c>
      <c r="C636" s="173" t="s">
        <v>207</v>
      </c>
      <c r="D636" s="171" t="s">
        <v>208</v>
      </c>
      <c r="E636" s="171" t="s">
        <v>457</v>
      </c>
      <c r="F636" s="171" t="s">
        <v>429</v>
      </c>
      <c r="G636" s="173" t="s">
        <v>1323</v>
      </c>
      <c r="H636" s="171" t="s">
        <v>1324</v>
      </c>
      <c r="I636" s="173" t="s">
        <v>460</v>
      </c>
      <c r="J636" s="171" t="s">
        <v>1330</v>
      </c>
      <c r="K636" s="171" t="s">
        <v>595</v>
      </c>
      <c r="L636" s="171" t="s">
        <v>596</v>
      </c>
      <c r="M636" s="175">
        <v>10</v>
      </c>
      <c r="N636" s="177">
        <v>2632.99</v>
      </c>
      <c r="O636" s="179">
        <v>41817</v>
      </c>
      <c r="P636" s="171" t="s">
        <v>270</v>
      </c>
      <c r="Q636" s="173" t="s">
        <v>271</v>
      </c>
      <c r="R636" s="171" t="s">
        <v>219</v>
      </c>
      <c r="S636" s="171" t="s">
        <v>220</v>
      </c>
      <c r="T636" s="171" t="s">
        <v>221</v>
      </c>
      <c r="U636" s="171" t="s">
        <v>222</v>
      </c>
      <c r="V636" s="171" t="s">
        <v>223</v>
      </c>
    </row>
    <row r="637" spans="1:22" ht="30" hidden="1">
      <c r="A637" s="120"/>
      <c r="B637" s="171" t="s">
        <v>206</v>
      </c>
      <c r="C637" s="173" t="s">
        <v>207</v>
      </c>
      <c r="D637" s="171" t="s">
        <v>208</v>
      </c>
      <c r="E637" s="171" t="s">
        <v>457</v>
      </c>
      <c r="F637" s="171" t="s">
        <v>429</v>
      </c>
      <c r="G637" s="173" t="s">
        <v>1323</v>
      </c>
      <c r="H637" s="171" t="s">
        <v>1324</v>
      </c>
      <c r="I637" s="173" t="s">
        <v>1238</v>
      </c>
      <c r="J637" s="171" t="s">
        <v>1331</v>
      </c>
      <c r="K637" s="171" t="s">
        <v>595</v>
      </c>
      <c r="L637" s="171" t="s">
        <v>596</v>
      </c>
      <c r="M637" s="175">
        <v>10</v>
      </c>
      <c r="N637" s="177">
        <v>1069.98</v>
      </c>
      <c r="O637" s="179">
        <v>41817</v>
      </c>
      <c r="P637" s="171" t="s">
        <v>270</v>
      </c>
      <c r="Q637" s="173" t="s">
        <v>271</v>
      </c>
      <c r="R637" s="171" t="s">
        <v>219</v>
      </c>
      <c r="S637" s="171" t="s">
        <v>220</v>
      </c>
      <c r="T637" s="171" t="s">
        <v>221</v>
      </c>
      <c r="U637" s="171" t="s">
        <v>222</v>
      </c>
      <c r="V637" s="171" t="s">
        <v>223</v>
      </c>
    </row>
    <row r="638" spans="1:22" ht="30" hidden="1">
      <c r="A638" s="120"/>
      <c r="B638" s="171" t="s">
        <v>206</v>
      </c>
      <c r="C638" s="173" t="s">
        <v>207</v>
      </c>
      <c r="D638" s="171" t="s">
        <v>208</v>
      </c>
      <c r="E638" s="171" t="s">
        <v>457</v>
      </c>
      <c r="F638" s="171" t="s">
        <v>429</v>
      </c>
      <c r="G638" s="173" t="s">
        <v>1323</v>
      </c>
      <c r="H638" s="171" t="s">
        <v>1324</v>
      </c>
      <c r="I638" s="173" t="s">
        <v>1332</v>
      </c>
      <c r="J638" s="171" t="s">
        <v>1333</v>
      </c>
      <c r="K638" s="171" t="s">
        <v>595</v>
      </c>
      <c r="L638" s="171" t="s">
        <v>596</v>
      </c>
      <c r="M638" s="175">
        <v>10</v>
      </c>
      <c r="N638" s="177">
        <v>1510.56</v>
      </c>
      <c r="O638" s="179">
        <v>41817</v>
      </c>
      <c r="P638" s="171" t="s">
        <v>270</v>
      </c>
      <c r="Q638" s="173" t="s">
        <v>271</v>
      </c>
      <c r="R638" s="171" t="s">
        <v>219</v>
      </c>
      <c r="S638" s="171" t="s">
        <v>220</v>
      </c>
      <c r="T638" s="171" t="s">
        <v>221</v>
      </c>
      <c r="U638" s="171" t="s">
        <v>222</v>
      </c>
      <c r="V638" s="171" t="s">
        <v>223</v>
      </c>
    </row>
    <row r="639" spans="1:22" ht="30" hidden="1">
      <c r="A639" s="120"/>
      <c r="B639" s="171" t="s">
        <v>206</v>
      </c>
      <c r="C639" s="173" t="s">
        <v>207</v>
      </c>
      <c r="D639" s="171" t="s">
        <v>208</v>
      </c>
      <c r="E639" s="171" t="s">
        <v>457</v>
      </c>
      <c r="F639" s="171" t="s">
        <v>429</v>
      </c>
      <c r="G639" s="173" t="s">
        <v>1323</v>
      </c>
      <c r="H639" s="171" t="s">
        <v>1324</v>
      </c>
      <c r="I639" s="173" t="s">
        <v>460</v>
      </c>
      <c r="J639" s="171" t="s">
        <v>1334</v>
      </c>
      <c r="K639" s="171" t="s">
        <v>595</v>
      </c>
      <c r="L639" s="171" t="s">
        <v>596</v>
      </c>
      <c r="M639" s="175">
        <v>10</v>
      </c>
      <c r="N639" s="177">
        <v>1069.98</v>
      </c>
      <c r="O639" s="179">
        <v>41817</v>
      </c>
      <c r="P639" s="171" t="s">
        <v>270</v>
      </c>
      <c r="Q639" s="173" t="s">
        <v>271</v>
      </c>
      <c r="R639" s="171" t="s">
        <v>219</v>
      </c>
      <c r="S639" s="171" t="s">
        <v>220</v>
      </c>
      <c r="T639" s="171" t="s">
        <v>221</v>
      </c>
      <c r="U639" s="171" t="s">
        <v>222</v>
      </c>
      <c r="V639" s="171" t="s">
        <v>223</v>
      </c>
    </row>
    <row r="640" spans="1:22" ht="30" hidden="1">
      <c r="A640" s="120"/>
      <c r="B640" s="171" t="s">
        <v>206</v>
      </c>
      <c r="C640" s="173" t="s">
        <v>207</v>
      </c>
      <c r="D640" s="171" t="s">
        <v>208</v>
      </c>
      <c r="E640" s="171" t="s">
        <v>457</v>
      </c>
      <c r="F640" s="171" t="s">
        <v>429</v>
      </c>
      <c r="G640" s="173" t="s">
        <v>1323</v>
      </c>
      <c r="H640" s="171" t="s">
        <v>1324</v>
      </c>
      <c r="I640" s="173" t="s">
        <v>460</v>
      </c>
      <c r="J640" s="171" t="s">
        <v>1335</v>
      </c>
      <c r="K640" s="171" t="s">
        <v>595</v>
      </c>
      <c r="L640" s="171" t="s">
        <v>596</v>
      </c>
      <c r="M640" s="175">
        <v>10</v>
      </c>
      <c r="N640" s="177">
        <v>1069.98</v>
      </c>
      <c r="O640" s="179">
        <v>41817</v>
      </c>
      <c r="P640" s="171" t="s">
        <v>270</v>
      </c>
      <c r="Q640" s="173" t="s">
        <v>271</v>
      </c>
      <c r="R640" s="171" t="s">
        <v>219</v>
      </c>
      <c r="S640" s="171" t="s">
        <v>220</v>
      </c>
      <c r="T640" s="171" t="s">
        <v>221</v>
      </c>
      <c r="U640" s="171" t="s">
        <v>222</v>
      </c>
      <c r="V640" s="171" t="s">
        <v>223</v>
      </c>
    </row>
    <row r="641" spans="1:22" ht="30" hidden="1">
      <c r="A641" s="120"/>
      <c r="B641" s="171" t="s">
        <v>206</v>
      </c>
      <c r="C641" s="173" t="s">
        <v>207</v>
      </c>
      <c r="D641" s="171" t="s">
        <v>208</v>
      </c>
      <c r="E641" s="171" t="s">
        <v>457</v>
      </c>
      <c r="F641" s="171" t="s">
        <v>429</v>
      </c>
      <c r="G641" s="173" t="s">
        <v>1323</v>
      </c>
      <c r="H641" s="171" t="s">
        <v>1324</v>
      </c>
      <c r="I641" s="173" t="s">
        <v>1246</v>
      </c>
      <c r="J641" s="171" t="s">
        <v>1336</v>
      </c>
      <c r="K641" s="171" t="s">
        <v>595</v>
      </c>
      <c r="L641" s="171" t="s">
        <v>596</v>
      </c>
      <c r="M641" s="175">
        <v>10</v>
      </c>
      <c r="N641" s="177">
        <v>1531.54</v>
      </c>
      <c r="O641" s="179">
        <v>41817</v>
      </c>
      <c r="P641" s="171" t="s">
        <v>270</v>
      </c>
      <c r="Q641" s="173" t="s">
        <v>271</v>
      </c>
      <c r="R641" s="171" t="s">
        <v>219</v>
      </c>
      <c r="S641" s="171" t="s">
        <v>220</v>
      </c>
      <c r="T641" s="171" t="s">
        <v>221</v>
      </c>
      <c r="U641" s="171" t="s">
        <v>222</v>
      </c>
      <c r="V641" s="171" t="s">
        <v>223</v>
      </c>
    </row>
    <row r="642" spans="1:22" ht="30" hidden="1">
      <c r="A642" s="120"/>
      <c r="B642" s="171" t="s">
        <v>206</v>
      </c>
      <c r="C642" s="173" t="s">
        <v>207</v>
      </c>
      <c r="D642" s="171" t="s">
        <v>208</v>
      </c>
      <c r="E642" s="171" t="s">
        <v>457</v>
      </c>
      <c r="F642" s="171" t="s">
        <v>429</v>
      </c>
      <c r="G642" s="173" t="s">
        <v>1323</v>
      </c>
      <c r="H642" s="171" t="s">
        <v>1324</v>
      </c>
      <c r="I642" s="173" t="s">
        <v>1337</v>
      </c>
      <c r="J642" s="171" t="s">
        <v>1338</v>
      </c>
      <c r="K642" s="171" t="s">
        <v>595</v>
      </c>
      <c r="L642" s="171" t="s">
        <v>596</v>
      </c>
      <c r="M642" s="175">
        <v>20</v>
      </c>
      <c r="N642" s="177">
        <v>298.10000000000002</v>
      </c>
      <c r="O642" s="179">
        <v>41817</v>
      </c>
      <c r="P642" s="171" t="s">
        <v>270</v>
      </c>
      <c r="Q642" s="173" t="s">
        <v>271</v>
      </c>
      <c r="R642" s="171" t="s">
        <v>219</v>
      </c>
      <c r="S642" s="171" t="s">
        <v>220</v>
      </c>
      <c r="T642" s="171" t="s">
        <v>221</v>
      </c>
      <c r="U642" s="171" t="s">
        <v>222</v>
      </c>
      <c r="V642" s="171" t="s">
        <v>223</v>
      </c>
    </row>
    <row r="643" spans="1:22" ht="30" hidden="1">
      <c r="A643" s="120"/>
      <c r="B643" s="171" t="s">
        <v>206</v>
      </c>
      <c r="C643" s="173" t="s">
        <v>207</v>
      </c>
      <c r="D643" s="171" t="s">
        <v>208</v>
      </c>
      <c r="E643" s="171" t="s">
        <v>457</v>
      </c>
      <c r="F643" s="171" t="s">
        <v>429</v>
      </c>
      <c r="G643" s="173" t="s">
        <v>1323</v>
      </c>
      <c r="H643" s="171" t="s">
        <v>1324</v>
      </c>
      <c r="I643" s="173" t="s">
        <v>1238</v>
      </c>
      <c r="J643" s="171" t="s">
        <v>1339</v>
      </c>
      <c r="K643" s="171" t="s">
        <v>595</v>
      </c>
      <c r="L643" s="171" t="s">
        <v>596</v>
      </c>
      <c r="M643" s="175">
        <v>10</v>
      </c>
      <c r="N643" s="177">
        <v>1049</v>
      </c>
      <c r="O643" s="179">
        <v>41817</v>
      </c>
      <c r="P643" s="171" t="s">
        <v>270</v>
      </c>
      <c r="Q643" s="173" t="s">
        <v>271</v>
      </c>
      <c r="R643" s="171" t="s">
        <v>219</v>
      </c>
      <c r="S643" s="171" t="s">
        <v>220</v>
      </c>
      <c r="T643" s="171" t="s">
        <v>221</v>
      </c>
      <c r="U643" s="171" t="s">
        <v>222</v>
      </c>
      <c r="V643" s="171" t="s">
        <v>223</v>
      </c>
    </row>
    <row r="644" spans="1:22" ht="30" hidden="1">
      <c r="A644" s="120"/>
      <c r="B644" s="171" t="s">
        <v>206</v>
      </c>
      <c r="C644" s="173" t="s">
        <v>207</v>
      </c>
      <c r="D644" s="171" t="s">
        <v>208</v>
      </c>
      <c r="E644" s="171" t="s">
        <v>457</v>
      </c>
      <c r="F644" s="171" t="s">
        <v>429</v>
      </c>
      <c r="G644" s="173" t="s">
        <v>1323</v>
      </c>
      <c r="H644" s="171" t="s">
        <v>1324</v>
      </c>
      <c r="I644" s="173" t="s">
        <v>1332</v>
      </c>
      <c r="J644" s="171" t="s">
        <v>1340</v>
      </c>
      <c r="K644" s="171" t="s">
        <v>595</v>
      </c>
      <c r="L644" s="171" t="s">
        <v>596</v>
      </c>
      <c r="M644" s="175">
        <v>10</v>
      </c>
      <c r="N644" s="177">
        <v>1531.54</v>
      </c>
      <c r="O644" s="179">
        <v>41817</v>
      </c>
      <c r="P644" s="171" t="s">
        <v>270</v>
      </c>
      <c r="Q644" s="173" t="s">
        <v>271</v>
      </c>
      <c r="R644" s="171" t="s">
        <v>219</v>
      </c>
      <c r="S644" s="171" t="s">
        <v>220</v>
      </c>
      <c r="T644" s="171" t="s">
        <v>221</v>
      </c>
      <c r="U644" s="171" t="s">
        <v>222</v>
      </c>
      <c r="V644" s="171" t="s">
        <v>223</v>
      </c>
    </row>
    <row r="645" spans="1:22" ht="30" hidden="1">
      <c r="A645" s="120"/>
      <c r="B645" s="171" t="s">
        <v>206</v>
      </c>
      <c r="C645" s="173" t="s">
        <v>207</v>
      </c>
      <c r="D645" s="171" t="s">
        <v>208</v>
      </c>
      <c r="E645" s="171" t="s">
        <v>457</v>
      </c>
      <c r="F645" s="171" t="s">
        <v>429</v>
      </c>
      <c r="G645" s="173" t="s">
        <v>1323</v>
      </c>
      <c r="H645" s="171" t="s">
        <v>1324</v>
      </c>
      <c r="I645" s="173" t="s">
        <v>1238</v>
      </c>
      <c r="J645" s="171" t="s">
        <v>1341</v>
      </c>
      <c r="K645" s="171" t="s">
        <v>595</v>
      </c>
      <c r="L645" s="171" t="s">
        <v>596</v>
      </c>
      <c r="M645" s="175">
        <v>10</v>
      </c>
      <c r="N645" s="177">
        <v>1069.98</v>
      </c>
      <c r="O645" s="179">
        <v>41817</v>
      </c>
      <c r="P645" s="171" t="s">
        <v>270</v>
      </c>
      <c r="Q645" s="173" t="s">
        <v>271</v>
      </c>
      <c r="R645" s="171" t="s">
        <v>219</v>
      </c>
      <c r="S645" s="171" t="s">
        <v>220</v>
      </c>
      <c r="T645" s="171" t="s">
        <v>221</v>
      </c>
      <c r="U645" s="171" t="s">
        <v>222</v>
      </c>
      <c r="V645" s="171" t="s">
        <v>223</v>
      </c>
    </row>
    <row r="646" spans="1:22" ht="30" hidden="1">
      <c r="A646" s="120"/>
      <c r="B646" s="171" t="s">
        <v>206</v>
      </c>
      <c r="C646" s="173" t="s">
        <v>207</v>
      </c>
      <c r="D646" s="171" t="s">
        <v>208</v>
      </c>
      <c r="E646" s="171" t="s">
        <v>457</v>
      </c>
      <c r="F646" s="171" t="s">
        <v>429</v>
      </c>
      <c r="G646" s="173" t="s">
        <v>1323</v>
      </c>
      <c r="H646" s="171" t="s">
        <v>1324</v>
      </c>
      <c r="I646" s="173" t="s">
        <v>460</v>
      </c>
      <c r="J646" s="171" t="s">
        <v>1342</v>
      </c>
      <c r="K646" s="171" t="s">
        <v>595</v>
      </c>
      <c r="L646" s="171" t="s">
        <v>596</v>
      </c>
      <c r="M646" s="175">
        <v>10</v>
      </c>
      <c r="N646" s="177">
        <v>1688.89</v>
      </c>
      <c r="O646" s="179">
        <v>41817</v>
      </c>
      <c r="P646" s="171" t="s">
        <v>270</v>
      </c>
      <c r="Q646" s="173" t="s">
        <v>271</v>
      </c>
      <c r="R646" s="171" t="s">
        <v>219</v>
      </c>
      <c r="S646" s="171" t="s">
        <v>220</v>
      </c>
      <c r="T646" s="171" t="s">
        <v>221</v>
      </c>
      <c r="U646" s="171" t="s">
        <v>222</v>
      </c>
      <c r="V646" s="171" t="s">
        <v>223</v>
      </c>
    </row>
    <row r="647" spans="1:22" ht="30" hidden="1">
      <c r="A647" s="120"/>
      <c r="B647" s="171" t="s">
        <v>206</v>
      </c>
      <c r="C647" s="173" t="s">
        <v>207</v>
      </c>
      <c r="D647" s="171" t="s">
        <v>208</v>
      </c>
      <c r="E647" s="171" t="s">
        <v>457</v>
      </c>
      <c r="F647" s="171" t="s">
        <v>429</v>
      </c>
      <c r="G647" s="173" t="s">
        <v>1323</v>
      </c>
      <c r="H647" s="171" t="s">
        <v>1324</v>
      </c>
      <c r="I647" s="173" t="s">
        <v>1246</v>
      </c>
      <c r="J647" s="171" t="s">
        <v>1343</v>
      </c>
      <c r="K647" s="171" t="s">
        <v>595</v>
      </c>
      <c r="L647" s="171" t="s">
        <v>596</v>
      </c>
      <c r="M647" s="175">
        <v>10</v>
      </c>
      <c r="N647" s="177">
        <v>1547.28</v>
      </c>
      <c r="O647" s="179">
        <v>41817</v>
      </c>
      <c r="P647" s="171" t="s">
        <v>270</v>
      </c>
      <c r="Q647" s="173" t="s">
        <v>271</v>
      </c>
      <c r="R647" s="171" t="s">
        <v>219</v>
      </c>
      <c r="S647" s="171" t="s">
        <v>220</v>
      </c>
      <c r="T647" s="171" t="s">
        <v>221</v>
      </c>
      <c r="U647" s="171" t="s">
        <v>222</v>
      </c>
      <c r="V647" s="171" t="s">
        <v>223</v>
      </c>
    </row>
    <row r="648" spans="1:22" ht="30" hidden="1">
      <c r="A648" s="120"/>
      <c r="B648" s="171" t="s">
        <v>206</v>
      </c>
      <c r="C648" s="173" t="s">
        <v>207</v>
      </c>
      <c r="D648" s="171" t="s">
        <v>208</v>
      </c>
      <c r="E648" s="171" t="s">
        <v>457</v>
      </c>
      <c r="F648" s="171" t="s">
        <v>429</v>
      </c>
      <c r="G648" s="173" t="s">
        <v>1323</v>
      </c>
      <c r="H648" s="171" t="s">
        <v>1324</v>
      </c>
      <c r="I648" s="173" t="s">
        <v>1248</v>
      </c>
      <c r="J648" s="171" t="s">
        <v>1344</v>
      </c>
      <c r="K648" s="171" t="s">
        <v>595</v>
      </c>
      <c r="L648" s="171" t="s">
        <v>596</v>
      </c>
      <c r="M648" s="175">
        <v>10</v>
      </c>
      <c r="N648" s="177">
        <v>419.6</v>
      </c>
      <c r="O648" s="179">
        <v>41817</v>
      </c>
      <c r="P648" s="171" t="s">
        <v>270</v>
      </c>
      <c r="Q648" s="173" t="s">
        <v>271</v>
      </c>
      <c r="R648" s="171" t="s">
        <v>219</v>
      </c>
      <c r="S648" s="171" t="s">
        <v>220</v>
      </c>
      <c r="T648" s="171" t="s">
        <v>221</v>
      </c>
      <c r="U648" s="171" t="s">
        <v>222</v>
      </c>
      <c r="V648" s="171" t="s">
        <v>223</v>
      </c>
    </row>
    <row r="649" spans="1:22" ht="30" hidden="1">
      <c r="A649" s="120"/>
      <c r="B649" s="171" t="s">
        <v>206</v>
      </c>
      <c r="C649" s="173" t="s">
        <v>207</v>
      </c>
      <c r="D649" s="171" t="s">
        <v>208</v>
      </c>
      <c r="E649" s="171" t="s">
        <v>457</v>
      </c>
      <c r="F649" s="171" t="s">
        <v>429</v>
      </c>
      <c r="G649" s="173" t="s">
        <v>1323</v>
      </c>
      <c r="H649" s="171" t="s">
        <v>1324</v>
      </c>
      <c r="I649" s="173" t="s">
        <v>460</v>
      </c>
      <c r="J649" s="171" t="s">
        <v>1345</v>
      </c>
      <c r="K649" s="171" t="s">
        <v>595</v>
      </c>
      <c r="L649" s="171" t="s">
        <v>596</v>
      </c>
      <c r="M649" s="175">
        <v>10</v>
      </c>
      <c r="N649" s="177">
        <v>1578.75</v>
      </c>
      <c r="O649" s="179">
        <v>41817</v>
      </c>
      <c r="P649" s="171" t="s">
        <v>270</v>
      </c>
      <c r="Q649" s="173" t="s">
        <v>271</v>
      </c>
      <c r="R649" s="171" t="s">
        <v>219</v>
      </c>
      <c r="S649" s="171" t="s">
        <v>220</v>
      </c>
      <c r="T649" s="171" t="s">
        <v>221</v>
      </c>
      <c r="U649" s="171" t="s">
        <v>222</v>
      </c>
      <c r="V649" s="171" t="s">
        <v>223</v>
      </c>
    </row>
    <row r="650" spans="1:22" ht="30" hidden="1">
      <c r="A650" s="120"/>
      <c r="B650" s="171" t="s">
        <v>206</v>
      </c>
      <c r="C650" s="173" t="s">
        <v>207</v>
      </c>
      <c r="D650" s="171" t="s">
        <v>208</v>
      </c>
      <c r="E650" s="171" t="s">
        <v>457</v>
      </c>
      <c r="F650" s="171" t="s">
        <v>429</v>
      </c>
      <c r="G650" s="173" t="s">
        <v>1323</v>
      </c>
      <c r="H650" s="171" t="s">
        <v>1324</v>
      </c>
      <c r="I650" s="173" t="s">
        <v>1233</v>
      </c>
      <c r="J650" s="171" t="s">
        <v>1346</v>
      </c>
      <c r="K650" s="171" t="s">
        <v>595</v>
      </c>
      <c r="L650" s="171" t="s">
        <v>596</v>
      </c>
      <c r="M650" s="175">
        <v>10</v>
      </c>
      <c r="N650" s="177">
        <v>1258.8</v>
      </c>
      <c r="O650" s="179">
        <v>41817</v>
      </c>
      <c r="P650" s="171" t="s">
        <v>270</v>
      </c>
      <c r="Q650" s="173" t="s">
        <v>271</v>
      </c>
      <c r="R650" s="171" t="s">
        <v>219</v>
      </c>
      <c r="S650" s="171" t="s">
        <v>220</v>
      </c>
      <c r="T650" s="171" t="s">
        <v>221</v>
      </c>
      <c r="U650" s="171" t="s">
        <v>222</v>
      </c>
      <c r="V650" s="171" t="s">
        <v>223</v>
      </c>
    </row>
    <row r="651" spans="1:22" ht="30" hidden="1">
      <c r="A651" s="120"/>
      <c r="B651" s="171" t="s">
        <v>206</v>
      </c>
      <c r="C651" s="173" t="s">
        <v>207</v>
      </c>
      <c r="D651" s="171" t="s">
        <v>208</v>
      </c>
      <c r="E651" s="171" t="s">
        <v>457</v>
      </c>
      <c r="F651" s="171" t="s">
        <v>429</v>
      </c>
      <c r="G651" s="173" t="s">
        <v>1323</v>
      </c>
      <c r="H651" s="171" t="s">
        <v>1324</v>
      </c>
      <c r="I651" s="173" t="s">
        <v>1347</v>
      </c>
      <c r="J651" s="171" t="s">
        <v>1348</v>
      </c>
      <c r="K651" s="171" t="s">
        <v>595</v>
      </c>
      <c r="L651" s="171" t="s">
        <v>596</v>
      </c>
      <c r="M651" s="175">
        <v>10</v>
      </c>
      <c r="N651" s="177">
        <v>419.6</v>
      </c>
      <c r="O651" s="179">
        <v>41817</v>
      </c>
      <c r="P651" s="171" t="s">
        <v>270</v>
      </c>
      <c r="Q651" s="173" t="s">
        <v>271</v>
      </c>
      <c r="R651" s="171" t="s">
        <v>219</v>
      </c>
      <c r="S651" s="171" t="s">
        <v>220</v>
      </c>
      <c r="T651" s="171" t="s">
        <v>221</v>
      </c>
      <c r="U651" s="171" t="s">
        <v>222</v>
      </c>
      <c r="V651" s="171" t="s">
        <v>223</v>
      </c>
    </row>
    <row r="652" spans="1:22" ht="30" hidden="1">
      <c r="A652" s="120"/>
      <c r="B652" s="171" t="s">
        <v>206</v>
      </c>
      <c r="C652" s="173" t="s">
        <v>207</v>
      </c>
      <c r="D652" s="171" t="s">
        <v>208</v>
      </c>
      <c r="E652" s="171" t="s">
        <v>457</v>
      </c>
      <c r="F652" s="171" t="s">
        <v>429</v>
      </c>
      <c r="G652" s="173" t="s">
        <v>1323</v>
      </c>
      <c r="H652" s="171" t="s">
        <v>1324</v>
      </c>
      <c r="I652" s="173" t="s">
        <v>460</v>
      </c>
      <c r="J652" s="171" t="s">
        <v>1349</v>
      </c>
      <c r="K652" s="171" t="s">
        <v>595</v>
      </c>
      <c r="L652" s="171" t="s">
        <v>596</v>
      </c>
      <c r="M652" s="175">
        <v>10</v>
      </c>
      <c r="N652" s="177">
        <v>1069.98</v>
      </c>
      <c r="O652" s="179">
        <v>41817</v>
      </c>
      <c r="P652" s="171" t="s">
        <v>270</v>
      </c>
      <c r="Q652" s="173" t="s">
        <v>271</v>
      </c>
      <c r="R652" s="171" t="s">
        <v>219</v>
      </c>
      <c r="S652" s="171" t="s">
        <v>220</v>
      </c>
      <c r="T652" s="171" t="s">
        <v>221</v>
      </c>
      <c r="U652" s="171" t="s">
        <v>222</v>
      </c>
      <c r="V652" s="171" t="s">
        <v>223</v>
      </c>
    </row>
    <row r="653" spans="1:22" ht="30" hidden="1">
      <c r="A653" s="120"/>
      <c r="B653" s="171" t="s">
        <v>206</v>
      </c>
      <c r="C653" s="173" t="s">
        <v>207</v>
      </c>
      <c r="D653" s="171" t="s">
        <v>208</v>
      </c>
      <c r="E653" s="171" t="s">
        <v>457</v>
      </c>
      <c r="F653" s="171" t="s">
        <v>429</v>
      </c>
      <c r="G653" s="173" t="s">
        <v>1323</v>
      </c>
      <c r="H653" s="171" t="s">
        <v>1324</v>
      </c>
      <c r="I653" s="173" t="s">
        <v>1332</v>
      </c>
      <c r="J653" s="171" t="s">
        <v>1350</v>
      </c>
      <c r="K653" s="171" t="s">
        <v>595</v>
      </c>
      <c r="L653" s="171" t="s">
        <v>596</v>
      </c>
      <c r="M653" s="175">
        <v>10</v>
      </c>
      <c r="N653" s="177">
        <v>1363.7</v>
      </c>
      <c r="O653" s="179">
        <v>41817</v>
      </c>
      <c r="P653" s="171" t="s">
        <v>270</v>
      </c>
      <c r="Q653" s="173" t="s">
        <v>271</v>
      </c>
      <c r="R653" s="171" t="s">
        <v>219</v>
      </c>
      <c r="S653" s="171" t="s">
        <v>220</v>
      </c>
      <c r="T653" s="171" t="s">
        <v>221</v>
      </c>
      <c r="U653" s="171" t="s">
        <v>222</v>
      </c>
      <c r="V653" s="171" t="s">
        <v>223</v>
      </c>
    </row>
    <row r="654" spans="1:22" ht="30" hidden="1">
      <c r="A654" s="120"/>
      <c r="B654" s="171" t="s">
        <v>206</v>
      </c>
      <c r="C654" s="173" t="s">
        <v>207</v>
      </c>
      <c r="D654" s="171" t="s">
        <v>208</v>
      </c>
      <c r="E654" s="171" t="s">
        <v>457</v>
      </c>
      <c r="F654" s="171" t="s">
        <v>429</v>
      </c>
      <c r="G654" s="173" t="s">
        <v>1323</v>
      </c>
      <c r="H654" s="171" t="s">
        <v>1324</v>
      </c>
      <c r="I654" s="173" t="s">
        <v>1248</v>
      </c>
      <c r="J654" s="171" t="s">
        <v>1351</v>
      </c>
      <c r="K654" s="171" t="s">
        <v>595</v>
      </c>
      <c r="L654" s="171" t="s">
        <v>596</v>
      </c>
      <c r="M654" s="175">
        <v>10</v>
      </c>
      <c r="N654" s="177">
        <v>419.6</v>
      </c>
      <c r="O654" s="179">
        <v>41817</v>
      </c>
      <c r="P654" s="171" t="s">
        <v>270</v>
      </c>
      <c r="Q654" s="173" t="s">
        <v>271</v>
      </c>
      <c r="R654" s="171" t="s">
        <v>219</v>
      </c>
      <c r="S654" s="171" t="s">
        <v>220</v>
      </c>
      <c r="T654" s="171" t="s">
        <v>221</v>
      </c>
      <c r="U654" s="171" t="s">
        <v>222</v>
      </c>
      <c r="V654" s="171" t="s">
        <v>223</v>
      </c>
    </row>
    <row r="655" spans="1:22" ht="30" hidden="1">
      <c r="A655" s="120"/>
      <c r="B655" s="171" t="s">
        <v>206</v>
      </c>
      <c r="C655" s="173" t="s">
        <v>207</v>
      </c>
      <c r="D655" s="171" t="s">
        <v>208</v>
      </c>
      <c r="E655" s="171" t="s">
        <v>457</v>
      </c>
      <c r="F655" s="171" t="s">
        <v>429</v>
      </c>
      <c r="G655" s="173" t="s">
        <v>1323</v>
      </c>
      <c r="H655" s="171" t="s">
        <v>1324</v>
      </c>
      <c r="I655" s="173" t="s">
        <v>1347</v>
      </c>
      <c r="J655" s="171" t="s">
        <v>1352</v>
      </c>
      <c r="K655" s="171" t="s">
        <v>595</v>
      </c>
      <c r="L655" s="171" t="s">
        <v>596</v>
      </c>
      <c r="M655" s="175">
        <v>10</v>
      </c>
      <c r="N655" s="177">
        <v>1258.8</v>
      </c>
      <c r="O655" s="179">
        <v>41817</v>
      </c>
      <c r="P655" s="171" t="s">
        <v>270</v>
      </c>
      <c r="Q655" s="173" t="s">
        <v>271</v>
      </c>
      <c r="R655" s="171" t="s">
        <v>219</v>
      </c>
      <c r="S655" s="171" t="s">
        <v>220</v>
      </c>
      <c r="T655" s="171" t="s">
        <v>221</v>
      </c>
      <c r="U655" s="171" t="s">
        <v>222</v>
      </c>
      <c r="V655" s="171" t="s">
        <v>223</v>
      </c>
    </row>
    <row r="656" spans="1:22" ht="30" hidden="1">
      <c r="A656" s="120"/>
      <c r="B656" s="171" t="s">
        <v>206</v>
      </c>
      <c r="C656" s="173" t="s">
        <v>207</v>
      </c>
      <c r="D656" s="171" t="s">
        <v>208</v>
      </c>
      <c r="E656" s="171" t="s">
        <v>457</v>
      </c>
      <c r="F656" s="171" t="s">
        <v>429</v>
      </c>
      <c r="G656" s="173" t="s">
        <v>1323</v>
      </c>
      <c r="H656" s="171" t="s">
        <v>1324</v>
      </c>
      <c r="I656" s="173" t="s">
        <v>1238</v>
      </c>
      <c r="J656" s="171" t="s">
        <v>1353</v>
      </c>
      <c r="K656" s="171" t="s">
        <v>595</v>
      </c>
      <c r="L656" s="171" t="s">
        <v>596</v>
      </c>
      <c r="M656" s="175">
        <v>20</v>
      </c>
      <c r="N656" s="177">
        <v>878.9</v>
      </c>
      <c r="O656" s="179">
        <v>41817</v>
      </c>
      <c r="P656" s="171" t="s">
        <v>270</v>
      </c>
      <c r="Q656" s="173" t="s">
        <v>271</v>
      </c>
      <c r="R656" s="171" t="s">
        <v>219</v>
      </c>
      <c r="S656" s="171" t="s">
        <v>220</v>
      </c>
      <c r="T656" s="171" t="s">
        <v>221</v>
      </c>
      <c r="U656" s="171" t="s">
        <v>222</v>
      </c>
      <c r="V656" s="171" t="s">
        <v>223</v>
      </c>
    </row>
    <row r="657" spans="1:22" ht="30" hidden="1">
      <c r="A657" s="120"/>
      <c r="B657" s="171" t="s">
        <v>206</v>
      </c>
      <c r="C657" s="173" t="s">
        <v>207</v>
      </c>
      <c r="D657" s="171" t="s">
        <v>208</v>
      </c>
      <c r="E657" s="171" t="s">
        <v>457</v>
      </c>
      <c r="F657" s="171" t="s">
        <v>429</v>
      </c>
      <c r="G657" s="173" t="s">
        <v>1323</v>
      </c>
      <c r="H657" s="171" t="s">
        <v>1324</v>
      </c>
      <c r="I657" s="173" t="s">
        <v>1332</v>
      </c>
      <c r="J657" s="171" t="s">
        <v>1354</v>
      </c>
      <c r="K657" s="171" t="s">
        <v>595</v>
      </c>
      <c r="L657" s="171" t="s">
        <v>596</v>
      </c>
      <c r="M657" s="175">
        <v>10</v>
      </c>
      <c r="N657" s="177">
        <v>1531.54</v>
      </c>
      <c r="O657" s="179">
        <v>41817</v>
      </c>
      <c r="P657" s="171" t="s">
        <v>270</v>
      </c>
      <c r="Q657" s="173" t="s">
        <v>271</v>
      </c>
      <c r="R657" s="171" t="s">
        <v>219</v>
      </c>
      <c r="S657" s="171" t="s">
        <v>220</v>
      </c>
      <c r="T657" s="171" t="s">
        <v>221</v>
      </c>
      <c r="U657" s="171" t="s">
        <v>222</v>
      </c>
      <c r="V657" s="171" t="s">
        <v>223</v>
      </c>
    </row>
    <row r="658" spans="1:22" ht="30" hidden="1">
      <c r="A658" s="120"/>
      <c r="B658" s="171" t="s">
        <v>206</v>
      </c>
      <c r="C658" s="173" t="s">
        <v>207</v>
      </c>
      <c r="D658" s="171" t="s">
        <v>208</v>
      </c>
      <c r="E658" s="171" t="s">
        <v>457</v>
      </c>
      <c r="F658" s="171" t="s">
        <v>429</v>
      </c>
      <c r="G658" s="173" t="s">
        <v>1323</v>
      </c>
      <c r="H658" s="171" t="s">
        <v>1324</v>
      </c>
      <c r="I658" s="173" t="s">
        <v>1252</v>
      </c>
      <c r="J658" s="171" t="s">
        <v>1355</v>
      </c>
      <c r="K658" s="171" t="s">
        <v>595</v>
      </c>
      <c r="L658" s="171" t="s">
        <v>596</v>
      </c>
      <c r="M658" s="175">
        <v>20</v>
      </c>
      <c r="N658" s="177">
        <v>350.9</v>
      </c>
      <c r="O658" s="179">
        <v>41817</v>
      </c>
      <c r="P658" s="171" t="s">
        <v>270</v>
      </c>
      <c r="Q658" s="173" t="s">
        <v>271</v>
      </c>
      <c r="R658" s="171" t="s">
        <v>219</v>
      </c>
      <c r="S658" s="171" t="s">
        <v>220</v>
      </c>
      <c r="T658" s="171" t="s">
        <v>221</v>
      </c>
      <c r="U658" s="171" t="s">
        <v>222</v>
      </c>
      <c r="V658" s="171" t="s">
        <v>223</v>
      </c>
    </row>
    <row r="659" spans="1:22" ht="30" hidden="1">
      <c r="A659" s="120"/>
      <c r="B659" s="171" t="s">
        <v>206</v>
      </c>
      <c r="C659" s="173" t="s">
        <v>207</v>
      </c>
      <c r="D659" s="171" t="s">
        <v>208</v>
      </c>
      <c r="E659" s="171" t="s">
        <v>240</v>
      </c>
      <c r="F659" s="171" t="s">
        <v>377</v>
      </c>
      <c r="G659" s="173" t="s">
        <v>762</v>
      </c>
      <c r="H659" s="171" t="s">
        <v>763</v>
      </c>
      <c r="I659" s="173" t="s">
        <v>768</v>
      </c>
      <c r="J659" s="171" t="s">
        <v>769</v>
      </c>
      <c r="K659" s="171" t="s">
        <v>770</v>
      </c>
      <c r="L659" s="171" t="s">
        <v>771</v>
      </c>
      <c r="M659" s="175">
        <v>10</v>
      </c>
      <c r="N659" s="177">
        <v>21467.99</v>
      </c>
      <c r="O659" s="179">
        <v>41817</v>
      </c>
      <c r="P659" s="171" t="s">
        <v>772</v>
      </c>
      <c r="Q659" s="173" t="s">
        <v>773</v>
      </c>
      <c r="R659" s="171" t="s">
        <v>219</v>
      </c>
      <c r="S659" s="171" t="s">
        <v>220</v>
      </c>
      <c r="T659" s="171" t="s">
        <v>221</v>
      </c>
      <c r="U659" s="171" t="s">
        <v>222</v>
      </c>
      <c r="V659" s="171" t="s">
        <v>223</v>
      </c>
    </row>
    <row r="660" spans="1:22" ht="30" hidden="1">
      <c r="A660" s="120"/>
      <c r="B660" s="171" t="s">
        <v>206</v>
      </c>
      <c r="C660" s="173" t="s">
        <v>207</v>
      </c>
      <c r="D660" s="171" t="s">
        <v>208</v>
      </c>
      <c r="E660" s="171" t="s">
        <v>285</v>
      </c>
      <c r="F660" s="171" t="s">
        <v>368</v>
      </c>
      <c r="G660" s="173" t="s">
        <v>1120</v>
      </c>
      <c r="H660" s="171" t="s">
        <v>1121</v>
      </c>
      <c r="I660" s="173" t="s">
        <v>1128</v>
      </c>
      <c r="J660" s="171" t="s">
        <v>1129</v>
      </c>
      <c r="K660" s="171" t="s">
        <v>1130</v>
      </c>
      <c r="L660" s="171" t="s">
        <v>1131</v>
      </c>
      <c r="M660" s="175">
        <v>10</v>
      </c>
      <c r="N660" s="177">
        <v>29253</v>
      </c>
      <c r="O660" s="179">
        <v>41817</v>
      </c>
      <c r="P660" s="171" t="s">
        <v>1132</v>
      </c>
      <c r="Q660" s="173" t="s">
        <v>1133</v>
      </c>
      <c r="R660" s="171" t="s">
        <v>219</v>
      </c>
      <c r="S660" s="171" t="s">
        <v>220</v>
      </c>
      <c r="T660" s="171" t="s">
        <v>221</v>
      </c>
      <c r="U660" s="171" t="s">
        <v>222</v>
      </c>
      <c r="V660" s="171" t="s">
        <v>223</v>
      </c>
    </row>
    <row r="661" spans="1:22" hidden="1">
      <c r="A661" s="120"/>
      <c r="B661" s="128" t="s">
        <v>206</v>
      </c>
      <c r="C661" s="127" t="s">
        <v>207</v>
      </c>
      <c r="D661" s="128" t="s">
        <v>208</v>
      </c>
      <c r="E661" s="128" t="s">
        <v>2280</v>
      </c>
      <c r="F661" s="128" t="s">
        <v>2281</v>
      </c>
      <c r="G661" s="127" t="s">
        <v>2282</v>
      </c>
      <c r="H661" s="128" t="s">
        <v>2283</v>
      </c>
      <c r="I661" s="127" t="s">
        <v>2284</v>
      </c>
      <c r="J661" s="128" t="s">
        <v>2291</v>
      </c>
      <c r="K661" s="128" t="s">
        <v>2292</v>
      </c>
      <c r="L661" s="128" t="s">
        <v>2293</v>
      </c>
      <c r="M661" s="126">
        <v>20</v>
      </c>
      <c r="N661" s="129">
        <v>2330.0700000000002</v>
      </c>
      <c r="O661" s="128">
        <v>41817</v>
      </c>
      <c r="P661" s="128" t="s">
        <v>2288</v>
      </c>
      <c r="Q661" s="127" t="s">
        <v>2289</v>
      </c>
      <c r="R661" s="128" t="s">
        <v>2290</v>
      </c>
      <c r="S661" s="128" t="s">
        <v>220</v>
      </c>
      <c r="T661" s="128" t="s">
        <v>476</v>
      </c>
      <c r="U661" s="128" t="s">
        <v>350</v>
      </c>
      <c r="V661" s="128" t="s">
        <v>223</v>
      </c>
    </row>
    <row r="662" spans="1:22" hidden="1">
      <c r="A662" s="120"/>
      <c r="B662" s="128" t="s">
        <v>206</v>
      </c>
      <c r="C662" s="127" t="s">
        <v>207</v>
      </c>
      <c r="D662" s="128" t="s">
        <v>208</v>
      </c>
      <c r="E662" s="128" t="s">
        <v>2280</v>
      </c>
      <c r="F662" s="128" t="s">
        <v>2281</v>
      </c>
      <c r="G662" s="127" t="s">
        <v>2282</v>
      </c>
      <c r="H662" s="128" t="s">
        <v>2283</v>
      </c>
      <c r="I662" s="127" t="s">
        <v>2284</v>
      </c>
      <c r="J662" s="128" t="s">
        <v>2291</v>
      </c>
      <c r="K662" s="128" t="s">
        <v>2292</v>
      </c>
      <c r="L662" s="128" t="s">
        <v>2293</v>
      </c>
      <c r="M662" s="126">
        <v>30</v>
      </c>
      <c r="N662" s="129">
        <v>12869.26</v>
      </c>
      <c r="O662" s="128">
        <v>41817</v>
      </c>
      <c r="P662" s="128" t="s">
        <v>2288</v>
      </c>
      <c r="Q662" s="127" t="s">
        <v>2289</v>
      </c>
      <c r="R662" s="128" t="s">
        <v>2290</v>
      </c>
      <c r="S662" s="128" t="s">
        <v>220</v>
      </c>
      <c r="T662" s="128" t="s">
        <v>476</v>
      </c>
      <c r="U662" s="128" t="s">
        <v>350</v>
      </c>
      <c r="V662" s="128" t="s">
        <v>223</v>
      </c>
    </row>
    <row r="663" spans="1:22" ht="30" hidden="1">
      <c r="A663" s="120"/>
      <c r="B663" s="171" t="s">
        <v>206</v>
      </c>
      <c r="C663" s="173" t="s">
        <v>207</v>
      </c>
      <c r="D663" s="171" t="s">
        <v>208</v>
      </c>
      <c r="E663" s="171" t="s">
        <v>324</v>
      </c>
      <c r="F663" s="171" t="s">
        <v>1000</v>
      </c>
      <c r="G663" s="173" t="s">
        <v>1011</v>
      </c>
      <c r="H663" s="171" t="s">
        <v>1012</v>
      </c>
      <c r="I663" s="173" t="s">
        <v>1013</v>
      </c>
      <c r="J663" s="171" t="s">
        <v>1014</v>
      </c>
      <c r="K663" s="171" t="s">
        <v>1015</v>
      </c>
      <c r="L663" s="171" t="s">
        <v>1016</v>
      </c>
      <c r="M663" s="175">
        <v>10</v>
      </c>
      <c r="N663" s="177">
        <v>21688.49</v>
      </c>
      <c r="O663" s="179">
        <v>41802</v>
      </c>
      <c r="P663" s="171" t="s">
        <v>1017</v>
      </c>
      <c r="Q663" s="173" t="s">
        <v>1018</v>
      </c>
      <c r="R663" s="171" t="s">
        <v>219</v>
      </c>
      <c r="S663" s="171" t="s">
        <v>220</v>
      </c>
      <c r="T663" s="171" t="s">
        <v>221</v>
      </c>
      <c r="U663" s="171" t="s">
        <v>222</v>
      </c>
      <c r="V663" s="171" t="s">
        <v>223</v>
      </c>
    </row>
    <row r="664" spans="1:22">
      <c r="A664" s="120" t="s">
        <v>2405</v>
      </c>
      <c r="B664" s="128" t="s">
        <v>206</v>
      </c>
      <c r="C664" s="127" t="s">
        <v>207</v>
      </c>
      <c r="D664" s="128" t="s">
        <v>208</v>
      </c>
      <c r="E664" s="128" t="s">
        <v>240</v>
      </c>
      <c r="F664" s="128" t="s">
        <v>405</v>
      </c>
      <c r="G664" s="127" t="s">
        <v>1799</v>
      </c>
      <c r="H664" s="128" t="s">
        <v>1800</v>
      </c>
      <c r="I664" s="127" t="s">
        <v>1801</v>
      </c>
      <c r="J664" s="128" t="s">
        <v>1802</v>
      </c>
      <c r="K664" s="128" t="s">
        <v>1803</v>
      </c>
      <c r="L664" s="128" t="s">
        <v>1804</v>
      </c>
      <c r="M664" s="126">
        <v>10</v>
      </c>
      <c r="N664" s="129">
        <v>27623.759999999998</v>
      </c>
      <c r="O664" s="128">
        <v>41813</v>
      </c>
      <c r="P664" s="128" t="s">
        <v>1805</v>
      </c>
      <c r="Q664" s="127" t="s">
        <v>1806</v>
      </c>
      <c r="R664" s="128" t="s">
        <v>348</v>
      </c>
      <c r="S664" s="128" t="s">
        <v>220</v>
      </c>
      <c r="T664" s="128" t="s">
        <v>221</v>
      </c>
      <c r="U664" s="128" t="s">
        <v>350</v>
      </c>
      <c r="V664" s="128" t="s">
        <v>223</v>
      </c>
    </row>
    <row r="665" spans="1:22" hidden="1">
      <c r="A665" s="120"/>
      <c r="B665" s="128" t="s">
        <v>206</v>
      </c>
      <c r="C665" s="127" t="s">
        <v>207</v>
      </c>
      <c r="D665" s="128" t="s">
        <v>208</v>
      </c>
      <c r="E665" s="128" t="s">
        <v>890</v>
      </c>
      <c r="F665" s="128" t="s">
        <v>891</v>
      </c>
      <c r="G665" s="127" t="s">
        <v>1499</v>
      </c>
      <c r="H665" s="128" t="s">
        <v>1500</v>
      </c>
      <c r="I665" s="127" t="s">
        <v>1507</v>
      </c>
      <c r="J665" s="128" t="s">
        <v>1508</v>
      </c>
      <c r="K665" s="128" t="s">
        <v>1509</v>
      </c>
      <c r="L665" s="128" t="s">
        <v>1510</v>
      </c>
      <c r="M665" s="126">
        <v>10</v>
      </c>
      <c r="N665" s="129">
        <v>57198.080000000002</v>
      </c>
      <c r="O665" s="128">
        <v>41820</v>
      </c>
      <c r="P665" s="128" t="s">
        <v>1511</v>
      </c>
      <c r="Q665" s="127" t="s">
        <v>1512</v>
      </c>
      <c r="R665" s="128" t="s">
        <v>219</v>
      </c>
      <c r="S665" s="128" t="s">
        <v>220</v>
      </c>
      <c r="T665" s="128" t="s">
        <v>476</v>
      </c>
      <c r="U665" s="128" t="s">
        <v>222</v>
      </c>
      <c r="V665" s="128" t="s">
        <v>223</v>
      </c>
    </row>
    <row r="666" spans="1:22" hidden="1">
      <c r="A666" s="120"/>
      <c r="B666" s="128" t="s">
        <v>206</v>
      </c>
      <c r="C666" s="127" t="s">
        <v>207</v>
      </c>
      <c r="D666" s="128" t="s">
        <v>208</v>
      </c>
      <c r="E666" s="128" t="s">
        <v>240</v>
      </c>
      <c r="F666" s="128" t="s">
        <v>1064</v>
      </c>
      <c r="G666" s="127" t="s">
        <v>1681</v>
      </c>
      <c r="H666" s="128" t="s">
        <v>1682</v>
      </c>
      <c r="I666" s="127" t="s">
        <v>1689</v>
      </c>
      <c r="J666" s="128" t="s">
        <v>1690</v>
      </c>
      <c r="K666" s="128" t="s">
        <v>1691</v>
      </c>
      <c r="L666" s="128" t="s">
        <v>1692</v>
      </c>
      <c r="M666" s="126">
        <v>10</v>
      </c>
      <c r="N666" s="129">
        <v>41690</v>
      </c>
      <c r="O666" s="128">
        <v>41820</v>
      </c>
      <c r="P666" s="128" t="s">
        <v>1693</v>
      </c>
      <c r="Q666" s="127" t="s">
        <v>1694</v>
      </c>
      <c r="R666" s="128" t="s">
        <v>219</v>
      </c>
      <c r="S666" s="128" t="s">
        <v>220</v>
      </c>
      <c r="T666" s="128" t="s">
        <v>221</v>
      </c>
      <c r="U666" s="128" t="s">
        <v>222</v>
      </c>
      <c r="V666" s="128" t="s">
        <v>223</v>
      </c>
    </row>
    <row r="667" spans="1:22" ht="30" hidden="1">
      <c r="A667" s="120"/>
      <c r="B667" s="171" t="s">
        <v>206</v>
      </c>
      <c r="C667" s="173" t="s">
        <v>207</v>
      </c>
      <c r="D667" s="171" t="s">
        <v>208</v>
      </c>
      <c r="E667" s="171" t="s">
        <v>315</v>
      </c>
      <c r="F667" s="171" t="s">
        <v>251</v>
      </c>
      <c r="G667" s="173" t="s">
        <v>908</v>
      </c>
      <c r="H667" s="171" t="s">
        <v>909</v>
      </c>
      <c r="I667" s="173" t="s">
        <v>918</v>
      </c>
      <c r="J667" s="171" t="s">
        <v>919</v>
      </c>
      <c r="K667" s="171" t="s">
        <v>920</v>
      </c>
      <c r="L667" s="171" t="s">
        <v>921</v>
      </c>
      <c r="M667" s="175">
        <v>10</v>
      </c>
      <c r="N667" s="177">
        <v>9377.7800000000007</v>
      </c>
      <c r="O667" s="179">
        <v>41817</v>
      </c>
      <c r="P667" s="171" t="s">
        <v>831</v>
      </c>
      <c r="Q667" s="173" t="s">
        <v>832</v>
      </c>
      <c r="R667" s="171" t="s">
        <v>219</v>
      </c>
      <c r="S667" s="171" t="s">
        <v>220</v>
      </c>
      <c r="T667" s="171" t="s">
        <v>221</v>
      </c>
      <c r="U667" s="171" t="s">
        <v>222</v>
      </c>
      <c r="V667" s="171" t="s">
        <v>223</v>
      </c>
    </row>
    <row r="668" spans="1:22" ht="30" hidden="1">
      <c r="A668" s="120"/>
      <c r="B668" s="171" t="s">
        <v>206</v>
      </c>
      <c r="C668" s="173" t="s">
        <v>207</v>
      </c>
      <c r="D668" s="171" t="s">
        <v>208</v>
      </c>
      <c r="E668" s="171" t="s">
        <v>315</v>
      </c>
      <c r="F668" s="171" t="s">
        <v>251</v>
      </c>
      <c r="G668" s="173" t="s">
        <v>908</v>
      </c>
      <c r="H668" s="171" t="s">
        <v>909</v>
      </c>
      <c r="I668" s="173" t="s">
        <v>922</v>
      </c>
      <c r="J668" s="171" t="s">
        <v>919</v>
      </c>
      <c r="K668" s="171" t="s">
        <v>920</v>
      </c>
      <c r="L668" s="171" t="s">
        <v>921</v>
      </c>
      <c r="M668" s="175">
        <v>10</v>
      </c>
      <c r="N668" s="177">
        <v>9377.76</v>
      </c>
      <c r="O668" s="179">
        <v>41817</v>
      </c>
      <c r="P668" s="171" t="s">
        <v>831</v>
      </c>
      <c r="Q668" s="173" t="s">
        <v>832</v>
      </c>
      <c r="R668" s="171" t="s">
        <v>219</v>
      </c>
      <c r="S668" s="171" t="s">
        <v>220</v>
      </c>
      <c r="T668" s="171" t="s">
        <v>221</v>
      </c>
      <c r="U668" s="171" t="s">
        <v>222</v>
      </c>
      <c r="V668" s="171" t="s">
        <v>223</v>
      </c>
    </row>
    <row r="669" spans="1:22" ht="30" hidden="1">
      <c r="A669" s="120"/>
      <c r="B669" s="171" t="s">
        <v>206</v>
      </c>
      <c r="C669" s="173" t="s">
        <v>207</v>
      </c>
      <c r="D669" s="171" t="s">
        <v>208</v>
      </c>
      <c r="E669" s="171" t="s">
        <v>315</v>
      </c>
      <c r="F669" s="171" t="s">
        <v>251</v>
      </c>
      <c r="G669" s="173" t="s">
        <v>908</v>
      </c>
      <c r="H669" s="171" t="s">
        <v>909</v>
      </c>
      <c r="I669" s="173" t="s">
        <v>918</v>
      </c>
      <c r="J669" s="171" t="s">
        <v>923</v>
      </c>
      <c r="K669" s="171" t="s">
        <v>920</v>
      </c>
      <c r="L669" s="171" t="s">
        <v>921</v>
      </c>
      <c r="M669" s="175">
        <v>20</v>
      </c>
      <c r="N669" s="177">
        <v>435.6</v>
      </c>
      <c r="O669" s="179">
        <v>41817</v>
      </c>
      <c r="P669" s="171" t="s">
        <v>831</v>
      </c>
      <c r="Q669" s="173" t="s">
        <v>832</v>
      </c>
      <c r="R669" s="171" t="s">
        <v>219</v>
      </c>
      <c r="S669" s="171" t="s">
        <v>220</v>
      </c>
      <c r="T669" s="171" t="s">
        <v>221</v>
      </c>
      <c r="U669" s="171" t="s">
        <v>222</v>
      </c>
      <c r="V669" s="171" t="s">
        <v>223</v>
      </c>
    </row>
    <row r="670" spans="1:22" ht="30" hidden="1">
      <c r="A670" s="120"/>
      <c r="B670" s="171" t="s">
        <v>206</v>
      </c>
      <c r="C670" s="173" t="s">
        <v>207</v>
      </c>
      <c r="D670" s="171" t="s">
        <v>208</v>
      </c>
      <c r="E670" s="171" t="s">
        <v>315</v>
      </c>
      <c r="F670" s="171" t="s">
        <v>251</v>
      </c>
      <c r="G670" s="173" t="s">
        <v>908</v>
      </c>
      <c r="H670" s="171" t="s">
        <v>909</v>
      </c>
      <c r="I670" s="173" t="s">
        <v>922</v>
      </c>
      <c r="J670" s="171" t="s">
        <v>923</v>
      </c>
      <c r="K670" s="171" t="s">
        <v>920</v>
      </c>
      <c r="L670" s="171" t="s">
        <v>921</v>
      </c>
      <c r="M670" s="175">
        <v>20</v>
      </c>
      <c r="N670" s="177">
        <v>435.6</v>
      </c>
      <c r="O670" s="179">
        <v>41817</v>
      </c>
      <c r="P670" s="171" t="s">
        <v>831</v>
      </c>
      <c r="Q670" s="173" t="s">
        <v>832</v>
      </c>
      <c r="R670" s="171" t="s">
        <v>219</v>
      </c>
      <c r="S670" s="171" t="s">
        <v>220</v>
      </c>
      <c r="T670" s="171" t="s">
        <v>221</v>
      </c>
      <c r="U670" s="171" t="s">
        <v>222</v>
      </c>
      <c r="V670" s="171" t="s">
        <v>223</v>
      </c>
    </row>
    <row r="671" spans="1:22" ht="30" hidden="1">
      <c r="A671" s="120"/>
      <c r="B671" s="171" t="s">
        <v>206</v>
      </c>
      <c r="C671" s="173" t="s">
        <v>207</v>
      </c>
      <c r="D671" s="171" t="s">
        <v>208</v>
      </c>
      <c r="E671" s="171" t="s">
        <v>315</v>
      </c>
      <c r="F671" s="171" t="s">
        <v>251</v>
      </c>
      <c r="G671" s="173" t="s">
        <v>908</v>
      </c>
      <c r="H671" s="171" t="s">
        <v>909</v>
      </c>
      <c r="I671" s="173" t="s">
        <v>924</v>
      </c>
      <c r="J671" s="171" t="s">
        <v>923</v>
      </c>
      <c r="K671" s="171" t="s">
        <v>920</v>
      </c>
      <c r="L671" s="171" t="s">
        <v>921</v>
      </c>
      <c r="M671" s="175">
        <v>20</v>
      </c>
      <c r="N671" s="177">
        <v>580.79999999999995</v>
      </c>
      <c r="O671" s="179">
        <v>41817</v>
      </c>
      <c r="P671" s="171" t="s">
        <v>831</v>
      </c>
      <c r="Q671" s="173" t="s">
        <v>832</v>
      </c>
      <c r="R671" s="171" t="s">
        <v>219</v>
      </c>
      <c r="S671" s="171" t="s">
        <v>220</v>
      </c>
      <c r="T671" s="171" t="s">
        <v>221</v>
      </c>
      <c r="U671" s="171" t="s">
        <v>222</v>
      </c>
      <c r="V671" s="171" t="s">
        <v>223</v>
      </c>
    </row>
    <row r="672" spans="1:22" ht="30" hidden="1">
      <c r="A672" s="120"/>
      <c r="B672" s="171" t="s">
        <v>206</v>
      </c>
      <c r="C672" s="173" t="s">
        <v>207</v>
      </c>
      <c r="D672" s="171" t="s">
        <v>208</v>
      </c>
      <c r="E672" s="171" t="s">
        <v>315</v>
      </c>
      <c r="F672" s="171" t="s">
        <v>251</v>
      </c>
      <c r="G672" s="173" t="s">
        <v>908</v>
      </c>
      <c r="H672" s="171" t="s">
        <v>909</v>
      </c>
      <c r="I672" s="173" t="s">
        <v>924</v>
      </c>
      <c r="J672" s="171" t="s">
        <v>925</v>
      </c>
      <c r="K672" s="171" t="s">
        <v>920</v>
      </c>
      <c r="L672" s="171" t="s">
        <v>921</v>
      </c>
      <c r="M672" s="175">
        <v>30</v>
      </c>
      <c r="N672" s="177">
        <v>932.65</v>
      </c>
      <c r="O672" s="179">
        <v>41817</v>
      </c>
      <c r="P672" s="171" t="s">
        <v>831</v>
      </c>
      <c r="Q672" s="173" t="s">
        <v>832</v>
      </c>
      <c r="R672" s="171" t="s">
        <v>219</v>
      </c>
      <c r="S672" s="171" t="s">
        <v>220</v>
      </c>
      <c r="T672" s="171" t="s">
        <v>221</v>
      </c>
      <c r="U672" s="171" t="s">
        <v>222</v>
      </c>
      <c r="V672" s="171" t="s">
        <v>223</v>
      </c>
    </row>
    <row r="673" spans="1:22" ht="30" hidden="1">
      <c r="A673" s="120"/>
      <c r="B673" s="171" t="s">
        <v>206</v>
      </c>
      <c r="C673" s="173" t="s">
        <v>207</v>
      </c>
      <c r="D673" s="171" t="s">
        <v>208</v>
      </c>
      <c r="E673" s="171" t="s">
        <v>315</v>
      </c>
      <c r="F673" s="171" t="s">
        <v>251</v>
      </c>
      <c r="G673" s="173" t="s">
        <v>908</v>
      </c>
      <c r="H673" s="171" t="s">
        <v>909</v>
      </c>
      <c r="I673" s="173" t="s">
        <v>922</v>
      </c>
      <c r="J673" s="171" t="s">
        <v>926</v>
      </c>
      <c r="K673" s="171" t="s">
        <v>920</v>
      </c>
      <c r="L673" s="171" t="s">
        <v>921</v>
      </c>
      <c r="M673" s="175">
        <v>40</v>
      </c>
      <c r="N673" s="177">
        <v>5710.36</v>
      </c>
      <c r="O673" s="179">
        <v>41817</v>
      </c>
      <c r="P673" s="171" t="s">
        <v>831</v>
      </c>
      <c r="Q673" s="173" t="s">
        <v>832</v>
      </c>
      <c r="R673" s="171" t="s">
        <v>219</v>
      </c>
      <c r="S673" s="171" t="s">
        <v>220</v>
      </c>
      <c r="T673" s="171" t="s">
        <v>221</v>
      </c>
      <c r="U673" s="171" t="s">
        <v>222</v>
      </c>
      <c r="V673" s="171" t="s">
        <v>223</v>
      </c>
    </row>
    <row r="674" spans="1:22" ht="30" hidden="1">
      <c r="A674" s="120"/>
      <c r="B674" s="171" t="s">
        <v>206</v>
      </c>
      <c r="C674" s="173" t="s">
        <v>207</v>
      </c>
      <c r="D674" s="171" t="s">
        <v>208</v>
      </c>
      <c r="E674" s="171" t="s">
        <v>315</v>
      </c>
      <c r="F674" s="171" t="s">
        <v>251</v>
      </c>
      <c r="G674" s="173" t="s">
        <v>908</v>
      </c>
      <c r="H674" s="171" t="s">
        <v>909</v>
      </c>
      <c r="I674" s="173" t="s">
        <v>924</v>
      </c>
      <c r="J674" s="171" t="s">
        <v>926</v>
      </c>
      <c r="K674" s="171" t="s">
        <v>920</v>
      </c>
      <c r="L674" s="171" t="s">
        <v>921</v>
      </c>
      <c r="M674" s="175">
        <v>40</v>
      </c>
      <c r="N674" s="177">
        <v>2447.29</v>
      </c>
      <c r="O674" s="179">
        <v>41817</v>
      </c>
      <c r="P674" s="171" t="s">
        <v>831</v>
      </c>
      <c r="Q674" s="173" t="s">
        <v>832</v>
      </c>
      <c r="R674" s="171" t="s">
        <v>219</v>
      </c>
      <c r="S674" s="171" t="s">
        <v>220</v>
      </c>
      <c r="T674" s="171" t="s">
        <v>221</v>
      </c>
      <c r="U674" s="171" t="s">
        <v>222</v>
      </c>
      <c r="V674" s="171" t="s">
        <v>223</v>
      </c>
    </row>
    <row r="675" spans="1:22" ht="30" hidden="1">
      <c r="A675" s="120"/>
      <c r="B675" s="171" t="s">
        <v>206</v>
      </c>
      <c r="C675" s="173" t="s">
        <v>207</v>
      </c>
      <c r="D675" s="171" t="s">
        <v>208</v>
      </c>
      <c r="E675" s="171" t="s">
        <v>315</v>
      </c>
      <c r="F675" s="171" t="s">
        <v>251</v>
      </c>
      <c r="G675" s="173" t="s">
        <v>908</v>
      </c>
      <c r="H675" s="171" t="s">
        <v>909</v>
      </c>
      <c r="I675" s="173" t="s">
        <v>922</v>
      </c>
      <c r="J675" s="171" t="s">
        <v>927</v>
      </c>
      <c r="K675" s="171" t="s">
        <v>920</v>
      </c>
      <c r="L675" s="171" t="s">
        <v>921</v>
      </c>
      <c r="M675" s="175">
        <v>50</v>
      </c>
      <c r="N675" s="177">
        <v>932.4</v>
      </c>
      <c r="O675" s="179">
        <v>41817</v>
      </c>
      <c r="P675" s="171" t="s">
        <v>831</v>
      </c>
      <c r="Q675" s="173" t="s">
        <v>832</v>
      </c>
      <c r="R675" s="171" t="s">
        <v>219</v>
      </c>
      <c r="S675" s="171" t="s">
        <v>220</v>
      </c>
      <c r="T675" s="171" t="s">
        <v>221</v>
      </c>
      <c r="U675" s="171" t="s">
        <v>222</v>
      </c>
      <c r="V675" s="171" t="s">
        <v>223</v>
      </c>
    </row>
    <row r="676" spans="1:22" ht="30" hidden="1">
      <c r="A676" s="120"/>
      <c r="B676" s="171" t="s">
        <v>206</v>
      </c>
      <c r="C676" s="173" t="s">
        <v>207</v>
      </c>
      <c r="D676" s="171" t="s">
        <v>208</v>
      </c>
      <c r="E676" s="171" t="s">
        <v>315</v>
      </c>
      <c r="F676" s="171" t="s">
        <v>251</v>
      </c>
      <c r="G676" s="173" t="s">
        <v>908</v>
      </c>
      <c r="H676" s="171" t="s">
        <v>909</v>
      </c>
      <c r="I676" s="173" t="s">
        <v>924</v>
      </c>
      <c r="J676" s="171" t="s">
        <v>927</v>
      </c>
      <c r="K676" s="171" t="s">
        <v>920</v>
      </c>
      <c r="L676" s="171" t="s">
        <v>921</v>
      </c>
      <c r="M676" s="175">
        <v>50</v>
      </c>
      <c r="N676" s="177">
        <v>399.6</v>
      </c>
      <c r="O676" s="179">
        <v>41817</v>
      </c>
      <c r="P676" s="171" t="s">
        <v>831</v>
      </c>
      <c r="Q676" s="173" t="s">
        <v>832</v>
      </c>
      <c r="R676" s="171" t="s">
        <v>219</v>
      </c>
      <c r="S676" s="171" t="s">
        <v>220</v>
      </c>
      <c r="T676" s="171" t="s">
        <v>221</v>
      </c>
      <c r="U676" s="171" t="s">
        <v>222</v>
      </c>
      <c r="V676" s="171" t="s">
        <v>223</v>
      </c>
    </row>
    <row r="677" spans="1:22" ht="30" hidden="1">
      <c r="A677" s="120"/>
      <c r="B677" s="171" t="s">
        <v>206</v>
      </c>
      <c r="C677" s="173" t="s">
        <v>207</v>
      </c>
      <c r="D677" s="171" t="s">
        <v>208</v>
      </c>
      <c r="E677" s="171" t="s">
        <v>315</v>
      </c>
      <c r="F677" s="171" t="s">
        <v>251</v>
      </c>
      <c r="G677" s="173" t="s">
        <v>908</v>
      </c>
      <c r="H677" s="171" t="s">
        <v>909</v>
      </c>
      <c r="I677" s="173" t="s">
        <v>922</v>
      </c>
      <c r="J677" s="171" t="s">
        <v>928</v>
      </c>
      <c r="K677" s="171" t="s">
        <v>920</v>
      </c>
      <c r="L677" s="171" t="s">
        <v>921</v>
      </c>
      <c r="M677" s="175">
        <v>60</v>
      </c>
      <c r="N677" s="177">
        <v>572.35</v>
      </c>
      <c r="O677" s="179">
        <v>41817</v>
      </c>
      <c r="P677" s="171" t="s">
        <v>831</v>
      </c>
      <c r="Q677" s="173" t="s">
        <v>832</v>
      </c>
      <c r="R677" s="171" t="s">
        <v>219</v>
      </c>
      <c r="S677" s="171" t="s">
        <v>220</v>
      </c>
      <c r="T677" s="171" t="s">
        <v>221</v>
      </c>
      <c r="U677" s="171" t="s">
        <v>222</v>
      </c>
      <c r="V677" s="171" t="s">
        <v>223</v>
      </c>
    </row>
    <row r="678" spans="1:22" ht="30" hidden="1">
      <c r="A678" s="120"/>
      <c r="B678" s="171" t="s">
        <v>206</v>
      </c>
      <c r="C678" s="173" t="s">
        <v>207</v>
      </c>
      <c r="D678" s="171" t="s">
        <v>208</v>
      </c>
      <c r="E678" s="171" t="s">
        <v>315</v>
      </c>
      <c r="F678" s="171" t="s">
        <v>251</v>
      </c>
      <c r="G678" s="173" t="s">
        <v>908</v>
      </c>
      <c r="H678" s="171" t="s">
        <v>909</v>
      </c>
      <c r="I678" s="173" t="s">
        <v>924</v>
      </c>
      <c r="J678" s="171" t="s">
        <v>928</v>
      </c>
      <c r="K678" s="171" t="s">
        <v>920</v>
      </c>
      <c r="L678" s="171" t="s">
        <v>921</v>
      </c>
      <c r="M678" s="175">
        <v>60</v>
      </c>
      <c r="N678" s="177">
        <v>245.3</v>
      </c>
      <c r="O678" s="179">
        <v>41817</v>
      </c>
      <c r="P678" s="171" t="s">
        <v>831</v>
      </c>
      <c r="Q678" s="173" t="s">
        <v>832</v>
      </c>
      <c r="R678" s="171" t="s">
        <v>219</v>
      </c>
      <c r="S678" s="171" t="s">
        <v>220</v>
      </c>
      <c r="T678" s="171" t="s">
        <v>221</v>
      </c>
      <c r="U678" s="171" t="s">
        <v>222</v>
      </c>
      <c r="V678" s="171" t="s">
        <v>223</v>
      </c>
    </row>
    <row r="679" spans="1:22" ht="30" hidden="1">
      <c r="A679" s="120"/>
      <c r="B679" s="171" t="s">
        <v>206</v>
      </c>
      <c r="C679" s="173" t="s">
        <v>207</v>
      </c>
      <c r="D679" s="171" t="s">
        <v>208</v>
      </c>
      <c r="E679" s="171" t="s">
        <v>546</v>
      </c>
      <c r="F679" s="171" t="s">
        <v>1019</v>
      </c>
      <c r="G679" s="173" t="s">
        <v>1020</v>
      </c>
      <c r="H679" s="171" t="s">
        <v>1021</v>
      </c>
      <c r="I679" s="173" t="s">
        <v>1022</v>
      </c>
      <c r="J679" s="171" t="s">
        <v>1031</v>
      </c>
      <c r="K679" s="171" t="s">
        <v>1032</v>
      </c>
      <c r="L679" s="171" t="s">
        <v>1033</v>
      </c>
      <c r="M679" s="175">
        <v>10</v>
      </c>
      <c r="N679" s="177">
        <v>5070</v>
      </c>
      <c r="O679" s="179">
        <v>41815</v>
      </c>
      <c r="P679" s="171" t="s">
        <v>1034</v>
      </c>
      <c r="Q679" s="173" t="s">
        <v>1035</v>
      </c>
      <c r="R679" s="171" t="s">
        <v>219</v>
      </c>
      <c r="S679" s="171" t="s">
        <v>220</v>
      </c>
      <c r="T679" s="171" t="s">
        <v>221</v>
      </c>
      <c r="U679" s="171" t="s">
        <v>222</v>
      </c>
      <c r="V679" s="171" t="s">
        <v>223</v>
      </c>
    </row>
    <row r="680" spans="1:22" ht="30" hidden="1">
      <c r="A680" s="120"/>
      <c r="B680" s="171" t="s">
        <v>206</v>
      </c>
      <c r="C680" s="173" t="s">
        <v>207</v>
      </c>
      <c r="D680" s="171" t="s">
        <v>208</v>
      </c>
      <c r="E680" s="171" t="s">
        <v>546</v>
      </c>
      <c r="F680" s="171" t="s">
        <v>1019</v>
      </c>
      <c r="G680" s="173" t="s">
        <v>1020</v>
      </c>
      <c r="H680" s="171" t="s">
        <v>1021</v>
      </c>
      <c r="I680" s="173" t="s">
        <v>1028</v>
      </c>
      <c r="J680" s="171" t="s">
        <v>1031</v>
      </c>
      <c r="K680" s="171" t="s">
        <v>1032</v>
      </c>
      <c r="L680" s="171" t="s">
        <v>1033</v>
      </c>
      <c r="M680" s="175">
        <v>10</v>
      </c>
      <c r="N680" s="177">
        <v>15210</v>
      </c>
      <c r="O680" s="179">
        <v>41815</v>
      </c>
      <c r="P680" s="171" t="s">
        <v>1034</v>
      </c>
      <c r="Q680" s="173" t="s">
        <v>1035</v>
      </c>
      <c r="R680" s="171" t="s">
        <v>219</v>
      </c>
      <c r="S680" s="171" t="s">
        <v>220</v>
      </c>
      <c r="T680" s="171" t="s">
        <v>221</v>
      </c>
      <c r="U680" s="171" t="s">
        <v>222</v>
      </c>
      <c r="V680" s="171" t="s">
        <v>223</v>
      </c>
    </row>
    <row r="681" spans="1:22" ht="30" hidden="1">
      <c r="A681" s="120"/>
      <c r="B681" s="171" t="s">
        <v>206</v>
      </c>
      <c r="C681" s="173" t="s">
        <v>207</v>
      </c>
      <c r="D681" s="171" t="s">
        <v>208</v>
      </c>
      <c r="E681" s="171" t="s">
        <v>546</v>
      </c>
      <c r="F681" s="171" t="s">
        <v>1019</v>
      </c>
      <c r="G681" s="173" t="s">
        <v>1020</v>
      </c>
      <c r="H681" s="171" t="s">
        <v>1021</v>
      </c>
      <c r="I681" s="173" t="s">
        <v>1029</v>
      </c>
      <c r="J681" s="171" t="s">
        <v>1031</v>
      </c>
      <c r="K681" s="171" t="s">
        <v>1032</v>
      </c>
      <c r="L681" s="171" t="s">
        <v>1033</v>
      </c>
      <c r="M681" s="175">
        <v>10</v>
      </c>
      <c r="N681" s="177">
        <v>5070</v>
      </c>
      <c r="O681" s="179">
        <v>41815</v>
      </c>
      <c r="P681" s="171" t="s">
        <v>1034</v>
      </c>
      <c r="Q681" s="173" t="s">
        <v>1035</v>
      </c>
      <c r="R681" s="171" t="s">
        <v>219</v>
      </c>
      <c r="S681" s="171" t="s">
        <v>220</v>
      </c>
      <c r="T681" s="171" t="s">
        <v>221</v>
      </c>
      <c r="U681" s="171" t="s">
        <v>222</v>
      </c>
      <c r="V681" s="171" t="s">
        <v>223</v>
      </c>
    </row>
    <row r="682" spans="1:22" ht="30" hidden="1">
      <c r="A682" s="120"/>
      <c r="B682" s="171" t="s">
        <v>206</v>
      </c>
      <c r="C682" s="173" t="s">
        <v>207</v>
      </c>
      <c r="D682" s="171" t="s">
        <v>208</v>
      </c>
      <c r="E682" s="171" t="s">
        <v>285</v>
      </c>
      <c r="F682" s="171" t="s">
        <v>368</v>
      </c>
      <c r="G682" s="173" t="s">
        <v>784</v>
      </c>
      <c r="H682" s="171" t="s">
        <v>785</v>
      </c>
      <c r="I682" s="173" t="s">
        <v>792</v>
      </c>
      <c r="J682" s="171" t="s">
        <v>793</v>
      </c>
      <c r="K682" s="171" t="s">
        <v>794</v>
      </c>
      <c r="L682" s="171" t="s">
        <v>795</v>
      </c>
      <c r="M682" s="175">
        <v>10</v>
      </c>
      <c r="N682" s="177">
        <v>12362.02</v>
      </c>
      <c r="O682" s="179">
        <v>41817</v>
      </c>
      <c r="P682" s="171" t="s">
        <v>796</v>
      </c>
      <c r="Q682" s="173" t="s">
        <v>797</v>
      </c>
      <c r="R682" s="171" t="s">
        <v>219</v>
      </c>
      <c r="S682" s="171" t="s">
        <v>220</v>
      </c>
      <c r="T682" s="171" t="s">
        <v>221</v>
      </c>
      <c r="U682" s="171" t="s">
        <v>222</v>
      </c>
      <c r="V682" s="171" t="s">
        <v>223</v>
      </c>
    </row>
    <row r="683" spans="1:22" ht="30" hidden="1">
      <c r="A683" s="120"/>
      <c r="B683" s="171" t="s">
        <v>206</v>
      </c>
      <c r="C683" s="173" t="s">
        <v>207</v>
      </c>
      <c r="D683" s="171" t="s">
        <v>208</v>
      </c>
      <c r="E683" s="171" t="s">
        <v>285</v>
      </c>
      <c r="F683" s="171" t="s">
        <v>368</v>
      </c>
      <c r="G683" s="173" t="s">
        <v>784</v>
      </c>
      <c r="H683" s="171" t="s">
        <v>785</v>
      </c>
      <c r="I683" s="173" t="s">
        <v>798</v>
      </c>
      <c r="J683" s="171" t="s">
        <v>793</v>
      </c>
      <c r="K683" s="171" t="s">
        <v>794</v>
      </c>
      <c r="L683" s="171" t="s">
        <v>795</v>
      </c>
      <c r="M683" s="175">
        <v>10</v>
      </c>
      <c r="N683" s="177">
        <v>12361.97</v>
      </c>
      <c r="O683" s="179">
        <v>41817</v>
      </c>
      <c r="P683" s="171" t="s">
        <v>796</v>
      </c>
      <c r="Q683" s="173" t="s">
        <v>797</v>
      </c>
      <c r="R683" s="171" t="s">
        <v>219</v>
      </c>
      <c r="S683" s="171" t="s">
        <v>220</v>
      </c>
      <c r="T683" s="171" t="s">
        <v>221</v>
      </c>
      <c r="U683" s="171" t="s">
        <v>222</v>
      </c>
      <c r="V683" s="171" t="s">
        <v>223</v>
      </c>
    </row>
    <row r="684" spans="1:22" ht="30" hidden="1">
      <c r="A684" s="120"/>
      <c r="B684" s="171" t="s">
        <v>206</v>
      </c>
      <c r="C684" s="173" t="s">
        <v>207</v>
      </c>
      <c r="D684" s="171" t="s">
        <v>208</v>
      </c>
      <c r="E684" s="171" t="s">
        <v>285</v>
      </c>
      <c r="F684" s="171" t="s">
        <v>368</v>
      </c>
      <c r="G684" s="173" t="s">
        <v>784</v>
      </c>
      <c r="H684" s="171" t="s">
        <v>785</v>
      </c>
      <c r="I684" s="173" t="s">
        <v>799</v>
      </c>
      <c r="J684" s="171" t="s">
        <v>793</v>
      </c>
      <c r="K684" s="171" t="s">
        <v>794</v>
      </c>
      <c r="L684" s="171" t="s">
        <v>795</v>
      </c>
      <c r="M684" s="175">
        <v>10</v>
      </c>
      <c r="N684" s="177">
        <v>12360.83</v>
      </c>
      <c r="O684" s="179">
        <v>41817</v>
      </c>
      <c r="P684" s="171" t="s">
        <v>796</v>
      </c>
      <c r="Q684" s="173" t="s">
        <v>797</v>
      </c>
      <c r="R684" s="171" t="s">
        <v>219</v>
      </c>
      <c r="S684" s="171" t="s">
        <v>220</v>
      </c>
      <c r="T684" s="171" t="s">
        <v>221</v>
      </c>
      <c r="U684" s="171" t="s">
        <v>222</v>
      </c>
      <c r="V684" s="171" t="s">
        <v>223</v>
      </c>
    </row>
    <row r="685" spans="1:22" hidden="1">
      <c r="A685" s="120"/>
      <c r="B685" s="128" t="s">
        <v>206</v>
      </c>
      <c r="C685" s="127" t="s">
        <v>207</v>
      </c>
      <c r="D685" s="128" t="s">
        <v>208</v>
      </c>
      <c r="E685" s="128" t="s">
        <v>285</v>
      </c>
      <c r="F685" s="128" t="s">
        <v>377</v>
      </c>
      <c r="G685" s="127" t="s">
        <v>1622</v>
      </c>
      <c r="H685" s="128" t="s">
        <v>1623</v>
      </c>
      <c r="I685" s="127" t="s">
        <v>983</v>
      </c>
      <c r="J685" s="128" t="s">
        <v>1624</v>
      </c>
      <c r="K685" s="128" t="s">
        <v>1625</v>
      </c>
      <c r="L685" s="128" t="s">
        <v>986</v>
      </c>
      <c r="M685" s="126">
        <v>10</v>
      </c>
      <c r="N685" s="129">
        <v>67305.42</v>
      </c>
      <c r="O685" s="128">
        <v>41820</v>
      </c>
      <c r="P685" s="128" t="s">
        <v>987</v>
      </c>
      <c r="Q685" s="127" t="s">
        <v>988</v>
      </c>
      <c r="R685" s="128" t="s">
        <v>219</v>
      </c>
      <c r="S685" s="128" t="s">
        <v>220</v>
      </c>
      <c r="T685" s="128" t="s">
        <v>221</v>
      </c>
      <c r="U685" s="128" t="s">
        <v>222</v>
      </c>
      <c r="V685" s="128" t="s">
        <v>223</v>
      </c>
    </row>
    <row r="686" spans="1:22" hidden="1">
      <c r="A686" s="120"/>
      <c r="B686" s="128" t="s">
        <v>206</v>
      </c>
      <c r="C686" s="127" t="s">
        <v>207</v>
      </c>
      <c r="D686" s="128" t="s">
        <v>208</v>
      </c>
      <c r="E686" s="128" t="s">
        <v>890</v>
      </c>
      <c r="F686" s="128" t="s">
        <v>891</v>
      </c>
      <c r="G686" s="127" t="s">
        <v>1773</v>
      </c>
      <c r="H686" s="128" t="s">
        <v>1774</v>
      </c>
      <c r="I686" s="127" t="s">
        <v>1775</v>
      </c>
      <c r="J686" s="128" t="s">
        <v>1787</v>
      </c>
      <c r="K686" s="128" t="s">
        <v>1788</v>
      </c>
      <c r="L686" s="128" t="s">
        <v>1778</v>
      </c>
      <c r="M686" s="126">
        <v>20</v>
      </c>
      <c r="N686" s="129">
        <v>2549.69</v>
      </c>
      <c r="O686" s="128">
        <v>41821</v>
      </c>
      <c r="P686" s="128" t="s">
        <v>1779</v>
      </c>
      <c r="Q686" s="127" t="s">
        <v>1780</v>
      </c>
      <c r="R686" s="128" t="s">
        <v>219</v>
      </c>
      <c r="S686" s="128" t="s">
        <v>220</v>
      </c>
      <c r="T686" s="128" t="s">
        <v>476</v>
      </c>
      <c r="U686" s="128" t="s">
        <v>222</v>
      </c>
      <c r="V686" s="128" t="s">
        <v>223</v>
      </c>
    </row>
    <row r="687" spans="1:22" hidden="1">
      <c r="A687" s="120"/>
      <c r="B687" s="128" t="s">
        <v>206</v>
      </c>
      <c r="C687" s="127" t="s">
        <v>207</v>
      </c>
      <c r="D687" s="128" t="s">
        <v>208</v>
      </c>
      <c r="E687" s="128" t="s">
        <v>890</v>
      </c>
      <c r="F687" s="128" t="s">
        <v>891</v>
      </c>
      <c r="G687" s="127" t="s">
        <v>1773</v>
      </c>
      <c r="H687" s="128" t="s">
        <v>1774</v>
      </c>
      <c r="I687" s="127" t="s">
        <v>1775</v>
      </c>
      <c r="J687" s="128" t="s">
        <v>1787</v>
      </c>
      <c r="K687" s="128" t="s">
        <v>1788</v>
      </c>
      <c r="L687" s="128" t="s">
        <v>1778</v>
      </c>
      <c r="M687" s="126">
        <v>30</v>
      </c>
      <c r="N687" s="129">
        <v>27876</v>
      </c>
      <c r="O687" s="128">
        <v>41821</v>
      </c>
      <c r="P687" s="128" t="s">
        <v>1779</v>
      </c>
      <c r="Q687" s="127" t="s">
        <v>1780</v>
      </c>
      <c r="R687" s="128" t="s">
        <v>219</v>
      </c>
      <c r="S687" s="128" t="s">
        <v>220</v>
      </c>
      <c r="T687" s="128" t="s">
        <v>476</v>
      </c>
      <c r="U687" s="128" t="s">
        <v>222</v>
      </c>
      <c r="V687" s="128" t="s">
        <v>223</v>
      </c>
    </row>
    <row r="688" spans="1:22" hidden="1">
      <c r="A688" s="120"/>
      <c r="B688" s="128" t="s">
        <v>206</v>
      </c>
      <c r="C688" s="127" t="s">
        <v>207</v>
      </c>
      <c r="D688" s="128" t="s">
        <v>208</v>
      </c>
      <c r="E688" s="128" t="s">
        <v>890</v>
      </c>
      <c r="F688" s="128" t="s">
        <v>891</v>
      </c>
      <c r="G688" s="127" t="s">
        <v>1773</v>
      </c>
      <c r="H688" s="128" t="s">
        <v>1774</v>
      </c>
      <c r="I688" s="127" t="s">
        <v>1775</v>
      </c>
      <c r="J688" s="128" t="s">
        <v>1787</v>
      </c>
      <c r="K688" s="128" t="s">
        <v>1788</v>
      </c>
      <c r="L688" s="128" t="s">
        <v>1778</v>
      </c>
      <c r="M688" s="126">
        <v>40</v>
      </c>
      <c r="N688" s="129">
        <v>10991.66</v>
      </c>
      <c r="O688" s="128">
        <v>41821</v>
      </c>
      <c r="P688" s="128" t="s">
        <v>1779</v>
      </c>
      <c r="Q688" s="127" t="s">
        <v>1780</v>
      </c>
      <c r="R688" s="128" t="s">
        <v>219</v>
      </c>
      <c r="S688" s="128" t="s">
        <v>220</v>
      </c>
      <c r="T688" s="128" t="s">
        <v>476</v>
      </c>
      <c r="U688" s="128" t="s">
        <v>222</v>
      </c>
      <c r="V688" s="128" t="s">
        <v>223</v>
      </c>
    </row>
    <row r="689" spans="1:22" hidden="1">
      <c r="A689" s="120"/>
      <c r="B689" s="128" t="s">
        <v>206</v>
      </c>
      <c r="C689" s="127" t="s">
        <v>207</v>
      </c>
      <c r="D689" s="128" t="s">
        <v>208</v>
      </c>
      <c r="E689" s="128" t="s">
        <v>890</v>
      </c>
      <c r="F689" s="128" t="s">
        <v>891</v>
      </c>
      <c r="G689" s="127" t="s">
        <v>1773</v>
      </c>
      <c r="H689" s="128" t="s">
        <v>1774</v>
      </c>
      <c r="I689" s="127" t="s">
        <v>1775</v>
      </c>
      <c r="J689" s="128" t="s">
        <v>1787</v>
      </c>
      <c r="K689" s="128" t="s">
        <v>1788</v>
      </c>
      <c r="L689" s="128" t="s">
        <v>1778</v>
      </c>
      <c r="M689" s="126">
        <v>50</v>
      </c>
      <c r="N689" s="129">
        <v>793</v>
      </c>
      <c r="O689" s="128">
        <v>41821</v>
      </c>
      <c r="P689" s="128" t="s">
        <v>1779</v>
      </c>
      <c r="Q689" s="127" t="s">
        <v>1780</v>
      </c>
      <c r="R689" s="128" t="s">
        <v>219</v>
      </c>
      <c r="S689" s="128" t="s">
        <v>220</v>
      </c>
      <c r="T689" s="128" t="s">
        <v>476</v>
      </c>
      <c r="U689" s="128" t="s">
        <v>222</v>
      </c>
      <c r="V689" s="128" t="s">
        <v>223</v>
      </c>
    </row>
    <row r="690" spans="1:22" hidden="1">
      <c r="A690" s="120"/>
      <c r="B690" s="128" t="s">
        <v>206</v>
      </c>
      <c r="C690" s="127" t="s">
        <v>207</v>
      </c>
      <c r="D690" s="128" t="s">
        <v>208</v>
      </c>
      <c r="E690" s="128" t="s">
        <v>2184</v>
      </c>
      <c r="F690" s="128" t="s">
        <v>450</v>
      </c>
      <c r="G690" s="127" t="s">
        <v>2185</v>
      </c>
      <c r="H690" s="128" t="s">
        <v>2186</v>
      </c>
      <c r="I690" s="127" t="s">
        <v>716</v>
      </c>
      <c r="J690" s="128" t="s">
        <v>2205</v>
      </c>
      <c r="K690" s="128" t="s">
        <v>2206</v>
      </c>
      <c r="L690" s="128" t="s">
        <v>2189</v>
      </c>
      <c r="M690" s="126">
        <v>40</v>
      </c>
      <c r="N690" s="129">
        <v>20020.099999999999</v>
      </c>
      <c r="O690" s="128">
        <v>41821</v>
      </c>
      <c r="P690" s="128" t="s">
        <v>2190</v>
      </c>
      <c r="Q690" s="127" t="s">
        <v>2191</v>
      </c>
      <c r="R690" s="128" t="s">
        <v>348</v>
      </c>
      <c r="S690" s="128" t="s">
        <v>220</v>
      </c>
      <c r="T690" s="128" t="s">
        <v>476</v>
      </c>
      <c r="U690" s="128" t="s">
        <v>350</v>
      </c>
      <c r="V690" s="128" t="s">
        <v>223</v>
      </c>
    </row>
    <row r="691" spans="1:22" hidden="1">
      <c r="A691" s="120"/>
      <c r="B691" s="128" t="s">
        <v>206</v>
      </c>
      <c r="C691" s="127" t="s">
        <v>207</v>
      </c>
      <c r="D691" s="128" t="s">
        <v>208</v>
      </c>
      <c r="E691" s="128" t="s">
        <v>2184</v>
      </c>
      <c r="F691" s="128" t="s">
        <v>450</v>
      </c>
      <c r="G691" s="127" t="s">
        <v>2185</v>
      </c>
      <c r="H691" s="128" t="s">
        <v>2186</v>
      </c>
      <c r="I691" s="127" t="s">
        <v>716</v>
      </c>
      <c r="J691" s="128" t="s">
        <v>2205</v>
      </c>
      <c r="K691" s="128" t="s">
        <v>2206</v>
      </c>
      <c r="L691" s="128" t="s">
        <v>2189</v>
      </c>
      <c r="M691" s="126">
        <v>50</v>
      </c>
      <c r="N691" s="129">
        <v>2789.02</v>
      </c>
      <c r="O691" s="128">
        <v>41821</v>
      </c>
      <c r="P691" s="128" t="s">
        <v>2190</v>
      </c>
      <c r="Q691" s="127" t="s">
        <v>2191</v>
      </c>
      <c r="R691" s="128" t="s">
        <v>348</v>
      </c>
      <c r="S691" s="128" t="s">
        <v>220</v>
      </c>
      <c r="T691" s="128" t="s">
        <v>476</v>
      </c>
      <c r="U691" s="128" t="s">
        <v>350</v>
      </c>
      <c r="V691" s="128" t="s">
        <v>223</v>
      </c>
    </row>
    <row r="692" spans="1:22" hidden="1">
      <c r="A692" s="120"/>
      <c r="B692" s="128" t="s">
        <v>206</v>
      </c>
      <c r="C692" s="127" t="s">
        <v>207</v>
      </c>
      <c r="D692" s="128" t="s">
        <v>208</v>
      </c>
      <c r="E692" s="128" t="s">
        <v>890</v>
      </c>
      <c r="F692" s="128" t="s">
        <v>891</v>
      </c>
      <c r="G692" s="127" t="s">
        <v>1940</v>
      </c>
      <c r="H692" s="128" t="s">
        <v>1941</v>
      </c>
      <c r="I692" s="127" t="s">
        <v>1961</v>
      </c>
      <c r="J692" s="128" t="s">
        <v>1962</v>
      </c>
      <c r="K692" s="128" t="s">
        <v>1963</v>
      </c>
      <c r="L692" s="128" t="s">
        <v>1945</v>
      </c>
      <c r="M692" s="126">
        <v>80</v>
      </c>
      <c r="N692" s="129">
        <v>30000</v>
      </c>
      <c r="O692" s="128">
        <v>41821</v>
      </c>
      <c r="P692" s="128" t="s">
        <v>1946</v>
      </c>
      <c r="Q692" s="127" t="s">
        <v>1947</v>
      </c>
      <c r="R692" s="128" t="s">
        <v>219</v>
      </c>
      <c r="S692" s="128" t="s">
        <v>220</v>
      </c>
      <c r="T692" s="128" t="s">
        <v>476</v>
      </c>
      <c r="U692" s="128" t="s">
        <v>222</v>
      </c>
      <c r="V692" s="128" t="s">
        <v>223</v>
      </c>
    </row>
    <row r="693" spans="1:22" hidden="1">
      <c r="A693" s="120"/>
      <c r="B693" s="128" t="s">
        <v>206</v>
      </c>
      <c r="C693" s="127" t="s">
        <v>207</v>
      </c>
      <c r="D693" s="128" t="s">
        <v>208</v>
      </c>
      <c r="E693" s="128" t="s">
        <v>890</v>
      </c>
      <c r="F693" s="128" t="s">
        <v>891</v>
      </c>
      <c r="G693" s="127" t="s">
        <v>1940</v>
      </c>
      <c r="H693" s="128" t="s">
        <v>1941</v>
      </c>
      <c r="I693" s="127" t="s">
        <v>1964</v>
      </c>
      <c r="J693" s="128" t="s">
        <v>1965</v>
      </c>
      <c r="K693" s="128" t="s">
        <v>1966</v>
      </c>
      <c r="L693" s="128" t="s">
        <v>1958</v>
      </c>
      <c r="M693" s="126">
        <v>20</v>
      </c>
      <c r="N693" s="129">
        <v>26022.400000000001</v>
      </c>
      <c r="O693" s="128">
        <v>41821</v>
      </c>
      <c r="P693" s="128" t="s">
        <v>1946</v>
      </c>
      <c r="Q693" s="127" t="s">
        <v>1947</v>
      </c>
      <c r="R693" s="128" t="s">
        <v>219</v>
      </c>
      <c r="S693" s="128" t="s">
        <v>220</v>
      </c>
      <c r="T693" s="128" t="s">
        <v>476</v>
      </c>
      <c r="U693" s="128" t="s">
        <v>222</v>
      </c>
      <c r="V693" s="128" t="s">
        <v>223</v>
      </c>
    </row>
    <row r="694" spans="1:22" ht="30" hidden="1">
      <c r="A694" s="120" t="s">
        <v>2406</v>
      </c>
      <c r="B694" s="171" t="s">
        <v>206</v>
      </c>
      <c r="C694" s="173" t="s">
        <v>207</v>
      </c>
      <c r="D694" s="171" t="s">
        <v>208</v>
      </c>
      <c r="E694" s="171" t="s">
        <v>546</v>
      </c>
      <c r="F694" s="171" t="s">
        <v>547</v>
      </c>
      <c r="G694" s="173" t="s">
        <v>548</v>
      </c>
      <c r="H694" s="171" t="s">
        <v>549</v>
      </c>
      <c r="I694" s="173" t="s">
        <v>550</v>
      </c>
      <c r="J694" s="171" t="s">
        <v>551</v>
      </c>
      <c r="K694" s="171" t="s">
        <v>552</v>
      </c>
      <c r="L694" s="171" t="s">
        <v>553</v>
      </c>
      <c r="M694" s="175">
        <v>10</v>
      </c>
      <c r="N694" s="177">
        <v>39779.879999999997</v>
      </c>
      <c r="O694" s="179">
        <v>41821</v>
      </c>
      <c r="P694" s="171" t="s">
        <v>554</v>
      </c>
      <c r="Q694" s="173" t="s">
        <v>555</v>
      </c>
      <c r="R694" s="171" t="s">
        <v>219</v>
      </c>
      <c r="S694" s="171" t="s">
        <v>220</v>
      </c>
      <c r="T694" s="171" t="s">
        <v>221</v>
      </c>
      <c r="U694" s="171" t="s">
        <v>222</v>
      </c>
      <c r="V694" s="171" t="s">
        <v>223</v>
      </c>
    </row>
    <row r="695" spans="1:22" ht="30" hidden="1">
      <c r="A695" s="120" t="s">
        <v>2406</v>
      </c>
      <c r="B695" s="171" t="s">
        <v>206</v>
      </c>
      <c r="C695" s="173" t="s">
        <v>207</v>
      </c>
      <c r="D695" s="171" t="s">
        <v>208</v>
      </c>
      <c r="E695" s="171" t="s">
        <v>546</v>
      </c>
      <c r="F695" s="171" t="s">
        <v>547</v>
      </c>
      <c r="G695" s="173" t="s">
        <v>548</v>
      </c>
      <c r="H695" s="171" t="s">
        <v>549</v>
      </c>
      <c r="I695" s="173" t="s">
        <v>556</v>
      </c>
      <c r="J695" s="171" t="s">
        <v>551</v>
      </c>
      <c r="K695" s="171" t="s">
        <v>552</v>
      </c>
      <c r="L695" s="171" t="s">
        <v>553</v>
      </c>
      <c r="M695" s="175">
        <v>10</v>
      </c>
      <c r="N695" s="177">
        <v>17872.12</v>
      </c>
      <c r="O695" s="179">
        <v>41821</v>
      </c>
      <c r="P695" s="171" t="s">
        <v>554</v>
      </c>
      <c r="Q695" s="173" t="s">
        <v>555</v>
      </c>
      <c r="R695" s="171" t="s">
        <v>219</v>
      </c>
      <c r="S695" s="171" t="s">
        <v>220</v>
      </c>
      <c r="T695" s="171" t="s">
        <v>221</v>
      </c>
      <c r="U695" s="171" t="s">
        <v>222</v>
      </c>
      <c r="V695" s="171" t="s">
        <v>223</v>
      </c>
    </row>
    <row r="696" spans="1:22" hidden="1">
      <c r="A696" s="120"/>
      <c r="B696" s="128" t="s">
        <v>206</v>
      </c>
      <c r="C696" s="127" t="s">
        <v>207</v>
      </c>
      <c r="D696" s="128" t="s">
        <v>208</v>
      </c>
      <c r="E696" s="128" t="s">
        <v>2184</v>
      </c>
      <c r="F696" s="128" t="s">
        <v>450</v>
      </c>
      <c r="G696" s="127" t="s">
        <v>2185</v>
      </c>
      <c r="H696" s="128" t="s">
        <v>2186</v>
      </c>
      <c r="I696" s="127" t="s">
        <v>716</v>
      </c>
      <c r="J696" s="128" t="s">
        <v>2207</v>
      </c>
      <c r="K696" s="128" t="s">
        <v>2208</v>
      </c>
      <c r="L696" s="128" t="s">
        <v>2209</v>
      </c>
      <c r="M696" s="126">
        <v>50</v>
      </c>
      <c r="N696" s="129">
        <v>30455.439999999999</v>
      </c>
      <c r="O696" s="128">
        <v>41821</v>
      </c>
      <c r="P696" s="128" t="s">
        <v>1771</v>
      </c>
      <c r="Q696" s="127" t="s">
        <v>1772</v>
      </c>
      <c r="R696" s="128" t="s">
        <v>348</v>
      </c>
      <c r="S696" s="128" t="s">
        <v>220</v>
      </c>
      <c r="T696" s="128" t="s">
        <v>476</v>
      </c>
      <c r="U696" s="128" t="s">
        <v>350</v>
      </c>
      <c r="V696" s="128" t="s">
        <v>223</v>
      </c>
    </row>
    <row r="697" spans="1:22" hidden="1">
      <c r="A697" s="120"/>
      <c r="B697" s="128" t="s">
        <v>206</v>
      </c>
      <c r="C697" s="127" t="s">
        <v>207</v>
      </c>
      <c r="D697" s="128" t="s">
        <v>208</v>
      </c>
      <c r="E697" s="128" t="s">
        <v>2184</v>
      </c>
      <c r="F697" s="128" t="s">
        <v>450</v>
      </c>
      <c r="G697" s="127" t="s">
        <v>2185</v>
      </c>
      <c r="H697" s="128" t="s">
        <v>2186</v>
      </c>
      <c r="I697" s="127" t="s">
        <v>716</v>
      </c>
      <c r="J697" s="128" t="s">
        <v>2207</v>
      </c>
      <c r="K697" s="128" t="s">
        <v>2208</v>
      </c>
      <c r="L697" s="128" t="s">
        <v>2209</v>
      </c>
      <c r="M697" s="126">
        <v>60</v>
      </c>
      <c r="N697" s="129">
        <v>33036.239999999998</v>
      </c>
      <c r="O697" s="128">
        <v>41821</v>
      </c>
      <c r="P697" s="128" t="s">
        <v>1771</v>
      </c>
      <c r="Q697" s="127" t="s">
        <v>1772</v>
      </c>
      <c r="R697" s="128" t="s">
        <v>348</v>
      </c>
      <c r="S697" s="128" t="s">
        <v>220</v>
      </c>
      <c r="T697" s="128" t="s">
        <v>476</v>
      </c>
      <c r="U697" s="128" t="s">
        <v>350</v>
      </c>
      <c r="V697" s="128" t="s">
        <v>223</v>
      </c>
    </row>
    <row r="698" spans="1:22" ht="30" hidden="1">
      <c r="A698" s="120"/>
      <c r="B698" s="171" t="s">
        <v>206</v>
      </c>
      <c r="C698" s="173" t="s">
        <v>207</v>
      </c>
      <c r="D698" s="171" t="s">
        <v>208</v>
      </c>
      <c r="E698" s="171" t="s">
        <v>285</v>
      </c>
      <c r="F698" s="171" t="s">
        <v>377</v>
      </c>
      <c r="G698" s="173" t="s">
        <v>1071</v>
      </c>
      <c r="H698" s="171" t="s">
        <v>1072</v>
      </c>
      <c r="I698" s="173" t="s">
        <v>1073</v>
      </c>
      <c r="J698" s="171" t="s">
        <v>1074</v>
      </c>
      <c r="K698" s="171" t="s">
        <v>1075</v>
      </c>
      <c r="L698" s="171" t="s">
        <v>1076</v>
      </c>
      <c r="M698" s="175">
        <v>10</v>
      </c>
      <c r="N698" s="177">
        <v>20323.07</v>
      </c>
      <c r="O698" s="179">
        <v>41822</v>
      </c>
      <c r="P698" s="171" t="s">
        <v>987</v>
      </c>
      <c r="Q698" s="173" t="s">
        <v>988</v>
      </c>
      <c r="R698" s="171" t="s">
        <v>219</v>
      </c>
      <c r="S698" s="171" t="s">
        <v>220</v>
      </c>
      <c r="T698" s="171" t="s">
        <v>221</v>
      </c>
      <c r="U698" s="171" t="s">
        <v>222</v>
      </c>
      <c r="V698" s="171" t="s">
        <v>223</v>
      </c>
    </row>
    <row r="699" spans="1:22" ht="30" hidden="1">
      <c r="A699" s="120"/>
      <c r="B699" s="171" t="s">
        <v>206</v>
      </c>
      <c r="C699" s="173" t="s">
        <v>207</v>
      </c>
      <c r="D699" s="171" t="s">
        <v>208</v>
      </c>
      <c r="E699" s="171" t="s">
        <v>285</v>
      </c>
      <c r="F699" s="171" t="s">
        <v>377</v>
      </c>
      <c r="G699" s="173" t="s">
        <v>1071</v>
      </c>
      <c r="H699" s="171" t="s">
        <v>1072</v>
      </c>
      <c r="I699" s="173" t="s">
        <v>1077</v>
      </c>
      <c r="J699" s="171" t="s">
        <v>1078</v>
      </c>
      <c r="K699" s="171" t="s">
        <v>1075</v>
      </c>
      <c r="L699" s="171" t="s">
        <v>1076</v>
      </c>
      <c r="M699" s="175">
        <v>20</v>
      </c>
      <c r="N699" s="177">
        <v>27097.43</v>
      </c>
      <c r="O699" s="179">
        <v>41822</v>
      </c>
      <c r="P699" s="171" t="s">
        <v>987</v>
      </c>
      <c r="Q699" s="173" t="s">
        <v>988</v>
      </c>
      <c r="R699" s="171" t="s">
        <v>219</v>
      </c>
      <c r="S699" s="171" t="s">
        <v>220</v>
      </c>
      <c r="T699" s="171" t="s">
        <v>221</v>
      </c>
      <c r="U699" s="171" t="s">
        <v>222</v>
      </c>
      <c r="V699" s="171" t="s">
        <v>223</v>
      </c>
    </row>
    <row r="700" spans="1:22" ht="30" hidden="1">
      <c r="A700" s="120"/>
      <c r="B700" s="171" t="s">
        <v>206</v>
      </c>
      <c r="C700" s="173" t="s">
        <v>207</v>
      </c>
      <c r="D700" s="171" t="s">
        <v>208</v>
      </c>
      <c r="E700" s="171" t="s">
        <v>285</v>
      </c>
      <c r="F700" s="171" t="s">
        <v>377</v>
      </c>
      <c r="G700" s="173" t="s">
        <v>1071</v>
      </c>
      <c r="H700" s="171" t="s">
        <v>1072</v>
      </c>
      <c r="I700" s="173" t="s">
        <v>1079</v>
      </c>
      <c r="J700" s="171" t="s">
        <v>1080</v>
      </c>
      <c r="K700" s="171" t="s">
        <v>1075</v>
      </c>
      <c r="L700" s="171" t="s">
        <v>1076</v>
      </c>
      <c r="M700" s="175">
        <v>30</v>
      </c>
      <c r="N700" s="177">
        <v>20323.07</v>
      </c>
      <c r="O700" s="179">
        <v>41822</v>
      </c>
      <c r="P700" s="171" t="s">
        <v>987</v>
      </c>
      <c r="Q700" s="173" t="s">
        <v>988</v>
      </c>
      <c r="R700" s="171" t="s">
        <v>219</v>
      </c>
      <c r="S700" s="171" t="s">
        <v>220</v>
      </c>
      <c r="T700" s="171" t="s">
        <v>221</v>
      </c>
      <c r="U700" s="171" t="s">
        <v>222</v>
      </c>
      <c r="V700" s="171" t="s">
        <v>223</v>
      </c>
    </row>
    <row r="701" spans="1:22" hidden="1">
      <c r="A701" s="120"/>
      <c r="B701" s="128" t="s">
        <v>206</v>
      </c>
      <c r="C701" s="127" t="s">
        <v>207</v>
      </c>
      <c r="D701" s="128" t="s">
        <v>208</v>
      </c>
      <c r="E701" s="128" t="s">
        <v>240</v>
      </c>
      <c r="F701" s="128" t="s">
        <v>241</v>
      </c>
      <c r="G701" s="127" t="s">
        <v>2159</v>
      </c>
      <c r="H701" s="128" t="s">
        <v>2160</v>
      </c>
      <c r="I701" s="127" t="s">
        <v>2161</v>
      </c>
      <c r="J701" s="128" t="s">
        <v>2162</v>
      </c>
      <c r="K701" s="128" t="s">
        <v>2163</v>
      </c>
      <c r="L701" s="128" t="s">
        <v>2164</v>
      </c>
      <c r="M701" s="126">
        <v>10</v>
      </c>
      <c r="N701" s="129">
        <v>73162.080000000002</v>
      </c>
      <c r="O701" s="128">
        <v>41821</v>
      </c>
      <c r="P701" s="128" t="s">
        <v>676</v>
      </c>
      <c r="Q701" s="127" t="s">
        <v>677</v>
      </c>
      <c r="R701" s="128" t="s">
        <v>219</v>
      </c>
      <c r="S701" s="128" t="s">
        <v>220</v>
      </c>
      <c r="T701" s="128" t="s">
        <v>221</v>
      </c>
      <c r="U701" s="128" t="s">
        <v>222</v>
      </c>
      <c r="V701" s="128" t="s">
        <v>223</v>
      </c>
    </row>
    <row r="702" spans="1:22" ht="30" hidden="1">
      <c r="A702" s="120"/>
      <c r="B702" s="171" t="s">
        <v>206</v>
      </c>
      <c r="C702" s="173" t="s">
        <v>207</v>
      </c>
      <c r="D702" s="171" t="s">
        <v>208</v>
      </c>
      <c r="E702" s="171" t="s">
        <v>240</v>
      </c>
      <c r="F702" s="171" t="s">
        <v>1207</v>
      </c>
      <c r="G702" s="173" t="s">
        <v>1199</v>
      </c>
      <c r="H702" s="171" t="s">
        <v>1200</v>
      </c>
      <c r="I702" s="173" t="s">
        <v>1208</v>
      </c>
      <c r="J702" s="171" t="s">
        <v>1209</v>
      </c>
      <c r="K702" s="171" t="s">
        <v>1210</v>
      </c>
      <c r="L702" s="171" t="s">
        <v>1211</v>
      </c>
      <c r="M702" s="175">
        <v>10</v>
      </c>
      <c r="N702" s="177">
        <v>1146.8599999999999</v>
      </c>
      <c r="O702" s="179">
        <v>41821</v>
      </c>
      <c r="P702" s="171" t="s">
        <v>464</v>
      </c>
      <c r="Q702" s="173" t="s">
        <v>465</v>
      </c>
      <c r="R702" s="171" t="s">
        <v>250</v>
      </c>
      <c r="S702" s="171" t="s">
        <v>220</v>
      </c>
      <c r="T702" s="171" t="s">
        <v>221</v>
      </c>
      <c r="U702" s="171" t="s">
        <v>222</v>
      </c>
      <c r="V702" s="171" t="s">
        <v>223</v>
      </c>
    </row>
    <row r="703" spans="1:22" ht="30" hidden="1">
      <c r="A703" s="120"/>
      <c r="B703" s="171" t="s">
        <v>206</v>
      </c>
      <c r="C703" s="173" t="s">
        <v>207</v>
      </c>
      <c r="D703" s="171" t="s">
        <v>208</v>
      </c>
      <c r="E703" s="171" t="s">
        <v>240</v>
      </c>
      <c r="F703" s="171" t="s">
        <v>1207</v>
      </c>
      <c r="G703" s="173" t="s">
        <v>1199</v>
      </c>
      <c r="H703" s="171" t="s">
        <v>1200</v>
      </c>
      <c r="I703" s="173" t="s">
        <v>1212</v>
      </c>
      <c r="J703" s="171" t="s">
        <v>1209</v>
      </c>
      <c r="K703" s="171" t="s">
        <v>1210</v>
      </c>
      <c r="L703" s="171" t="s">
        <v>1211</v>
      </c>
      <c r="M703" s="175">
        <v>10</v>
      </c>
      <c r="N703" s="177">
        <v>983.02</v>
      </c>
      <c r="O703" s="179">
        <v>41821</v>
      </c>
      <c r="P703" s="171" t="s">
        <v>464</v>
      </c>
      <c r="Q703" s="173" t="s">
        <v>465</v>
      </c>
      <c r="R703" s="171" t="s">
        <v>250</v>
      </c>
      <c r="S703" s="171" t="s">
        <v>220</v>
      </c>
      <c r="T703" s="171" t="s">
        <v>221</v>
      </c>
      <c r="U703" s="171" t="s">
        <v>222</v>
      </c>
      <c r="V703" s="171" t="s">
        <v>223</v>
      </c>
    </row>
    <row r="704" spans="1:22" ht="30" hidden="1">
      <c r="A704" s="120"/>
      <c r="B704" s="171" t="s">
        <v>206</v>
      </c>
      <c r="C704" s="173" t="s">
        <v>207</v>
      </c>
      <c r="D704" s="171" t="s">
        <v>208</v>
      </c>
      <c r="E704" s="171" t="s">
        <v>240</v>
      </c>
      <c r="F704" s="171" t="s">
        <v>1207</v>
      </c>
      <c r="G704" s="173" t="s">
        <v>1199</v>
      </c>
      <c r="H704" s="171" t="s">
        <v>1200</v>
      </c>
      <c r="I704" s="173" t="s">
        <v>1213</v>
      </c>
      <c r="J704" s="171" t="s">
        <v>1209</v>
      </c>
      <c r="K704" s="171" t="s">
        <v>1210</v>
      </c>
      <c r="L704" s="171" t="s">
        <v>1211</v>
      </c>
      <c r="M704" s="175">
        <v>10</v>
      </c>
      <c r="N704" s="177">
        <v>1146.83</v>
      </c>
      <c r="O704" s="179">
        <v>41821</v>
      </c>
      <c r="P704" s="171" t="s">
        <v>464</v>
      </c>
      <c r="Q704" s="173" t="s">
        <v>465</v>
      </c>
      <c r="R704" s="171" t="s">
        <v>250</v>
      </c>
      <c r="S704" s="171" t="s">
        <v>220</v>
      </c>
      <c r="T704" s="171" t="s">
        <v>221</v>
      </c>
      <c r="U704" s="171" t="s">
        <v>222</v>
      </c>
      <c r="V704" s="171" t="s">
        <v>223</v>
      </c>
    </row>
    <row r="705" spans="1:22" ht="30" hidden="1">
      <c r="A705" s="120"/>
      <c r="B705" s="171" t="s">
        <v>206</v>
      </c>
      <c r="C705" s="173" t="s">
        <v>207</v>
      </c>
      <c r="D705" s="171" t="s">
        <v>208</v>
      </c>
      <c r="E705" s="171" t="s">
        <v>240</v>
      </c>
      <c r="F705" s="171" t="s">
        <v>1207</v>
      </c>
      <c r="G705" s="173" t="s">
        <v>1199</v>
      </c>
      <c r="H705" s="171" t="s">
        <v>1200</v>
      </c>
      <c r="I705" s="173" t="s">
        <v>1212</v>
      </c>
      <c r="J705" s="171" t="s">
        <v>1214</v>
      </c>
      <c r="K705" s="171" t="s">
        <v>1210</v>
      </c>
      <c r="L705" s="171" t="s">
        <v>1211</v>
      </c>
      <c r="M705" s="175">
        <v>20</v>
      </c>
      <c r="N705" s="177">
        <v>246.65</v>
      </c>
      <c r="O705" s="179">
        <v>41821</v>
      </c>
      <c r="P705" s="171" t="s">
        <v>464</v>
      </c>
      <c r="Q705" s="173" t="s">
        <v>465</v>
      </c>
      <c r="R705" s="171" t="s">
        <v>219</v>
      </c>
      <c r="S705" s="171" t="s">
        <v>220</v>
      </c>
      <c r="T705" s="171" t="s">
        <v>221</v>
      </c>
      <c r="U705" s="171" t="s">
        <v>222</v>
      </c>
      <c r="V705" s="171" t="s">
        <v>223</v>
      </c>
    </row>
    <row r="706" spans="1:22" ht="30" hidden="1">
      <c r="A706" s="120"/>
      <c r="B706" s="171" t="s">
        <v>206</v>
      </c>
      <c r="C706" s="173" t="s">
        <v>207</v>
      </c>
      <c r="D706" s="171" t="s">
        <v>208</v>
      </c>
      <c r="E706" s="171" t="s">
        <v>240</v>
      </c>
      <c r="F706" s="171" t="s">
        <v>1207</v>
      </c>
      <c r="G706" s="173" t="s">
        <v>1199</v>
      </c>
      <c r="H706" s="171" t="s">
        <v>1200</v>
      </c>
      <c r="I706" s="173" t="s">
        <v>1208</v>
      </c>
      <c r="J706" s="171" t="s">
        <v>1215</v>
      </c>
      <c r="K706" s="171" t="s">
        <v>1210</v>
      </c>
      <c r="L706" s="171" t="s">
        <v>1211</v>
      </c>
      <c r="M706" s="175">
        <v>30</v>
      </c>
      <c r="N706" s="177">
        <v>1401.02</v>
      </c>
      <c r="O706" s="179">
        <v>41821</v>
      </c>
      <c r="P706" s="171" t="s">
        <v>464</v>
      </c>
      <c r="Q706" s="173" t="s">
        <v>465</v>
      </c>
      <c r="R706" s="171" t="s">
        <v>219</v>
      </c>
      <c r="S706" s="171" t="s">
        <v>220</v>
      </c>
      <c r="T706" s="171" t="s">
        <v>221</v>
      </c>
      <c r="U706" s="171" t="s">
        <v>222</v>
      </c>
      <c r="V706" s="171" t="s">
        <v>223</v>
      </c>
    </row>
    <row r="707" spans="1:22" ht="30" hidden="1">
      <c r="A707" s="120"/>
      <c r="B707" s="171" t="s">
        <v>206</v>
      </c>
      <c r="C707" s="173" t="s">
        <v>207</v>
      </c>
      <c r="D707" s="171" t="s">
        <v>208</v>
      </c>
      <c r="E707" s="171" t="s">
        <v>240</v>
      </c>
      <c r="F707" s="171" t="s">
        <v>1207</v>
      </c>
      <c r="G707" s="173" t="s">
        <v>1199</v>
      </c>
      <c r="H707" s="171" t="s">
        <v>1200</v>
      </c>
      <c r="I707" s="173" t="s">
        <v>1212</v>
      </c>
      <c r="J707" s="171" t="s">
        <v>1215</v>
      </c>
      <c r="K707" s="171" t="s">
        <v>1210</v>
      </c>
      <c r="L707" s="171" t="s">
        <v>1211</v>
      </c>
      <c r="M707" s="175">
        <v>30</v>
      </c>
      <c r="N707" s="177">
        <v>1401.01</v>
      </c>
      <c r="O707" s="179">
        <v>41821</v>
      </c>
      <c r="P707" s="171" t="s">
        <v>464</v>
      </c>
      <c r="Q707" s="173" t="s">
        <v>465</v>
      </c>
      <c r="R707" s="171" t="s">
        <v>219</v>
      </c>
      <c r="S707" s="171" t="s">
        <v>220</v>
      </c>
      <c r="T707" s="171" t="s">
        <v>221</v>
      </c>
      <c r="U707" s="171" t="s">
        <v>222</v>
      </c>
      <c r="V707" s="171" t="s">
        <v>223</v>
      </c>
    </row>
    <row r="708" spans="1:22" ht="30" hidden="1">
      <c r="A708" s="120"/>
      <c r="B708" s="171" t="s">
        <v>206</v>
      </c>
      <c r="C708" s="173" t="s">
        <v>207</v>
      </c>
      <c r="D708" s="171" t="s">
        <v>208</v>
      </c>
      <c r="E708" s="171" t="s">
        <v>240</v>
      </c>
      <c r="F708" s="171" t="s">
        <v>1207</v>
      </c>
      <c r="G708" s="173" t="s">
        <v>1199</v>
      </c>
      <c r="H708" s="171" t="s">
        <v>1200</v>
      </c>
      <c r="I708" s="173" t="s">
        <v>1208</v>
      </c>
      <c r="J708" s="171" t="s">
        <v>1216</v>
      </c>
      <c r="K708" s="171" t="s">
        <v>1210</v>
      </c>
      <c r="L708" s="171" t="s">
        <v>1211</v>
      </c>
      <c r="M708" s="175">
        <v>40</v>
      </c>
      <c r="N708" s="177">
        <v>7412.53</v>
      </c>
      <c r="O708" s="179">
        <v>41821</v>
      </c>
      <c r="P708" s="171" t="s">
        <v>464</v>
      </c>
      <c r="Q708" s="173" t="s">
        <v>465</v>
      </c>
      <c r="R708" s="171" t="s">
        <v>219</v>
      </c>
      <c r="S708" s="171" t="s">
        <v>220</v>
      </c>
      <c r="T708" s="171" t="s">
        <v>221</v>
      </c>
      <c r="U708" s="171" t="s">
        <v>222</v>
      </c>
      <c r="V708" s="171" t="s">
        <v>223</v>
      </c>
    </row>
    <row r="709" spans="1:22" ht="30" hidden="1">
      <c r="A709" s="120"/>
      <c r="B709" s="171" t="s">
        <v>206</v>
      </c>
      <c r="C709" s="173" t="s">
        <v>207</v>
      </c>
      <c r="D709" s="171" t="s">
        <v>208</v>
      </c>
      <c r="E709" s="171" t="s">
        <v>240</v>
      </c>
      <c r="F709" s="171" t="s">
        <v>1207</v>
      </c>
      <c r="G709" s="173" t="s">
        <v>1199</v>
      </c>
      <c r="H709" s="171" t="s">
        <v>1200</v>
      </c>
      <c r="I709" s="173" t="s">
        <v>1213</v>
      </c>
      <c r="J709" s="171" t="s">
        <v>1216</v>
      </c>
      <c r="K709" s="171" t="s">
        <v>1210</v>
      </c>
      <c r="L709" s="171" t="s">
        <v>1211</v>
      </c>
      <c r="M709" s="175">
        <v>40</v>
      </c>
      <c r="N709" s="177">
        <v>7412.51</v>
      </c>
      <c r="O709" s="179">
        <v>41821</v>
      </c>
      <c r="P709" s="171" t="s">
        <v>464</v>
      </c>
      <c r="Q709" s="173" t="s">
        <v>465</v>
      </c>
      <c r="R709" s="171" t="s">
        <v>219</v>
      </c>
      <c r="S709" s="171" t="s">
        <v>220</v>
      </c>
      <c r="T709" s="171" t="s">
        <v>221</v>
      </c>
      <c r="U709" s="171" t="s">
        <v>222</v>
      </c>
      <c r="V709" s="171" t="s">
        <v>223</v>
      </c>
    </row>
    <row r="710" spans="1:22" ht="30" hidden="1">
      <c r="A710" s="120"/>
      <c r="B710" s="171" t="s">
        <v>206</v>
      </c>
      <c r="C710" s="173" t="s">
        <v>207</v>
      </c>
      <c r="D710" s="171" t="s">
        <v>208</v>
      </c>
      <c r="E710" s="171" t="s">
        <v>240</v>
      </c>
      <c r="F710" s="171" t="s">
        <v>1207</v>
      </c>
      <c r="G710" s="173" t="s">
        <v>1199</v>
      </c>
      <c r="H710" s="171" t="s">
        <v>1200</v>
      </c>
      <c r="I710" s="173" t="s">
        <v>1213</v>
      </c>
      <c r="J710" s="171" t="s">
        <v>1217</v>
      </c>
      <c r="K710" s="171" t="s">
        <v>1210</v>
      </c>
      <c r="L710" s="171" t="s">
        <v>1211</v>
      </c>
      <c r="M710" s="175">
        <v>50</v>
      </c>
      <c r="N710" s="177">
        <v>113.1</v>
      </c>
      <c r="O710" s="179">
        <v>41821</v>
      </c>
      <c r="P710" s="171" t="s">
        <v>464</v>
      </c>
      <c r="Q710" s="173" t="s">
        <v>465</v>
      </c>
      <c r="R710" s="171" t="s">
        <v>219</v>
      </c>
      <c r="S710" s="171" t="s">
        <v>220</v>
      </c>
      <c r="T710" s="171" t="s">
        <v>221</v>
      </c>
      <c r="U710" s="171" t="s">
        <v>222</v>
      </c>
      <c r="V710" s="171" t="s">
        <v>223</v>
      </c>
    </row>
    <row r="711" spans="1:22" hidden="1">
      <c r="A711" s="120"/>
      <c r="B711" s="128" t="s">
        <v>206</v>
      </c>
      <c r="C711" s="127" t="s">
        <v>207</v>
      </c>
      <c r="D711" s="128" t="s">
        <v>208</v>
      </c>
      <c r="E711" s="128" t="s">
        <v>240</v>
      </c>
      <c r="F711" s="128" t="s">
        <v>241</v>
      </c>
      <c r="G711" s="127" t="s">
        <v>1885</v>
      </c>
      <c r="H711" s="128" t="s">
        <v>1886</v>
      </c>
      <c r="I711" s="127" t="s">
        <v>1887</v>
      </c>
      <c r="J711" s="128" t="s">
        <v>1897</v>
      </c>
      <c r="K711" s="128" t="s">
        <v>1898</v>
      </c>
      <c r="L711" s="128" t="s">
        <v>1890</v>
      </c>
      <c r="M711" s="126">
        <v>300</v>
      </c>
      <c r="N711" s="129">
        <v>200</v>
      </c>
      <c r="O711" s="128">
        <v>41821</v>
      </c>
      <c r="P711" s="128" t="s">
        <v>1891</v>
      </c>
      <c r="Q711" s="127" t="s">
        <v>1892</v>
      </c>
      <c r="R711" s="128" t="s">
        <v>219</v>
      </c>
      <c r="S711" s="128" t="s">
        <v>220</v>
      </c>
      <c r="T711" s="128" t="s">
        <v>221</v>
      </c>
      <c r="U711" s="128" t="s">
        <v>222</v>
      </c>
      <c r="V711" s="128" t="s">
        <v>223</v>
      </c>
    </row>
    <row r="712" spans="1:22" hidden="1">
      <c r="A712" s="120"/>
      <c r="B712" s="128" t="s">
        <v>206</v>
      </c>
      <c r="C712" s="127" t="s">
        <v>207</v>
      </c>
      <c r="D712" s="128" t="s">
        <v>208</v>
      </c>
      <c r="E712" s="128" t="s">
        <v>240</v>
      </c>
      <c r="F712" s="128" t="s">
        <v>241</v>
      </c>
      <c r="G712" s="127" t="s">
        <v>1885</v>
      </c>
      <c r="H712" s="128" t="s">
        <v>1886</v>
      </c>
      <c r="I712" s="127" t="s">
        <v>1887</v>
      </c>
      <c r="J712" s="128" t="s">
        <v>1899</v>
      </c>
      <c r="K712" s="128" t="s">
        <v>1898</v>
      </c>
      <c r="L712" s="128" t="s">
        <v>1890</v>
      </c>
      <c r="M712" s="126">
        <v>290</v>
      </c>
      <c r="N712" s="129">
        <v>300</v>
      </c>
      <c r="O712" s="128">
        <v>41821</v>
      </c>
      <c r="P712" s="128" t="s">
        <v>1891</v>
      </c>
      <c r="Q712" s="127" t="s">
        <v>1892</v>
      </c>
      <c r="R712" s="128" t="s">
        <v>219</v>
      </c>
      <c r="S712" s="128" t="s">
        <v>220</v>
      </c>
      <c r="T712" s="128" t="s">
        <v>221</v>
      </c>
      <c r="U712" s="128" t="s">
        <v>222</v>
      </c>
      <c r="V712" s="128" t="s">
        <v>223</v>
      </c>
    </row>
    <row r="713" spans="1:22" hidden="1">
      <c r="A713" s="120"/>
      <c r="B713" s="128" t="s">
        <v>206</v>
      </c>
      <c r="C713" s="127" t="s">
        <v>207</v>
      </c>
      <c r="D713" s="128" t="s">
        <v>208</v>
      </c>
      <c r="E713" s="128" t="s">
        <v>240</v>
      </c>
      <c r="F713" s="128" t="s">
        <v>241</v>
      </c>
      <c r="G713" s="127" t="s">
        <v>1885</v>
      </c>
      <c r="H713" s="128" t="s">
        <v>1886</v>
      </c>
      <c r="I713" s="127" t="s">
        <v>1887</v>
      </c>
      <c r="J713" s="128" t="s">
        <v>1900</v>
      </c>
      <c r="K713" s="128" t="s">
        <v>1898</v>
      </c>
      <c r="L713" s="128" t="s">
        <v>1890</v>
      </c>
      <c r="M713" s="126">
        <v>280</v>
      </c>
      <c r="N713" s="129">
        <v>250</v>
      </c>
      <c r="O713" s="128">
        <v>41821</v>
      </c>
      <c r="P713" s="128" t="s">
        <v>1891</v>
      </c>
      <c r="Q713" s="127" t="s">
        <v>1892</v>
      </c>
      <c r="R713" s="128" t="s">
        <v>219</v>
      </c>
      <c r="S713" s="128" t="s">
        <v>220</v>
      </c>
      <c r="T713" s="128" t="s">
        <v>221</v>
      </c>
      <c r="U713" s="128" t="s">
        <v>222</v>
      </c>
      <c r="V713" s="128" t="s">
        <v>223</v>
      </c>
    </row>
    <row r="714" spans="1:22" hidden="1">
      <c r="A714" s="120"/>
      <c r="B714" s="128" t="s">
        <v>206</v>
      </c>
      <c r="C714" s="127" t="s">
        <v>207</v>
      </c>
      <c r="D714" s="128" t="s">
        <v>208</v>
      </c>
      <c r="E714" s="128" t="s">
        <v>240</v>
      </c>
      <c r="F714" s="128" t="s">
        <v>241</v>
      </c>
      <c r="G714" s="127" t="s">
        <v>1885</v>
      </c>
      <c r="H714" s="128" t="s">
        <v>1886</v>
      </c>
      <c r="I714" s="127" t="s">
        <v>1887</v>
      </c>
      <c r="J714" s="128" t="s">
        <v>1901</v>
      </c>
      <c r="K714" s="128" t="s">
        <v>1898</v>
      </c>
      <c r="L714" s="128" t="s">
        <v>1890</v>
      </c>
      <c r="M714" s="126">
        <v>270</v>
      </c>
      <c r="N714" s="129">
        <v>300</v>
      </c>
      <c r="O714" s="128">
        <v>41821</v>
      </c>
      <c r="P714" s="128" t="s">
        <v>1891</v>
      </c>
      <c r="Q714" s="127" t="s">
        <v>1892</v>
      </c>
      <c r="R714" s="128" t="s">
        <v>219</v>
      </c>
      <c r="S714" s="128" t="s">
        <v>220</v>
      </c>
      <c r="T714" s="128" t="s">
        <v>221</v>
      </c>
      <c r="U714" s="128" t="s">
        <v>222</v>
      </c>
      <c r="V714" s="128" t="s">
        <v>223</v>
      </c>
    </row>
    <row r="715" spans="1:22" hidden="1">
      <c r="A715" s="120"/>
      <c r="B715" s="128" t="s">
        <v>206</v>
      </c>
      <c r="C715" s="127" t="s">
        <v>207</v>
      </c>
      <c r="D715" s="128" t="s">
        <v>208</v>
      </c>
      <c r="E715" s="128" t="s">
        <v>240</v>
      </c>
      <c r="F715" s="128" t="s">
        <v>241</v>
      </c>
      <c r="G715" s="127" t="s">
        <v>1885</v>
      </c>
      <c r="H715" s="128" t="s">
        <v>1886</v>
      </c>
      <c r="I715" s="127" t="s">
        <v>1887</v>
      </c>
      <c r="J715" s="128" t="s">
        <v>1902</v>
      </c>
      <c r="K715" s="128" t="s">
        <v>1898</v>
      </c>
      <c r="L715" s="128" t="s">
        <v>1890</v>
      </c>
      <c r="M715" s="126">
        <v>260</v>
      </c>
      <c r="N715" s="129">
        <v>600</v>
      </c>
      <c r="O715" s="128">
        <v>41821</v>
      </c>
      <c r="P715" s="128" t="s">
        <v>1891</v>
      </c>
      <c r="Q715" s="127" t="s">
        <v>1892</v>
      </c>
      <c r="R715" s="128" t="s">
        <v>219</v>
      </c>
      <c r="S715" s="128" t="s">
        <v>220</v>
      </c>
      <c r="T715" s="128" t="s">
        <v>221</v>
      </c>
      <c r="U715" s="128" t="s">
        <v>222</v>
      </c>
      <c r="V715" s="128" t="s">
        <v>223</v>
      </c>
    </row>
    <row r="716" spans="1:22" hidden="1">
      <c r="A716" s="120"/>
      <c r="B716" s="128" t="s">
        <v>206</v>
      </c>
      <c r="C716" s="127" t="s">
        <v>207</v>
      </c>
      <c r="D716" s="128" t="s">
        <v>208</v>
      </c>
      <c r="E716" s="128" t="s">
        <v>240</v>
      </c>
      <c r="F716" s="128" t="s">
        <v>241</v>
      </c>
      <c r="G716" s="127" t="s">
        <v>1885</v>
      </c>
      <c r="H716" s="128" t="s">
        <v>1886</v>
      </c>
      <c r="I716" s="127" t="s">
        <v>1887</v>
      </c>
      <c r="J716" s="128" t="s">
        <v>1903</v>
      </c>
      <c r="K716" s="128" t="s">
        <v>1898</v>
      </c>
      <c r="L716" s="128" t="s">
        <v>1890</v>
      </c>
      <c r="M716" s="126">
        <v>250</v>
      </c>
      <c r="N716" s="129">
        <v>420</v>
      </c>
      <c r="O716" s="128">
        <v>41821</v>
      </c>
      <c r="P716" s="128" t="s">
        <v>1891</v>
      </c>
      <c r="Q716" s="127" t="s">
        <v>1892</v>
      </c>
      <c r="R716" s="128" t="s">
        <v>219</v>
      </c>
      <c r="S716" s="128" t="s">
        <v>220</v>
      </c>
      <c r="T716" s="128" t="s">
        <v>221</v>
      </c>
      <c r="U716" s="128" t="s">
        <v>222</v>
      </c>
      <c r="V716" s="128" t="s">
        <v>223</v>
      </c>
    </row>
    <row r="717" spans="1:22" hidden="1">
      <c r="A717" s="120"/>
      <c r="B717" s="128" t="s">
        <v>206</v>
      </c>
      <c r="C717" s="127" t="s">
        <v>207</v>
      </c>
      <c r="D717" s="128" t="s">
        <v>208</v>
      </c>
      <c r="E717" s="128" t="s">
        <v>240</v>
      </c>
      <c r="F717" s="128" t="s">
        <v>241</v>
      </c>
      <c r="G717" s="127" t="s">
        <v>1885</v>
      </c>
      <c r="H717" s="128" t="s">
        <v>1886</v>
      </c>
      <c r="I717" s="127" t="s">
        <v>1887</v>
      </c>
      <c r="J717" s="128" t="s">
        <v>1904</v>
      </c>
      <c r="K717" s="128" t="s">
        <v>1898</v>
      </c>
      <c r="L717" s="128" t="s">
        <v>1890</v>
      </c>
      <c r="M717" s="126">
        <v>240</v>
      </c>
      <c r="N717" s="129">
        <v>425</v>
      </c>
      <c r="O717" s="128">
        <v>41821</v>
      </c>
      <c r="P717" s="128" t="s">
        <v>1891</v>
      </c>
      <c r="Q717" s="127" t="s">
        <v>1892</v>
      </c>
      <c r="R717" s="128" t="s">
        <v>219</v>
      </c>
      <c r="S717" s="128" t="s">
        <v>220</v>
      </c>
      <c r="T717" s="128" t="s">
        <v>221</v>
      </c>
      <c r="U717" s="128" t="s">
        <v>222</v>
      </c>
      <c r="V717" s="128" t="s">
        <v>223</v>
      </c>
    </row>
    <row r="718" spans="1:22" hidden="1">
      <c r="A718" s="120"/>
      <c r="B718" s="128" t="s">
        <v>206</v>
      </c>
      <c r="C718" s="127" t="s">
        <v>207</v>
      </c>
      <c r="D718" s="128" t="s">
        <v>208</v>
      </c>
      <c r="E718" s="128" t="s">
        <v>240</v>
      </c>
      <c r="F718" s="128" t="s">
        <v>241</v>
      </c>
      <c r="G718" s="127" t="s">
        <v>1885</v>
      </c>
      <c r="H718" s="128" t="s">
        <v>1886</v>
      </c>
      <c r="I718" s="127" t="s">
        <v>1887</v>
      </c>
      <c r="J718" s="128" t="s">
        <v>1905</v>
      </c>
      <c r="K718" s="128" t="s">
        <v>1898</v>
      </c>
      <c r="L718" s="128" t="s">
        <v>1890</v>
      </c>
      <c r="M718" s="126">
        <v>230</v>
      </c>
      <c r="N718" s="129">
        <v>300</v>
      </c>
      <c r="O718" s="128">
        <v>41821</v>
      </c>
      <c r="P718" s="128" t="s">
        <v>1891</v>
      </c>
      <c r="Q718" s="127" t="s">
        <v>1892</v>
      </c>
      <c r="R718" s="128" t="s">
        <v>219</v>
      </c>
      <c r="S718" s="128" t="s">
        <v>220</v>
      </c>
      <c r="T718" s="128" t="s">
        <v>221</v>
      </c>
      <c r="U718" s="128" t="s">
        <v>222</v>
      </c>
      <c r="V718" s="128" t="s">
        <v>223</v>
      </c>
    </row>
    <row r="719" spans="1:22" hidden="1">
      <c r="A719" s="120"/>
      <c r="B719" s="128" t="s">
        <v>206</v>
      </c>
      <c r="C719" s="127" t="s">
        <v>207</v>
      </c>
      <c r="D719" s="128" t="s">
        <v>208</v>
      </c>
      <c r="E719" s="128" t="s">
        <v>240</v>
      </c>
      <c r="F719" s="128" t="s">
        <v>241</v>
      </c>
      <c r="G719" s="127" t="s">
        <v>1885</v>
      </c>
      <c r="H719" s="128" t="s">
        <v>1886</v>
      </c>
      <c r="I719" s="127" t="s">
        <v>1887</v>
      </c>
      <c r="J719" s="128" t="s">
        <v>1906</v>
      </c>
      <c r="K719" s="128" t="s">
        <v>1898</v>
      </c>
      <c r="L719" s="128" t="s">
        <v>1890</v>
      </c>
      <c r="M719" s="126">
        <v>220</v>
      </c>
      <c r="N719" s="129">
        <v>500</v>
      </c>
      <c r="O719" s="128">
        <v>41821</v>
      </c>
      <c r="P719" s="128" t="s">
        <v>1891</v>
      </c>
      <c r="Q719" s="127" t="s">
        <v>1892</v>
      </c>
      <c r="R719" s="128" t="s">
        <v>219</v>
      </c>
      <c r="S719" s="128" t="s">
        <v>220</v>
      </c>
      <c r="T719" s="128" t="s">
        <v>221</v>
      </c>
      <c r="U719" s="128" t="s">
        <v>222</v>
      </c>
      <c r="V719" s="128" t="s">
        <v>223</v>
      </c>
    </row>
    <row r="720" spans="1:22" hidden="1">
      <c r="A720" s="120"/>
      <c r="B720" s="128" t="s">
        <v>206</v>
      </c>
      <c r="C720" s="127" t="s">
        <v>207</v>
      </c>
      <c r="D720" s="128" t="s">
        <v>208</v>
      </c>
      <c r="E720" s="128" t="s">
        <v>240</v>
      </c>
      <c r="F720" s="128" t="s">
        <v>241</v>
      </c>
      <c r="G720" s="127" t="s">
        <v>1885</v>
      </c>
      <c r="H720" s="128" t="s">
        <v>1886</v>
      </c>
      <c r="I720" s="127" t="s">
        <v>1887</v>
      </c>
      <c r="J720" s="128" t="s">
        <v>1907</v>
      </c>
      <c r="K720" s="128" t="s">
        <v>1898</v>
      </c>
      <c r="L720" s="128" t="s">
        <v>1890</v>
      </c>
      <c r="M720" s="126">
        <v>210</v>
      </c>
      <c r="N720" s="129">
        <v>250</v>
      </c>
      <c r="O720" s="128">
        <v>41821</v>
      </c>
      <c r="P720" s="128" t="s">
        <v>1891</v>
      </c>
      <c r="Q720" s="127" t="s">
        <v>1892</v>
      </c>
      <c r="R720" s="128" t="s">
        <v>219</v>
      </c>
      <c r="S720" s="128" t="s">
        <v>220</v>
      </c>
      <c r="T720" s="128" t="s">
        <v>221</v>
      </c>
      <c r="U720" s="128" t="s">
        <v>222</v>
      </c>
      <c r="V720" s="128" t="s">
        <v>223</v>
      </c>
    </row>
    <row r="721" spans="1:22" hidden="1">
      <c r="A721" s="120"/>
      <c r="B721" s="128" t="s">
        <v>206</v>
      </c>
      <c r="C721" s="127" t="s">
        <v>207</v>
      </c>
      <c r="D721" s="128" t="s">
        <v>208</v>
      </c>
      <c r="E721" s="128" t="s">
        <v>240</v>
      </c>
      <c r="F721" s="128" t="s">
        <v>241</v>
      </c>
      <c r="G721" s="127" t="s">
        <v>1885</v>
      </c>
      <c r="H721" s="128" t="s">
        <v>1886</v>
      </c>
      <c r="I721" s="127" t="s">
        <v>1887</v>
      </c>
      <c r="J721" s="128" t="s">
        <v>1908</v>
      </c>
      <c r="K721" s="128" t="s">
        <v>1898</v>
      </c>
      <c r="L721" s="128" t="s">
        <v>1890</v>
      </c>
      <c r="M721" s="126">
        <v>200</v>
      </c>
      <c r="N721" s="129">
        <v>300</v>
      </c>
      <c r="O721" s="128">
        <v>41821</v>
      </c>
      <c r="P721" s="128" t="s">
        <v>1891</v>
      </c>
      <c r="Q721" s="127" t="s">
        <v>1892</v>
      </c>
      <c r="R721" s="128" t="s">
        <v>219</v>
      </c>
      <c r="S721" s="128" t="s">
        <v>220</v>
      </c>
      <c r="T721" s="128" t="s">
        <v>221</v>
      </c>
      <c r="U721" s="128" t="s">
        <v>222</v>
      </c>
      <c r="V721" s="128" t="s">
        <v>223</v>
      </c>
    </row>
    <row r="722" spans="1:22" hidden="1">
      <c r="A722" s="120"/>
      <c r="B722" s="128" t="s">
        <v>206</v>
      </c>
      <c r="C722" s="127" t="s">
        <v>207</v>
      </c>
      <c r="D722" s="128" t="s">
        <v>208</v>
      </c>
      <c r="E722" s="128" t="s">
        <v>240</v>
      </c>
      <c r="F722" s="128" t="s">
        <v>241</v>
      </c>
      <c r="G722" s="127" t="s">
        <v>1885</v>
      </c>
      <c r="H722" s="128" t="s">
        <v>1886</v>
      </c>
      <c r="I722" s="127" t="s">
        <v>1887</v>
      </c>
      <c r="J722" s="128" t="s">
        <v>1909</v>
      </c>
      <c r="K722" s="128" t="s">
        <v>1898</v>
      </c>
      <c r="L722" s="128" t="s">
        <v>1890</v>
      </c>
      <c r="M722" s="126">
        <v>190</v>
      </c>
      <c r="N722" s="129">
        <v>500</v>
      </c>
      <c r="O722" s="128">
        <v>41821</v>
      </c>
      <c r="P722" s="128" t="s">
        <v>1891</v>
      </c>
      <c r="Q722" s="127" t="s">
        <v>1892</v>
      </c>
      <c r="R722" s="128" t="s">
        <v>219</v>
      </c>
      <c r="S722" s="128" t="s">
        <v>220</v>
      </c>
      <c r="T722" s="128" t="s">
        <v>221</v>
      </c>
      <c r="U722" s="128" t="s">
        <v>222</v>
      </c>
      <c r="V722" s="128" t="s">
        <v>223</v>
      </c>
    </row>
    <row r="723" spans="1:22" hidden="1">
      <c r="A723" s="120"/>
      <c r="B723" s="128" t="s">
        <v>206</v>
      </c>
      <c r="C723" s="127" t="s">
        <v>207</v>
      </c>
      <c r="D723" s="128" t="s">
        <v>208</v>
      </c>
      <c r="E723" s="128" t="s">
        <v>240</v>
      </c>
      <c r="F723" s="128" t="s">
        <v>241</v>
      </c>
      <c r="G723" s="127" t="s">
        <v>1885</v>
      </c>
      <c r="H723" s="128" t="s">
        <v>1886</v>
      </c>
      <c r="I723" s="127" t="s">
        <v>1887</v>
      </c>
      <c r="J723" s="128" t="s">
        <v>1910</v>
      </c>
      <c r="K723" s="128" t="s">
        <v>1898</v>
      </c>
      <c r="L723" s="128" t="s">
        <v>1890</v>
      </c>
      <c r="M723" s="126">
        <v>150</v>
      </c>
      <c r="N723" s="129">
        <v>1100</v>
      </c>
      <c r="O723" s="128">
        <v>41821</v>
      </c>
      <c r="P723" s="128" t="s">
        <v>1891</v>
      </c>
      <c r="Q723" s="127" t="s">
        <v>1892</v>
      </c>
      <c r="R723" s="128" t="s">
        <v>219</v>
      </c>
      <c r="S723" s="128" t="s">
        <v>220</v>
      </c>
      <c r="T723" s="128" t="s">
        <v>221</v>
      </c>
      <c r="U723" s="128" t="s">
        <v>222</v>
      </c>
      <c r="V723" s="128" t="s">
        <v>223</v>
      </c>
    </row>
    <row r="724" spans="1:22" hidden="1">
      <c r="A724" s="120"/>
      <c r="B724" s="128" t="s">
        <v>206</v>
      </c>
      <c r="C724" s="127" t="s">
        <v>207</v>
      </c>
      <c r="D724" s="128" t="s">
        <v>208</v>
      </c>
      <c r="E724" s="128" t="s">
        <v>240</v>
      </c>
      <c r="F724" s="128" t="s">
        <v>241</v>
      </c>
      <c r="G724" s="127" t="s">
        <v>1885</v>
      </c>
      <c r="H724" s="128" t="s">
        <v>1886</v>
      </c>
      <c r="I724" s="127" t="s">
        <v>1887</v>
      </c>
      <c r="J724" s="128" t="s">
        <v>1911</v>
      </c>
      <c r="K724" s="128" t="s">
        <v>1898</v>
      </c>
      <c r="L724" s="128" t="s">
        <v>1890</v>
      </c>
      <c r="M724" s="126">
        <v>140</v>
      </c>
      <c r="N724" s="129">
        <v>1100</v>
      </c>
      <c r="O724" s="128">
        <v>41821</v>
      </c>
      <c r="P724" s="128" t="s">
        <v>1891</v>
      </c>
      <c r="Q724" s="127" t="s">
        <v>1892</v>
      </c>
      <c r="R724" s="128" t="s">
        <v>219</v>
      </c>
      <c r="S724" s="128" t="s">
        <v>220</v>
      </c>
      <c r="T724" s="128" t="s">
        <v>221</v>
      </c>
      <c r="U724" s="128" t="s">
        <v>222</v>
      </c>
      <c r="V724" s="128" t="s">
        <v>223</v>
      </c>
    </row>
    <row r="725" spans="1:22" hidden="1">
      <c r="A725" s="120"/>
      <c r="B725" s="128" t="s">
        <v>206</v>
      </c>
      <c r="C725" s="127" t="s">
        <v>207</v>
      </c>
      <c r="D725" s="128" t="s">
        <v>208</v>
      </c>
      <c r="E725" s="128" t="s">
        <v>240</v>
      </c>
      <c r="F725" s="128" t="s">
        <v>241</v>
      </c>
      <c r="G725" s="127" t="s">
        <v>1885</v>
      </c>
      <c r="H725" s="128" t="s">
        <v>1886</v>
      </c>
      <c r="I725" s="127" t="s">
        <v>1887</v>
      </c>
      <c r="J725" s="128" t="s">
        <v>1912</v>
      </c>
      <c r="K725" s="128" t="s">
        <v>1898</v>
      </c>
      <c r="L725" s="128" t="s">
        <v>1890</v>
      </c>
      <c r="M725" s="126">
        <v>130</v>
      </c>
      <c r="N725" s="129">
        <v>1200</v>
      </c>
      <c r="O725" s="128">
        <v>41821</v>
      </c>
      <c r="P725" s="128" t="s">
        <v>1891</v>
      </c>
      <c r="Q725" s="127" t="s">
        <v>1892</v>
      </c>
      <c r="R725" s="128" t="s">
        <v>219</v>
      </c>
      <c r="S725" s="128" t="s">
        <v>220</v>
      </c>
      <c r="T725" s="128" t="s">
        <v>221</v>
      </c>
      <c r="U725" s="128" t="s">
        <v>222</v>
      </c>
      <c r="V725" s="128" t="s">
        <v>223</v>
      </c>
    </row>
    <row r="726" spans="1:22" hidden="1">
      <c r="A726" s="120"/>
      <c r="B726" s="128" t="s">
        <v>206</v>
      </c>
      <c r="C726" s="127" t="s">
        <v>207</v>
      </c>
      <c r="D726" s="128" t="s">
        <v>208</v>
      </c>
      <c r="E726" s="128" t="s">
        <v>240</v>
      </c>
      <c r="F726" s="128" t="s">
        <v>241</v>
      </c>
      <c r="G726" s="127" t="s">
        <v>1885</v>
      </c>
      <c r="H726" s="128" t="s">
        <v>1886</v>
      </c>
      <c r="I726" s="127" t="s">
        <v>1887</v>
      </c>
      <c r="J726" s="128" t="s">
        <v>1913</v>
      </c>
      <c r="K726" s="128" t="s">
        <v>1898</v>
      </c>
      <c r="L726" s="128" t="s">
        <v>1890</v>
      </c>
      <c r="M726" s="126">
        <v>120</v>
      </c>
      <c r="N726" s="129">
        <v>2100</v>
      </c>
      <c r="O726" s="128">
        <v>41821</v>
      </c>
      <c r="P726" s="128" t="s">
        <v>1891</v>
      </c>
      <c r="Q726" s="127" t="s">
        <v>1892</v>
      </c>
      <c r="R726" s="128" t="s">
        <v>219</v>
      </c>
      <c r="S726" s="128" t="s">
        <v>220</v>
      </c>
      <c r="T726" s="128" t="s">
        <v>221</v>
      </c>
      <c r="U726" s="128" t="s">
        <v>222</v>
      </c>
      <c r="V726" s="128" t="s">
        <v>223</v>
      </c>
    </row>
    <row r="727" spans="1:22" hidden="1">
      <c r="A727" s="120"/>
      <c r="B727" s="128" t="s">
        <v>206</v>
      </c>
      <c r="C727" s="127" t="s">
        <v>207</v>
      </c>
      <c r="D727" s="128" t="s">
        <v>208</v>
      </c>
      <c r="E727" s="128" t="s">
        <v>240</v>
      </c>
      <c r="F727" s="128" t="s">
        <v>241</v>
      </c>
      <c r="G727" s="127" t="s">
        <v>1885</v>
      </c>
      <c r="H727" s="128" t="s">
        <v>1886</v>
      </c>
      <c r="I727" s="127" t="s">
        <v>1887</v>
      </c>
      <c r="J727" s="128" t="s">
        <v>1914</v>
      </c>
      <c r="K727" s="128" t="s">
        <v>1898</v>
      </c>
      <c r="L727" s="128" t="s">
        <v>1890</v>
      </c>
      <c r="M727" s="126">
        <v>100</v>
      </c>
      <c r="N727" s="129">
        <v>900</v>
      </c>
      <c r="O727" s="128">
        <v>41821</v>
      </c>
      <c r="P727" s="128" t="s">
        <v>1891</v>
      </c>
      <c r="Q727" s="127" t="s">
        <v>1892</v>
      </c>
      <c r="R727" s="128" t="s">
        <v>219</v>
      </c>
      <c r="S727" s="128" t="s">
        <v>220</v>
      </c>
      <c r="T727" s="128" t="s">
        <v>221</v>
      </c>
      <c r="U727" s="128" t="s">
        <v>222</v>
      </c>
      <c r="V727" s="128" t="s">
        <v>223</v>
      </c>
    </row>
    <row r="728" spans="1:22" hidden="1">
      <c r="A728" s="120"/>
      <c r="B728" s="128" t="s">
        <v>206</v>
      </c>
      <c r="C728" s="127" t="s">
        <v>207</v>
      </c>
      <c r="D728" s="128" t="s">
        <v>208</v>
      </c>
      <c r="E728" s="128" t="s">
        <v>240</v>
      </c>
      <c r="F728" s="128" t="s">
        <v>241</v>
      </c>
      <c r="G728" s="127" t="s">
        <v>1885</v>
      </c>
      <c r="H728" s="128" t="s">
        <v>1886</v>
      </c>
      <c r="I728" s="127" t="s">
        <v>1887</v>
      </c>
      <c r="J728" s="128" t="s">
        <v>1915</v>
      </c>
      <c r="K728" s="128" t="s">
        <v>1898</v>
      </c>
      <c r="L728" s="128" t="s">
        <v>1890</v>
      </c>
      <c r="M728" s="126">
        <v>80</v>
      </c>
      <c r="N728" s="129">
        <v>6200</v>
      </c>
      <c r="O728" s="128">
        <v>41821</v>
      </c>
      <c r="P728" s="128" t="s">
        <v>1891</v>
      </c>
      <c r="Q728" s="127" t="s">
        <v>1892</v>
      </c>
      <c r="R728" s="128" t="s">
        <v>219</v>
      </c>
      <c r="S728" s="128" t="s">
        <v>220</v>
      </c>
      <c r="T728" s="128" t="s">
        <v>221</v>
      </c>
      <c r="U728" s="128" t="s">
        <v>222</v>
      </c>
      <c r="V728" s="128" t="s">
        <v>223</v>
      </c>
    </row>
    <row r="729" spans="1:22" hidden="1">
      <c r="A729" s="120"/>
      <c r="B729" s="128" t="s">
        <v>206</v>
      </c>
      <c r="C729" s="127" t="s">
        <v>207</v>
      </c>
      <c r="D729" s="128" t="s">
        <v>208</v>
      </c>
      <c r="E729" s="128" t="s">
        <v>240</v>
      </c>
      <c r="F729" s="128" t="s">
        <v>241</v>
      </c>
      <c r="G729" s="127" t="s">
        <v>1885</v>
      </c>
      <c r="H729" s="128" t="s">
        <v>1886</v>
      </c>
      <c r="I729" s="127" t="s">
        <v>1916</v>
      </c>
      <c r="J729" s="128" t="s">
        <v>1917</v>
      </c>
      <c r="K729" s="128" t="s">
        <v>1898</v>
      </c>
      <c r="L729" s="128" t="s">
        <v>1890</v>
      </c>
      <c r="M729" s="126">
        <v>60</v>
      </c>
      <c r="N729" s="129">
        <v>3500</v>
      </c>
      <c r="O729" s="128">
        <v>41821</v>
      </c>
      <c r="P729" s="128" t="s">
        <v>1891</v>
      </c>
      <c r="Q729" s="127" t="s">
        <v>1892</v>
      </c>
      <c r="R729" s="128" t="s">
        <v>219</v>
      </c>
      <c r="S729" s="128" t="s">
        <v>220</v>
      </c>
      <c r="T729" s="128" t="s">
        <v>221</v>
      </c>
      <c r="U729" s="128" t="s">
        <v>222</v>
      </c>
      <c r="V729" s="128" t="s">
        <v>223</v>
      </c>
    </row>
    <row r="730" spans="1:22" hidden="1">
      <c r="A730" s="120"/>
      <c r="B730" s="128" t="s">
        <v>206</v>
      </c>
      <c r="C730" s="127" t="s">
        <v>207</v>
      </c>
      <c r="D730" s="128" t="s">
        <v>208</v>
      </c>
      <c r="E730" s="128" t="s">
        <v>240</v>
      </c>
      <c r="F730" s="128" t="s">
        <v>241</v>
      </c>
      <c r="G730" s="127" t="s">
        <v>1885</v>
      </c>
      <c r="H730" s="128" t="s">
        <v>1886</v>
      </c>
      <c r="I730" s="127" t="s">
        <v>1916</v>
      </c>
      <c r="J730" s="128" t="s">
        <v>1918</v>
      </c>
      <c r="K730" s="128" t="s">
        <v>1898</v>
      </c>
      <c r="L730" s="128" t="s">
        <v>1890</v>
      </c>
      <c r="M730" s="126">
        <v>50</v>
      </c>
      <c r="N730" s="129">
        <v>2000</v>
      </c>
      <c r="O730" s="128">
        <v>41821</v>
      </c>
      <c r="P730" s="128" t="s">
        <v>1891</v>
      </c>
      <c r="Q730" s="127" t="s">
        <v>1892</v>
      </c>
      <c r="R730" s="128" t="s">
        <v>219</v>
      </c>
      <c r="S730" s="128" t="s">
        <v>220</v>
      </c>
      <c r="T730" s="128" t="s">
        <v>221</v>
      </c>
      <c r="U730" s="128" t="s">
        <v>222</v>
      </c>
      <c r="V730" s="128" t="s">
        <v>223</v>
      </c>
    </row>
    <row r="731" spans="1:22" hidden="1">
      <c r="A731" s="120"/>
      <c r="B731" s="128" t="s">
        <v>206</v>
      </c>
      <c r="C731" s="127" t="s">
        <v>207</v>
      </c>
      <c r="D731" s="128" t="s">
        <v>208</v>
      </c>
      <c r="E731" s="128" t="s">
        <v>240</v>
      </c>
      <c r="F731" s="128" t="s">
        <v>241</v>
      </c>
      <c r="G731" s="127" t="s">
        <v>1885</v>
      </c>
      <c r="H731" s="128" t="s">
        <v>1886</v>
      </c>
      <c r="I731" s="127" t="s">
        <v>1916</v>
      </c>
      <c r="J731" s="128" t="s">
        <v>1919</v>
      </c>
      <c r="K731" s="128" t="s">
        <v>1898</v>
      </c>
      <c r="L731" s="128" t="s">
        <v>1890</v>
      </c>
      <c r="M731" s="126">
        <v>40</v>
      </c>
      <c r="N731" s="129">
        <v>2500</v>
      </c>
      <c r="O731" s="128">
        <v>41821</v>
      </c>
      <c r="P731" s="128" t="s">
        <v>1891</v>
      </c>
      <c r="Q731" s="127" t="s">
        <v>1892</v>
      </c>
      <c r="R731" s="128" t="s">
        <v>219</v>
      </c>
      <c r="S731" s="128" t="s">
        <v>220</v>
      </c>
      <c r="T731" s="128" t="s">
        <v>221</v>
      </c>
      <c r="U731" s="128" t="s">
        <v>222</v>
      </c>
      <c r="V731" s="128" t="s">
        <v>223</v>
      </c>
    </row>
    <row r="732" spans="1:22" hidden="1">
      <c r="A732" s="120"/>
      <c r="B732" s="128" t="s">
        <v>206</v>
      </c>
      <c r="C732" s="127" t="s">
        <v>207</v>
      </c>
      <c r="D732" s="128" t="s">
        <v>208</v>
      </c>
      <c r="E732" s="128" t="s">
        <v>240</v>
      </c>
      <c r="F732" s="128" t="s">
        <v>241</v>
      </c>
      <c r="G732" s="127" t="s">
        <v>1885</v>
      </c>
      <c r="H732" s="128" t="s">
        <v>1886</v>
      </c>
      <c r="I732" s="127" t="s">
        <v>1916</v>
      </c>
      <c r="J732" s="128" t="s">
        <v>1920</v>
      </c>
      <c r="K732" s="128" t="s">
        <v>1898</v>
      </c>
      <c r="L732" s="128" t="s">
        <v>1890</v>
      </c>
      <c r="M732" s="126">
        <v>30</v>
      </c>
      <c r="N732" s="129">
        <v>1500</v>
      </c>
      <c r="O732" s="128">
        <v>41821</v>
      </c>
      <c r="P732" s="128" t="s">
        <v>1891</v>
      </c>
      <c r="Q732" s="127" t="s">
        <v>1892</v>
      </c>
      <c r="R732" s="128" t="s">
        <v>219</v>
      </c>
      <c r="S732" s="128" t="s">
        <v>220</v>
      </c>
      <c r="T732" s="128" t="s">
        <v>221</v>
      </c>
      <c r="U732" s="128" t="s">
        <v>222</v>
      </c>
      <c r="V732" s="128" t="s">
        <v>223</v>
      </c>
    </row>
    <row r="733" spans="1:22" hidden="1">
      <c r="A733" s="120"/>
      <c r="B733" s="128" t="s">
        <v>206</v>
      </c>
      <c r="C733" s="127" t="s">
        <v>207</v>
      </c>
      <c r="D733" s="128" t="s">
        <v>208</v>
      </c>
      <c r="E733" s="128" t="s">
        <v>240</v>
      </c>
      <c r="F733" s="128" t="s">
        <v>241</v>
      </c>
      <c r="G733" s="127" t="s">
        <v>1885</v>
      </c>
      <c r="H733" s="128" t="s">
        <v>1886</v>
      </c>
      <c r="I733" s="127" t="s">
        <v>1921</v>
      </c>
      <c r="J733" s="128" t="s">
        <v>1922</v>
      </c>
      <c r="K733" s="128" t="s">
        <v>1898</v>
      </c>
      <c r="L733" s="128" t="s">
        <v>1890</v>
      </c>
      <c r="M733" s="126">
        <v>20</v>
      </c>
      <c r="N733" s="129">
        <v>1500</v>
      </c>
      <c r="O733" s="128">
        <v>41821</v>
      </c>
      <c r="P733" s="128" t="s">
        <v>1891</v>
      </c>
      <c r="Q733" s="127" t="s">
        <v>1892</v>
      </c>
      <c r="R733" s="128" t="s">
        <v>219</v>
      </c>
      <c r="S733" s="128" t="s">
        <v>220</v>
      </c>
      <c r="T733" s="128" t="s">
        <v>221</v>
      </c>
      <c r="U733" s="128" t="s">
        <v>222</v>
      </c>
      <c r="V733" s="128" t="s">
        <v>223</v>
      </c>
    </row>
    <row r="734" spans="1:22" hidden="1">
      <c r="A734" s="120"/>
      <c r="B734" s="128" t="s">
        <v>206</v>
      </c>
      <c r="C734" s="127" t="s">
        <v>207</v>
      </c>
      <c r="D734" s="128" t="s">
        <v>208</v>
      </c>
      <c r="E734" s="128" t="s">
        <v>240</v>
      </c>
      <c r="F734" s="128" t="s">
        <v>241</v>
      </c>
      <c r="G734" s="127" t="s">
        <v>1885</v>
      </c>
      <c r="H734" s="128" t="s">
        <v>1886</v>
      </c>
      <c r="I734" s="127" t="s">
        <v>1887</v>
      </c>
      <c r="J734" s="128" t="s">
        <v>1923</v>
      </c>
      <c r="K734" s="128" t="s">
        <v>1898</v>
      </c>
      <c r="L734" s="128" t="s">
        <v>1890</v>
      </c>
      <c r="M734" s="126">
        <v>10</v>
      </c>
      <c r="N734" s="129">
        <v>54600</v>
      </c>
      <c r="O734" s="128">
        <v>41821</v>
      </c>
      <c r="P734" s="128" t="s">
        <v>1891</v>
      </c>
      <c r="Q734" s="127" t="s">
        <v>1892</v>
      </c>
      <c r="R734" s="128" t="s">
        <v>219</v>
      </c>
      <c r="S734" s="128" t="s">
        <v>220</v>
      </c>
      <c r="T734" s="128" t="s">
        <v>221</v>
      </c>
      <c r="U734" s="128" t="s">
        <v>222</v>
      </c>
      <c r="V734" s="128" t="s">
        <v>223</v>
      </c>
    </row>
    <row r="735" spans="1:22" ht="30" hidden="1">
      <c r="A735" s="120"/>
      <c r="B735" s="171" t="s">
        <v>206</v>
      </c>
      <c r="C735" s="173" t="s">
        <v>207</v>
      </c>
      <c r="D735" s="171" t="s">
        <v>208</v>
      </c>
      <c r="E735" s="171" t="s">
        <v>240</v>
      </c>
      <c r="F735" s="171" t="s">
        <v>1207</v>
      </c>
      <c r="G735" s="173" t="s">
        <v>1199</v>
      </c>
      <c r="H735" s="171" t="s">
        <v>1200</v>
      </c>
      <c r="I735" s="173" t="s">
        <v>1218</v>
      </c>
      <c r="J735" s="171" t="s">
        <v>1219</v>
      </c>
      <c r="K735" s="171" t="s">
        <v>1220</v>
      </c>
      <c r="L735" s="171" t="s">
        <v>1221</v>
      </c>
      <c r="M735" s="175">
        <v>10</v>
      </c>
      <c r="N735" s="177">
        <v>1982.03</v>
      </c>
      <c r="O735" s="179">
        <v>41821</v>
      </c>
      <c r="P735" s="171" t="s">
        <v>464</v>
      </c>
      <c r="Q735" s="173" t="s">
        <v>465</v>
      </c>
      <c r="R735" s="171" t="s">
        <v>250</v>
      </c>
      <c r="S735" s="171" t="s">
        <v>220</v>
      </c>
      <c r="T735" s="171" t="s">
        <v>221</v>
      </c>
      <c r="U735" s="171" t="s">
        <v>222</v>
      </c>
      <c r="V735" s="171" t="s">
        <v>223</v>
      </c>
    </row>
    <row r="736" spans="1:22" ht="30" hidden="1">
      <c r="A736" s="120"/>
      <c r="B736" s="171" t="s">
        <v>206</v>
      </c>
      <c r="C736" s="173" t="s">
        <v>207</v>
      </c>
      <c r="D736" s="171" t="s">
        <v>208</v>
      </c>
      <c r="E736" s="171" t="s">
        <v>240</v>
      </c>
      <c r="F736" s="171" t="s">
        <v>1207</v>
      </c>
      <c r="G736" s="173" t="s">
        <v>1199</v>
      </c>
      <c r="H736" s="171" t="s">
        <v>1200</v>
      </c>
      <c r="I736" s="173" t="s">
        <v>1222</v>
      </c>
      <c r="J736" s="171" t="s">
        <v>1219</v>
      </c>
      <c r="K736" s="171" t="s">
        <v>1220</v>
      </c>
      <c r="L736" s="171" t="s">
        <v>1221</v>
      </c>
      <c r="M736" s="175">
        <v>10</v>
      </c>
      <c r="N736" s="177">
        <v>1981.97</v>
      </c>
      <c r="O736" s="179">
        <v>41821</v>
      </c>
      <c r="P736" s="171" t="s">
        <v>464</v>
      </c>
      <c r="Q736" s="173" t="s">
        <v>465</v>
      </c>
      <c r="R736" s="171" t="s">
        <v>250</v>
      </c>
      <c r="S736" s="171" t="s">
        <v>220</v>
      </c>
      <c r="T736" s="171" t="s">
        <v>221</v>
      </c>
      <c r="U736" s="171" t="s">
        <v>222</v>
      </c>
      <c r="V736" s="171" t="s">
        <v>223</v>
      </c>
    </row>
    <row r="737" spans="1:22" ht="30" hidden="1">
      <c r="A737" s="120"/>
      <c r="B737" s="171" t="s">
        <v>206</v>
      </c>
      <c r="C737" s="173" t="s">
        <v>207</v>
      </c>
      <c r="D737" s="171" t="s">
        <v>208</v>
      </c>
      <c r="E737" s="171" t="s">
        <v>240</v>
      </c>
      <c r="F737" s="171" t="s">
        <v>1207</v>
      </c>
      <c r="G737" s="173" t="s">
        <v>1199</v>
      </c>
      <c r="H737" s="171" t="s">
        <v>1200</v>
      </c>
      <c r="I737" s="173" t="s">
        <v>1223</v>
      </c>
      <c r="J737" s="171" t="s">
        <v>1219</v>
      </c>
      <c r="K737" s="171" t="s">
        <v>1220</v>
      </c>
      <c r="L737" s="171" t="s">
        <v>1221</v>
      </c>
      <c r="M737" s="175">
        <v>10</v>
      </c>
      <c r="N737" s="177">
        <v>440.48</v>
      </c>
      <c r="O737" s="179">
        <v>41821</v>
      </c>
      <c r="P737" s="171" t="s">
        <v>464</v>
      </c>
      <c r="Q737" s="173" t="s">
        <v>465</v>
      </c>
      <c r="R737" s="171" t="s">
        <v>250</v>
      </c>
      <c r="S737" s="171" t="s">
        <v>220</v>
      </c>
      <c r="T737" s="171" t="s">
        <v>221</v>
      </c>
      <c r="U737" s="171" t="s">
        <v>222</v>
      </c>
      <c r="V737" s="171" t="s">
        <v>223</v>
      </c>
    </row>
    <row r="738" spans="1:22" ht="30" hidden="1">
      <c r="A738" s="120"/>
      <c r="B738" s="171" t="s">
        <v>206</v>
      </c>
      <c r="C738" s="173" t="s">
        <v>207</v>
      </c>
      <c r="D738" s="171" t="s">
        <v>208</v>
      </c>
      <c r="E738" s="171" t="s">
        <v>240</v>
      </c>
      <c r="F738" s="171" t="s">
        <v>1207</v>
      </c>
      <c r="G738" s="173" t="s">
        <v>1199</v>
      </c>
      <c r="H738" s="171" t="s">
        <v>1200</v>
      </c>
      <c r="I738" s="173" t="s">
        <v>1218</v>
      </c>
      <c r="J738" s="171" t="s">
        <v>1224</v>
      </c>
      <c r="K738" s="171" t="s">
        <v>1220</v>
      </c>
      <c r="L738" s="171" t="s">
        <v>1221</v>
      </c>
      <c r="M738" s="175">
        <v>20</v>
      </c>
      <c r="N738" s="177">
        <v>75</v>
      </c>
      <c r="O738" s="179">
        <v>41821</v>
      </c>
      <c r="P738" s="171" t="s">
        <v>464</v>
      </c>
      <c r="Q738" s="173" t="s">
        <v>465</v>
      </c>
      <c r="R738" s="171" t="s">
        <v>219</v>
      </c>
      <c r="S738" s="171" t="s">
        <v>220</v>
      </c>
      <c r="T738" s="171" t="s">
        <v>221</v>
      </c>
      <c r="U738" s="171" t="s">
        <v>222</v>
      </c>
      <c r="V738" s="171" t="s">
        <v>223</v>
      </c>
    </row>
    <row r="739" spans="1:22" ht="30" hidden="1">
      <c r="A739" s="120"/>
      <c r="B739" s="171" t="s">
        <v>206</v>
      </c>
      <c r="C739" s="173" t="s">
        <v>207</v>
      </c>
      <c r="D739" s="171" t="s">
        <v>208</v>
      </c>
      <c r="E739" s="171" t="s">
        <v>240</v>
      </c>
      <c r="F739" s="171" t="s">
        <v>1207</v>
      </c>
      <c r="G739" s="173" t="s">
        <v>1199</v>
      </c>
      <c r="H739" s="171" t="s">
        <v>1200</v>
      </c>
      <c r="I739" s="173" t="s">
        <v>1218</v>
      </c>
      <c r="J739" s="171" t="s">
        <v>1225</v>
      </c>
      <c r="K739" s="171" t="s">
        <v>1220</v>
      </c>
      <c r="L739" s="171" t="s">
        <v>1221</v>
      </c>
      <c r="M739" s="175">
        <v>30</v>
      </c>
      <c r="N739" s="177">
        <v>414</v>
      </c>
      <c r="O739" s="179">
        <v>41821</v>
      </c>
      <c r="P739" s="171" t="s">
        <v>464</v>
      </c>
      <c r="Q739" s="173" t="s">
        <v>465</v>
      </c>
      <c r="R739" s="171" t="s">
        <v>219</v>
      </c>
      <c r="S739" s="171" t="s">
        <v>220</v>
      </c>
      <c r="T739" s="171" t="s">
        <v>221</v>
      </c>
      <c r="U739" s="171" t="s">
        <v>222</v>
      </c>
      <c r="V739" s="171" t="s">
        <v>223</v>
      </c>
    </row>
    <row r="740" spans="1:22" ht="30" hidden="1">
      <c r="A740" s="120"/>
      <c r="B740" s="171" t="s">
        <v>206</v>
      </c>
      <c r="C740" s="173" t="s">
        <v>207</v>
      </c>
      <c r="D740" s="171" t="s">
        <v>208</v>
      </c>
      <c r="E740" s="171" t="s">
        <v>240</v>
      </c>
      <c r="F740" s="171" t="s">
        <v>1207</v>
      </c>
      <c r="G740" s="173" t="s">
        <v>1199</v>
      </c>
      <c r="H740" s="171" t="s">
        <v>1200</v>
      </c>
      <c r="I740" s="173" t="s">
        <v>1222</v>
      </c>
      <c r="J740" s="171" t="s">
        <v>1226</v>
      </c>
      <c r="K740" s="171" t="s">
        <v>1220</v>
      </c>
      <c r="L740" s="171" t="s">
        <v>1221</v>
      </c>
      <c r="M740" s="175">
        <v>40</v>
      </c>
      <c r="N740" s="177">
        <v>4336.3900000000003</v>
      </c>
      <c r="O740" s="179">
        <v>41821</v>
      </c>
      <c r="P740" s="171" t="s">
        <v>464</v>
      </c>
      <c r="Q740" s="173" t="s">
        <v>465</v>
      </c>
      <c r="R740" s="171" t="s">
        <v>219</v>
      </c>
      <c r="S740" s="171" t="s">
        <v>220</v>
      </c>
      <c r="T740" s="171" t="s">
        <v>221</v>
      </c>
      <c r="U740" s="171" t="s">
        <v>222</v>
      </c>
      <c r="V740" s="171" t="s">
        <v>223</v>
      </c>
    </row>
    <row r="741" spans="1:22" ht="30" hidden="1">
      <c r="A741" s="120"/>
      <c r="B741" s="171" t="s">
        <v>206</v>
      </c>
      <c r="C741" s="173" t="s">
        <v>207</v>
      </c>
      <c r="D741" s="171" t="s">
        <v>208</v>
      </c>
      <c r="E741" s="171" t="s">
        <v>240</v>
      </c>
      <c r="F741" s="171" t="s">
        <v>1207</v>
      </c>
      <c r="G741" s="173" t="s">
        <v>1199</v>
      </c>
      <c r="H741" s="171" t="s">
        <v>1200</v>
      </c>
      <c r="I741" s="173" t="s">
        <v>1223</v>
      </c>
      <c r="J741" s="171" t="s">
        <v>1226</v>
      </c>
      <c r="K741" s="171" t="s">
        <v>1220</v>
      </c>
      <c r="L741" s="171" t="s">
        <v>1221</v>
      </c>
      <c r="M741" s="175">
        <v>40</v>
      </c>
      <c r="N741" s="177">
        <v>963.65</v>
      </c>
      <c r="O741" s="179">
        <v>41821</v>
      </c>
      <c r="P741" s="171" t="s">
        <v>464</v>
      </c>
      <c r="Q741" s="173" t="s">
        <v>465</v>
      </c>
      <c r="R741" s="171" t="s">
        <v>219</v>
      </c>
      <c r="S741" s="171" t="s">
        <v>220</v>
      </c>
      <c r="T741" s="171" t="s">
        <v>221</v>
      </c>
      <c r="U741" s="171" t="s">
        <v>222</v>
      </c>
      <c r="V741" s="171" t="s">
        <v>223</v>
      </c>
    </row>
    <row r="742" spans="1:22" ht="30" hidden="1">
      <c r="A742" s="120"/>
      <c r="B742" s="171" t="s">
        <v>206</v>
      </c>
      <c r="C742" s="173" t="s">
        <v>207</v>
      </c>
      <c r="D742" s="171" t="s">
        <v>208</v>
      </c>
      <c r="E742" s="171" t="s">
        <v>240</v>
      </c>
      <c r="F742" s="171" t="s">
        <v>1207</v>
      </c>
      <c r="G742" s="173" t="s">
        <v>1199</v>
      </c>
      <c r="H742" s="171" t="s">
        <v>1200</v>
      </c>
      <c r="I742" s="173" t="s">
        <v>1227</v>
      </c>
      <c r="J742" s="171" t="s">
        <v>1226</v>
      </c>
      <c r="K742" s="171" t="s">
        <v>1220</v>
      </c>
      <c r="L742" s="171" t="s">
        <v>1221</v>
      </c>
      <c r="M742" s="175">
        <v>40</v>
      </c>
      <c r="N742" s="177">
        <v>4336.3900000000003</v>
      </c>
      <c r="O742" s="179">
        <v>41821</v>
      </c>
      <c r="P742" s="171" t="s">
        <v>464</v>
      </c>
      <c r="Q742" s="173" t="s">
        <v>465</v>
      </c>
      <c r="R742" s="171" t="s">
        <v>219</v>
      </c>
      <c r="S742" s="171" t="s">
        <v>220</v>
      </c>
      <c r="T742" s="171" t="s">
        <v>221</v>
      </c>
      <c r="U742" s="171" t="s">
        <v>222</v>
      </c>
      <c r="V742" s="171" t="s">
        <v>223</v>
      </c>
    </row>
    <row r="743" spans="1:22" ht="30" hidden="1">
      <c r="A743" s="120"/>
      <c r="B743" s="171" t="s">
        <v>206</v>
      </c>
      <c r="C743" s="173" t="s">
        <v>207</v>
      </c>
      <c r="D743" s="171" t="s">
        <v>208</v>
      </c>
      <c r="E743" s="171" t="s">
        <v>240</v>
      </c>
      <c r="F743" s="171" t="s">
        <v>1207</v>
      </c>
      <c r="G743" s="173" t="s">
        <v>1199</v>
      </c>
      <c r="H743" s="171" t="s">
        <v>1200</v>
      </c>
      <c r="I743" s="173" t="s">
        <v>1218</v>
      </c>
      <c r="J743" s="171" t="s">
        <v>1228</v>
      </c>
      <c r="K743" s="171" t="s">
        <v>1220</v>
      </c>
      <c r="L743" s="171" t="s">
        <v>1221</v>
      </c>
      <c r="M743" s="175">
        <v>50</v>
      </c>
      <c r="N743" s="177">
        <v>2772.92</v>
      </c>
      <c r="O743" s="179">
        <v>41821</v>
      </c>
      <c r="P743" s="171" t="s">
        <v>464</v>
      </c>
      <c r="Q743" s="173" t="s">
        <v>465</v>
      </c>
      <c r="R743" s="171" t="s">
        <v>219</v>
      </c>
      <c r="S743" s="171" t="s">
        <v>220</v>
      </c>
      <c r="T743" s="171" t="s">
        <v>221</v>
      </c>
      <c r="U743" s="171" t="s">
        <v>222</v>
      </c>
      <c r="V743" s="171" t="s">
        <v>223</v>
      </c>
    </row>
    <row r="744" spans="1:22" ht="30" hidden="1">
      <c r="A744" s="120"/>
      <c r="B744" s="171" t="s">
        <v>206</v>
      </c>
      <c r="C744" s="173" t="s">
        <v>207</v>
      </c>
      <c r="D744" s="171" t="s">
        <v>208</v>
      </c>
      <c r="E744" s="171" t="s">
        <v>240</v>
      </c>
      <c r="F744" s="171" t="s">
        <v>1207</v>
      </c>
      <c r="G744" s="173" t="s">
        <v>1199</v>
      </c>
      <c r="H744" s="171" t="s">
        <v>1200</v>
      </c>
      <c r="I744" s="173" t="s">
        <v>1222</v>
      </c>
      <c r="J744" s="171" t="s">
        <v>1228</v>
      </c>
      <c r="K744" s="171" t="s">
        <v>1220</v>
      </c>
      <c r="L744" s="171" t="s">
        <v>1221</v>
      </c>
      <c r="M744" s="175">
        <v>50</v>
      </c>
      <c r="N744" s="177">
        <v>2772.91</v>
      </c>
      <c r="O744" s="179">
        <v>41821</v>
      </c>
      <c r="P744" s="171" t="s">
        <v>464</v>
      </c>
      <c r="Q744" s="173" t="s">
        <v>465</v>
      </c>
      <c r="R744" s="171" t="s">
        <v>219</v>
      </c>
      <c r="S744" s="171" t="s">
        <v>220</v>
      </c>
      <c r="T744" s="171" t="s">
        <v>221</v>
      </c>
      <c r="U744" s="171" t="s">
        <v>222</v>
      </c>
      <c r="V744" s="171" t="s">
        <v>223</v>
      </c>
    </row>
    <row r="745" spans="1:22" ht="30" hidden="1">
      <c r="A745" s="120"/>
      <c r="B745" s="171" t="s">
        <v>206</v>
      </c>
      <c r="C745" s="173" t="s">
        <v>207</v>
      </c>
      <c r="D745" s="171" t="s">
        <v>208</v>
      </c>
      <c r="E745" s="171" t="s">
        <v>240</v>
      </c>
      <c r="F745" s="171" t="s">
        <v>1207</v>
      </c>
      <c r="G745" s="173" t="s">
        <v>1199</v>
      </c>
      <c r="H745" s="171" t="s">
        <v>1200</v>
      </c>
      <c r="I745" s="173" t="s">
        <v>1223</v>
      </c>
      <c r="J745" s="171" t="s">
        <v>1228</v>
      </c>
      <c r="K745" s="171" t="s">
        <v>1220</v>
      </c>
      <c r="L745" s="171" t="s">
        <v>1221</v>
      </c>
      <c r="M745" s="175">
        <v>50</v>
      </c>
      <c r="N745" s="177">
        <v>616.21</v>
      </c>
      <c r="O745" s="179">
        <v>41821</v>
      </c>
      <c r="P745" s="171" t="s">
        <v>464</v>
      </c>
      <c r="Q745" s="173" t="s">
        <v>465</v>
      </c>
      <c r="R745" s="171" t="s">
        <v>219</v>
      </c>
      <c r="S745" s="171" t="s">
        <v>220</v>
      </c>
      <c r="T745" s="171" t="s">
        <v>221</v>
      </c>
      <c r="U745" s="171" t="s">
        <v>222</v>
      </c>
      <c r="V745" s="171" t="s">
        <v>223</v>
      </c>
    </row>
    <row r="746" spans="1:22" ht="30" hidden="1">
      <c r="A746" s="120"/>
      <c r="B746" s="171" t="s">
        <v>206</v>
      </c>
      <c r="C746" s="173" t="s">
        <v>207</v>
      </c>
      <c r="D746" s="171" t="s">
        <v>208</v>
      </c>
      <c r="E746" s="171" t="s">
        <v>240</v>
      </c>
      <c r="F746" s="171" t="s">
        <v>1207</v>
      </c>
      <c r="G746" s="173" t="s">
        <v>1199</v>
      </c>
      <c r="H746" s="171" t="s">
        <v>1200</v>
      </c>
      <c r="I746" s="173" t="s">
        <v>1223</v>
      </c>
      <c r="J746" s="171" t="s">
        <v>1229</v>
      </c>
      <c r="K746" s="171" t="s">
        <v>1220</v>
      </c>
      <c r="L746" s="171" t="s">
        <v>1221</v>
      </c>
      <c r="M746" s="175">
        <v>60</v>
      </c>
      <c r="N746" s="177">
        <v>160.6</v>
      </c>
      <c r="O746" s="179">
        <v>41821</v>
      </c>
      <c r="P746" s="171" t="s">
        <v>464</v>
      </c>
      <c r="Q746" s="173" t="s">
        <v>465</v>
      </c>
      <c r="R746" s="171" t="s">
        <v>219</v>
      </c>
      <c r="S746" s="171" t="s">
        <v>220</v>
      </c>
      <c r="T746" s="171" t="s">
        <v>221</v>
      </c>
      <c r="U746" s="171" t="s">
        <v>222</v>
      </c>
      <c r="V746" s="171" t="s">
        <v>223</v>
      </c>
    </row>
    <row r="747" spans="1:22" ht="30" hidden="1">
      <c r="A747" s="120"/>
      <c r="B747" s="171" t="s">
        <v>206</v>
      </c>
      <c r="C747" s="173" t="s">
        <v>207</v>
      </c>
      <c r="D747" s="171" t="s">
        <v>208</v>
      </c>
      <c r="E747" s="171" t="s">
        <v>240</v>
      </c>
      <c r="F747" s="171" t="s">
        <v>1207</v>
      </c>
      <c r="G747" s="173" t="s">
        <v>1199</v>
      </c>
      <c r="H747" s="171" t="s">
        <v>1200</v>
      </c>
      <c r="I747" s="173" t="s">
        <v>1218</v>
      </c>
      <c r="J747" s="171" t="s">
        <v>1230</v>
      </c>
      <c r="K747" s="171" t="s">
        <v>1220</v>
      </c>
      <c r="L747" s="171" t="s">
        <v>1221</v>
      </c>
      <c r="M747" s="175">
        <v>70</v>
      </c>
      <c r="N747" s="177">
        <v>6689.32</v>
      </c>
      <c r="O747" s="179">
        <v>41821</v>
      </c>
      <c r="P747" s="171" t="s">
        <v>464</v>
      </c>
      <c r="Q747" s="173" t="s">
        <v>465</v>
      </c>
      <c r="R747" s="171" t="s">
        <v>219</v>
      </c>
      <c r="S747" s="171" t="s">
        <v>220</v>
      </c>
      <c r="T747" s="171" t="s">
        <v>221</v>
      </c>
      <c r="U747" s="171" t="s">
        <v>222</v>
      </c>
      <c r="V747" s="171" t="s">
        <v>223</v>
      </c>
    </row>
    <row r="748" spans="1:22" ht="30" hidden="1">
      <c r="A748" s="120"/>
      <c r="B748" s="171" t="s">
        <v>206</v>
      </c>
      <c r="C748" s="173" t="s">
        <v>207</v>
      </c>
      <c r="D748" s="171" t="s">
        <v>208</v>
      </c>
      <c r="E748" s="171" t="s">
        <v>240</v>
      </c>
      <c r="F748" s="171" t="s">
        <v>1207</v>
      </c>
      <c r="G748" s="173" t="s">
        <v>1199</v>
      </c>
      <c r="H748" s="171" t="s">
        <v>1200</v>
      </c>
      <c r="I748" s="173" t="s">
        <v>1222</v>
      </c>
      <c r="J748" s="171" t="s">
        <v>1230</v>
      </c>
      <c r="K748" s="171" t="s">
        <v>1220</v>
      </c>
      <c r="L748" s="171" t="s">
        <v>1221</v>
      </c>
      <c r="M748" s="175">
        <v>70</v>
      </c>
      <c r="N748" s="177">
        <v>6689.32</v>
      </c>
      <c r="O748" s="179">
        <v>41821</v>
      </c>
      <c r="P748" s="171" t="s">
        <v>464</v>
      </c>
      <c r="Q748" s="173" t="s">
        <v>465</v>
      </c>
      <c r="R748" s="171" t="s">
        <v>219</v>
      </c>
      <c r="S748" s="171" t="s">
        <v>220</v>
      </c>
      <c r="T748" s="171" t="s">
        <v>221</v>
      </c>
      <c r="U748" s="171" t="s">
        <v>222</v>
      </c>
      <c r="V748" s="171" t="s">
        <v>223</v>
      </c>
    </row>
    <row r="749" spans="1:22" ht="30" hidden="1">
      <c r="A749" s="120"/>
      <c r="B749" s="171" t="s">
        <v>206</v>
      </c>
      <c r="C749" s="173" t="s">
        <v>207</v>
      </c>
      <c r="D749" s="171" t="s">
        <v>208</v>
      </c>
      <c r="E749" s="171" t="s">
        <v>240</v>
      </c>
      <c r="F749" s="171" t="s">
        <v>1207</v>
      </c>
      <c r="G749" s="173" t="s">
        <v>1199</v>
      </c>
      <c r="H749" s="171" t="s">
        <v>1200</v>
      </c>
      <c r="I749" s="173" t="s">
        <v>1223</v>
      </c>
      <c r="J749" s="171" t="s">
        <v>1230</v>
      </c>
      <c r="K749" s="171" t="s">
        <v>1220</v>
      </c>
      <c r="L749" s="171" t="s">
        <v>1221</v>
      </c>
      <c r="M749" s="175">
        <v>70</v>
      </c>
      <c r="N749" s="177">
        <v>6689.32</v>
      </c>
      <c r="O749" s="179">
        <v>41821</v>
      </c>
      <c r="P749" s="171" t="s">
        <v>464</v>
      </c>
      <c r="Q749" s="173" t="s">
        <v>465</v>
      </c>
      <c r="R749" s="171" t="s">
        <v>219</v>
      </c>
      <c r="S749" s="171" t="s">
        <v>220</v>
      </c>
      <c r="T749" s="171" t="s">
        <v>221</v>
      </c>
      <c r="U749" s="171" t="s">
        <v>222</v>
      </c>
      <c r="V749" s="171" t="s">
        <v>223</v>
      </c>
    </row>
    <row r="750" spans="1:22" ht="30" hidden="1">
      <c r="A750" s="120"/>
      <c r="B750" s="171" t="s">
        <v>206</v>
      </c>
      <c r="C750" s="173" t="s">
        <v>207</v>
      </c>
      <c r="D750" s="171" t="s">
        <v>208</v>
      </c>
      <c r="E750" s="171" t="s">
        <v>240</v>
      </c>
      <c r="F750" s="171" t="s">
        <v>1207</v>
      </c>
      <c r="G750" s="173" t="s">
        <v>1199</v>
      </c>
      <c r="H750" s="171" t="s">
        <v>1200</v>
      </c>
      <c r="I750" s="173" t="s">
        <v>1227</v>
      </c>
      <c r="J750" s="171" t="s">
        <v>1230</v>
      </c>
      <c r="K750" s="171" t="s">
        <v>1220</v>
      </c>
      <c r="L750" s="171" t="s">
        <v>1221</v>
      </c>
      <c r="M750" s="175">
        <v>70</v>
      </c>
      <c r="N750" s="177">
        <v>6689.29</v>
      </c>
      <c r="O750" s="179">
        <v>41821</v>
      </c>
      <c r="P750" s="171" t="s">
        <v>464</v>
      </c>
      <c r="Q750" s="173" t="s">
        <v>465</v>
      </c>
      <c r="R750" s="171" t="s">
        <v>219</v>
      </c>
      <c r="S750" s="171" t="s">
        <v>220</v>
      </c>
      <c r="T750" s="171" t="s">
        <v>221</v>
      </c>
      <c r="U750" s="171" t="s">
        <v>222</v>
      </c>
      <c r="V750" s="171" t="s">
        <v>223</v>
      </c>
    </row>
    <row r="751" spans="1:22" ht="30" hidden="1">
      <c r="A751" s="120"/>
      <c r="B751" s="171" t="s">
        <v>206</v>
      </c>
      <c r="C751" s="173" t="s">
        <v>207</v>
      </c>
      <c r="D751" s="171" t="s">
        <v>208</v>
      </c>
      <c r="E751" s="171" t="s">
        <v>466</v>
      </c>
      <c r="F751" s="171" t="s">
        <v>1036</v>
      </c>
      <c r="G751" s="173" t="s">
        <v>1037</v>
      </c>
      <c r="H751" s="171" t="s">
        <v>1038</v>
      </c>
      <c r="I751" s="173" t="s">
        <v>1039</v>
      </c>
      <c r="J751" s="171" t="s">
        <v>1040</v>
      </c>
      <c r="K751" s="171" t="s">
        <v>1041</v>
      </c>
      <c r="L751" s="171" t="s">
        <v>1042</v>
      </c>
      <c r="M751" s="175">
        <v>10</v>
      </c>
      <c r="N751" s="177">
        <v>28874.57</v>
      </c>
      <c r="O751" s="179">
        <v>41822</v>
      </c>
      <c r="P751" s="171" t="s">
        <v>1043</v>
      </c>
      <c r="Q751" s="173" t="s">
        <v>1044</v>
      </c>
      <c r="R751" s="171" t="s">
        <v>219</v>
      </c>
      <c r="S751" s="171" t="s">
        <v>220</v>
      </c>
      <c r="T751" s="171" t="s">
        <v>221</v>
      </c>
      <c r="U751" s="171" t="s">
        <v>222</v>
      </c>
      <c r="V751" s="171" t="s">
        <v>223</v>
      </c>
    </row>
    <row r="752" spans="1:22" hidden="1">
      <c r="A752" s="120"/>
      <c r="B752" s="128" t="s">
        <v>206</v>
      </c>
      <c r="C752" s="127" t="s">
        <v>207</v>
      </c>
      <c r="D752" s="128" t="s">
        <v>208</v>
      </c>
      <c r="E752" s="128" t="s">
        <v>890</v>
      </c>
      <c r="F752" s="128" t="s">
        <v>891</v>
      </c>
      <c r="G752" s="127" t="s">
        <v>2308</v>
      </c>
      <c r="H752" s="128" t="s">
        <v>2309</v>
      </c>
      <c r="I752" s="127" t="s">
        <v>2327</v>
      </c>
      <c r="J752" s="128" t="s">
        <v>2328</v>
      </c>
      <c r="K752" s="128" t="s">
        <v>2329</v>
      </c>
      <c r="L752" s="128" t="s">
        <v>2330</v>
      </c>
      <c r="M752" s="126">
        <v>20</v>
      </c>
      <c r="N752" s="129">
        <v>16049.07</v>
      </c>
      <c r="O752" s="128">
        <v>41822</v>
      </c>
      <c r="P752" s="128" t="s">
        <v>2331</v>
      </c>
      <c r="Q752" s="127" t="s">
        <v>988</v>
      </c>
      <c r="R752" s="128" t="s">
        <v>219</v>
      </c>
      <c r="S752" s="128" t="s">
        <v>220</v>
      </c>
      <c r="T752" s="128" t="s">
        <v>476</v>
      </c>
      <c r="U752" s="128" t="s">
        <v>222</v>
      </c>
      <c r="V752" s="128" t="s">
        <v>223</v>
      </c>
    </row>
    <row r="753" spans="1:22" hidden="1">
      <c r="A753" s="120"/>
      <c r="B753" s="128" t="s">
        <v>206</v>
      </c>
      <c r="C753" s="127" t="s">
        <v>207</v>
      </c>
      <c r="D753" s="128" t="s">
        <v>208</v>
      </c>
      <c r="E753" s="128" t="s">
        <v>890</v>
      </c>
      <c r="F753" s="128" t="s">
        <v>891</v>
      </c>
      <c r="G753" s="127" t="s">
        <v>2308</v>
      </c>
      <c r="H753" s="128" t="s">
        <v>2309</v>
      </c>
      <c r="I753" s="127" t="s">
        <v>2332</v>
      </c>
      <c r="J753" s="128" t="s">
        <v>2328</v>
      </c>
      <c r="K753" s="128" t="s">
        <v>2329</v>
      </c>
      <c r="L753" s="128" t="s">
        <v>2330</v>
      </c>
      <c r="M753" s="126">
        <v>50</v>
      </c>
      <c r="N753" s="129">
        <v>10000</v>
      </c>
      <c r="O753" s="128">
        <v>41822</v>
      </c>
      <c r="P753" s="128" t="s">
        <v>2331</v>
      </c>
      <c r="Q753" s="127" t="s">
        <v>988</v>
      </c>
      <c r="R753" s="128" t="s">
        <v>219</v>
      </c>
      <c r="S753" s="128" t="s">
        <v>220</v>
      </c>
      <c r="T753" s="128" t="s">
        <v>476</v>
      </c>
      <c r="U753" s="128" t="s">
        <v>222</v>
      </c>
      <c r="V753" s="128" t="s">
        <v>223</v>
      </c>
    </row>
    <row r="754" spans="1:22" hidden="1">
      <c r="A754" s="120"/>
      <c r="B754" s="128" t="s">
        <v>206</v>
      </c>
      <c r="C754" s="127" t="s">
        <v>207</v>
      </c>
      <c r="D754" s="128" t="s">
        <v>208</v>
      </c>
      <c r="E754" s="128" t="s">
        <v>890</v>
      </c>
      <c r="F754" s="128" t="s">
        <v>891</v>
      </c>
      <c r="G754" s="127" t="s">
        <v>2308</v>
      </c>
      <c r="H754" s="128" t="s">
        <v>2309</v>
      </c>
      <c r="I754" s="127" t="s">
        <v>2333</v>
      </c>
      <c r="J754" s="128" t="s">
        <v>2328</v>
      </c>
      <c r="K754" s="128" t="s">
        <v>2329</v>
      </c>
      <c r="L754" s="128" t="s">
        <v>2330</v>
      </c>
      <c r="M754" s="126">
        <v>60</v>
      </c>
      <c r="N754" s="129">
        <v>10000</v>
      </c>
      <c r="O754" s="128">
        <v>41822</v>
      </c>
      <c r="P754" s="128" t="s">
        <v>2331</v>
      </c>
      <c r="Q754" s="127" t="s">
        <v>988</v>
      </c>
      <c r="R754" s="128" t="s">
        <v>219</v>
      </c>
      <c r="S754" s="128" t="s">
        <v>220</v>
      </c>
      <c r="T754" s="128" t="s">
        <v>476</v>
      </c>
      <c r="U754" s="128" t="s">
        <v>222</v>
      </c>
      <c r="V754" s="128" t="s">
        <v>223</v>
      </c>
    </row>
    <row r="755" spans="1:22" hidden="1">
      <c r="A755" s="120"/>
      <c r="B755" s="128" t="s">
        <v>206</v>
      </c>
      <c r="C755" s="127" t="s">
        <v>207</v>
      </c>
      <c r="D755" s="128" t="s">
        <v>208</v>
      </c>
      <c r="E755" s="128" t="s">
        <v>890</v>
      </c>
      <c r="F755" s="128" t="s">
        <v>891</v>
      </c>
      <c r="G755" s="127" t="s">
        <v>2308</v>
      </c>
      <c r="H755" s="128" t="s">
        <v>2309</v>
      </c>
      <c r="I755" s="127" t="s">
        <v>2334</v>
      </c>
      <c r="J755" s="128" t="s">
        <v>2328</v>
      </c>
      <c r="K755" s="128" t="s">
        <v>2329</v>
      </c>
      <c r="L755" s="128" t="s">
        <v>2330</v>
      </c>
      <c r="M755" s="126">
        <v>90</v>
      </c>
      <c r="N755" s="129">
        <v>3950.93</v>
      </c>
      <c r="O755" s="128">
        <v>41822</v>
      </c>
      <c r="P755" s="128" t="s">
        <v>2331</v>
      </c>
      <c r="Q755" s="127" t="s">
        <v>988</v>
      </c>
      <c r="R755" s="128" t="s">
        <v>219</v>
      </c>
      <c r="S755" s="128" t="s">
        <v>220</v>
      </c>
      <c r="T755" s="128" t="s">
        <v>476</v>
      </c>
      <c r="U755" s="128" t="s">
        <v>222</v>
      </c>
      <c r="V755" s="128" t="s">
        <v>223</v>
      </c>
    </row>
    <row r="756" spans="1:22" ht="30" hidden="1">
      <c r="A756" s="120"/>
      <c r="B756" s="171" t="s">
        <v>206</v>
      </c>
      <c r="C756" s="173" t="s">
        <v>207</v>
      </c>
      <c r="D756" s="171" t="s">
        <v>208</v>
      </c>
      <c r="E756" s="171" t="s">
        <v>315</v>
      </c>
      <c r="F756" s="171" t="s">
        <v>251</v>
      </c>
      <c r="G756" s="173" t="s">
        <v>1154</v>
      </c>
      <c r="H756" s="171" t="s">
        <v>1155</v>
      </c>
      <c r="I756" s="173" t="s">
        <v>1156</v>
      </c>
      <c r="J756" s="171" t="s">
        <v>1157</v>
      </c>
      <c r="K756" s="171" t="s">
        <v>1158</v>
      </c>
      <c r="L756" s="171" t="s">
        <v>1159</v>
      </c>
      <c r="M756" s="175">
        <v>20</v>
      </c>
      <c r="N756" s="177">
        <v>34523.629999999997</v>
      </c>
      <c r="O756" s="179">
        <v>41822</v>
      </c>
      <c r="P756" s="171" t="s">
        <v>831</v>
      </c>
      <c r="Q756" s="173" t="s">
        <v>832</v>
      </c>
      <c r="R756" s="171" t="s">
        <v>219</v>
      </c>
      <c r="S756" s="171" t="s">
        <v>220</v>
      </c>
      <c r="T756" s="171" t="s">
        <v>221</v>
      </c>
      <c r="U756" s="171" t="s">
        <v>222</v>
      </c>
      <c r="V756" s="171" t="s">
        <v>223</v>
      </c>
    </row>
    <row r="757" spans="1:22" ht="30" hidden="1">
      <c r="A757" s="120"/>
      <c r="B757" s="171" t="s">
        <v>206</v>
      </c>
      <c r="C757" s="173" t="s">
        <v>207</v>
      </c>
      <c r="D757" s="171" t="s">
        <v>208</v>
      </c>
      <c r="E757" s="171" t="s">
        <v>315</v>
      </c>
      <c r="F757" s="171" t="s">
        <v>251</v>
      </c>
      <c r="G757" s="173" t="s">
        <v>1154</v>
      </c>
      <c r="H757" s="171" t="s">
        <v>1155</v>
      </c>
      <c r="I757" s="173" t="s">
        <v>1156</v>
      </c>
      <c r="J757" s="171" t="s">
        <v>1160</v>
      </c>
      <c r="K757" s="171" t="s">
        <v>1158</v>
      </c>
      <c r="L757" s="171" t="s">
        <v>1159</v>
      </c>
      <c r="M757" s="175">
        <v>30</v>
      </c>
      <c r="N757" s="177">
        <v>2512.29</v>
      </c>
      <c r="O757" s="179">
        <v>41822</v>
      </c>
      <c r="P757" s="171" t="s">
        <v>831</v>
      </c>
      <c r="Q757" s="173" t="s">
        <v>832</v>
      </c>
      <c r="R757" s="171" t="s">
        <v>219</v>
      </c>
      <c r="S757" s="171" t="s">
        <v>220</v>
      </c>
      <c r="T757" s="171" t="s">
        <v>221</v>
      </c>
      <c r="U757" s="171" t="s">
        <v>222</v>
      </c>
      <c r="V757" s="171" t="s">
        <v>223</v>
      </c>
    </row>
    <row r="758" spans="1:22" ht="30" hidden="1">
      <c r="A758" s="120"/>
      <c r="B758" s="171" t="s">
        <v>206</v>
      </c>
      <c r="C758" s="173" t="s">
        <v>207</v>
      </c>
      <c r="D758" s="171" t="s">
        <v>208</v>
      </c>
      <c r="E758" s="171" t="s">
        <v>315</v>
      </c>
      <c r="F758" s="171" t="s">
        <v>251</v>
      </c>
      <c r="G758" s="173" t="s">
        <v>1154</v>
      </c>
      <c r="H758" s="171" t="s">
        <v>1155</v>
      </c>
      <c r="I758" s="173" t="s">
        <v>1161</v>
      </c>
      <c r="J758" s="171" t="s">
        <v>1162</v>
      </c>
      <c r="K758" s="171" t="s">
        <v>1158</v>
      </c>
      <c r="L758" s="171" t="s">
        <v>1159</v>
      </c>
      <c r="M758" s="175">
        <v>40</v>
      </c>
      <c r="N758" s="177">
        <v>820</v>
      </c>
      <c r="O758" s="179">
        <v>41822</v>
      </c>
      <c r="P758" s="171" t="s">
        <v>831</v>
      </c>
      <c r="Q758" s="173" t="s">
        <v>832</v>
      </c>
      <c r="R758" s="171" t="s">
        <v>219</v>
      </c>
      <c r="S758" s="171" t="s">
        <v>220</v>
      </c>
      <c r="T758" s="171" t="s">
        <v>221</v>
      </c>
      <c r="U758" s="171" t="s">
        <v>222</v>
      </c>
      <c r="V758" s="171" t="s">
        <v>223</v>
      </c>
    </row>
    <row r="759" spans="1:22" ht="30" hidden="1">
      <c r="A759" s="120"/>
      <c r="B759" s="171" t="s">
        <v>206</v>
      </c>
      <c r="C759" s="173" t="s">
        <v>207</v>
      </c>
      <c r="D759" s="171" t="s">
        <v>208</v>
      </c>
      <c r="E759" s="171" t="s">
        <v>315</v>
      </c>
      <c r="F759" s="171" t="s">
        <v>251</v>
      </c>
      <c r="G759" s="173" t="s">
        <v>1154</v>
      </c>
      <c r="H759" s="171" t="s">
        <v>1155</v>
      </c>
      <c r="I759" s="173" t="s">
        <v>1163</v>
      </c>
      <c r="J759" s="171" t="s">
        <v>1164</v>
      </c>
      <c r="K759" s="171" t="s">
        <v>1158</v>
      </c>
      <c r="L759" s="171" t="s">
        <v>1159</v>
      </c>
      <c r="M759" s="175">
        <v>50</v>
      </c>
      <c r="N759" s="177">
        <v>2312</v>
      </c>
      <c r="O759" s="179">
        <v>41822</v>
      </c>
      <c r="P759" s="171" t="s">
        <v>831</v>
      </c>
      <c r="Q759" s="173" t="s">
        <v>832</v>
      </c>
      <c r="R759" s="171" t="s">
        <v>219</v>
      </c>
      <c r="S759" s="171" t="s">
        <v>220</v>
      </c>
      <c r="T759" s="171" t="s">
        <v>221</v>
      </c>
      <c r="U759" s="171" t="s">
        <v>222</v>
      </c>
      <c r="V759" s="171" t="s">
        <v>223</v>
      </c>
    </row>
    <row r="760" spans="1:22" ht="30" hidden="1">
      <c r="A760" s="120"/>
      <c r="B760" s="171" t="s">
        <v>206</v>
      </c>
      <c r="C760" s="173" t="s">
        <v>207</v>
      </c>
      <c r="D760" s="171" t="s">
        <v>208</v>
      </c>
      <c r="E760" s="171" t="s">
        <v>315</v>
      </c>
      <c r="F760" s="171" t="s">
        <v>251</v>
      </c>
      <c r="G760" s="173" t="s">
        <v>1154</v>
      </c>
      <c r="H760" s="171" t="s">
        <v>1155</v>
      </c>
      <c r="I760" s="173" t="s">
        <v>1156</v>
      </c>
      <c r="J760" s="171" t="s">
        <v>1165</v>
      </c>
      <c r="K760" s="171" t="s">
        <v>1158</v>
      </c>
      <c r="L760" s="171" t="s">
        <v>1159</v>
      </c>
      <c r="M760" s="175">
        <v>60</v>
      </c>
      <c r="N760" s="177">
        <v>1236</v>
      </c>
      <c r="O760" s="179">
        <v>41822</v>
      </c>
      <c r="P760" s="171" t="s">
        <v>831</v>
      </c>
      <c r="Q760" s="173" t="s">
        <v>832</v>
      </c>
      <c r="R760" s="171" t="s">
        <v>219</v>
      </c>
      <c r="S760" s="171" t="s">
        <v>220</v>
      </c>
      <c r="T760" s="171" t="s">
        <v>221</v>
      </c>
      <c r="U760" s="171" t="s">
        <v>222</v>
      </c>
      <c r="V760" s="171" t="s">
        <v>223</v>
      </c>
    </row>
    <row r="761" spans="1:22" hidden="1">
      <c r="A761" s="120"/>
      <c r="B761" s="128" t="s">
        <v>206</v>
      </c>
      <c r="C761" s="127" t="s">
        <v>207</v>
      </c>
      <c r="D761" s="128" t="s">
        <v>208</v>
      </c>
      <c r="E761" s="128" t="s">
        <v>285</v>
      </c>
      <c r="F761" s="128" t="s">
        <v>377</v>
      </c>
      <c r="G761" s="127" t="s">
        <v>1622</v>
      </c>
      <c r="H761" s="128" t="s">
        <v>1623</v>
      </c>
      <c r="I761" s="127" t="s">
        <v>983</v>
      </c>
      <c r="J761" s="128" t="s">
        <v>1624</v>
      </c>
      <c r="K761" s="128" t="s">
        <v>1626</v>
      </c>
      <c r="L761" s="128" t="s">
        <v>986</v>
      </c>
      <c r="M761" s="126">
        <v>10</v>
      </c>
      <c r="N761" s="129">
        <v>-67305.42</v>
      </c>
      <c r="O761" s="128">
        <v>41823</v>
      </c>
      <c r="P761" s="128" t="s">
        <v>987</v>
      </c>
      <c r="Q761" s="127" t="s">
        <v>988</v>
      </c>
      <c r="R761" s="128" t="s">
        <v>219</v>
      </c>
      <c r="S761" s="128" t="s">
        <v>220</v>
      </c>
      <c r="T761" s="128" t="s">
        <v>221</v>
      </c>
      <c r="U761" s="128" t="s">
        <v>222</v>
      </c>
      <c r="V761" s="128" t="s">
        <v>223</v>
      </c>
    </row>
    <row r="762" spans="1:22" hidden="1">
      <c r="A762" s="120"/>
      <c r="B762" s="128" t="s">
        <v>206</v>
      </c>
      <c r="C762" s="127" t="s">
        <v>207</v>
      </c>
      <c r="D762" s="128" t="s">
        <v>208</v>
      </c>
      <c r="E762" s="128" t="s">
        <v>890</v>
      </c>
      <c r="F762" s="128" t="s">
        <v>891</v>
      </c>
      <c r="G762" s="127" t="s">
        <v>2393</v>
      </c>
      <c r="H762" s="128" t="s">
        <v>2394</v>
      </c>
      <c r="I762" s="127" t="s">
        <v>2399</v>
      </c>
      <c r="J762" s="128" t="s">
        <v>2400</v>
      </c>
      <c r="K762" s="128" t="s">
        <v>2401</v>
      </c>
      <c r="L762" s="128" t="s">
        <v>2402</v>
      </c>
      <c r="M762" s="126">
        <v>10</v>
      </c>
      <c r="N762" s="129">
        <v>40000</v>
      </c>
      <c r="O762" s="128">
        <v>41823</v>
      </c>
      <c r="P762" s="128" t="s">
        <v>2331</v>
      </c>
      <c r="Q762" s="127" t="s">
        <v>988</v>
      </c>
      <c r="R762" s="128" t="s">
        <v>219</v>
      </c>
      <c r="S762" s="128" t="s">
        <v>220</v>
      </c>
      <c r="T762" s="128" t="s">
        <v>476</v>
      </c>
      <c r="U762" s="128" t="s">
        <v>222</v>
      </c>
      <c r="V762" s="128" t="s">
        <v>223</v>
      </c>
    </row>
    <row r="763" spans="1:22" hidden="1">
      <c r="A763" s="120" t="s">
        <v>2406</v>
      </c>
      <c r="B763" s="128" t="s">
        <v>206</v>
      </c>
      <c r="C763" s="127" t="s">
        <v>207</v>
      </c>
      <c r="D763" s="128" t="s">
        <v>208</v>
      </c>
      <c r="E763" s="128" t="s">
        <v>285</v>
      </c>
      <c r="F763" s="128" t="s">
        <v>377</v>
      </c>
      <c r="G763" s="127" t="s">
        <v>1622</v>
      </c>
      <c r="H763" s="128" t="s">
        <v>1623</v>
      </c>
      <c r="I763" s="127" t="s">
        <v>983</v>
      </c>
      <c r="J763" s="128" t="s">
        <v>1624</v>
      </c>
      <c r="K763" s="128" t="s">
        <v>1627</v>
      </c>
      <c r="L763" s="128" t="s">
        <v>986</v>
      </c>
      <c r="M763" s="126">
        <v>10</v>
      </c>
      <c r="N763" s="129">
        <v>101492.3</v>
      </c>
      <c r="O763" s="128">
        <v>41823</v>
      </c>
      <c r="P763" s="128" t="s">
        <v>987</v>
      </c>
      <c r="Q763" s="127" t="s">
        <v>988</v>
      </c>
      <c r="R763" s="128" t="s">
        <v>219</v>
      </c>
      <c r="S763" s="128" t="s">
        <v>220</v>
      </c>
      <c r="T763" s="128" t="s">
        <v>221</v>
      </c>
      <c r="U763" s="128" t="s">
        <v>222</v>
      </c>
      <c r="V763" s="128" t="s">
        <v>223</v>
      </c>
    </row>
    <row r="764" spans="1:22" hidden="1">
      <c r="A764" s="120"/>
      <c r="B764" s="128" t="s">
        <v>206</v>
      </c>
      <c r="C764" s="127" t="s">
        <v>207</v>
      </c>
      <c r="D764" s="128" t="s">
        <v>208</v>
      </c>
      <c r="E764" s="128" t="s">
        <v>669</v>
      </c>
      <c r="F764" s="128" t="s">
        <v>405</v>
      </c>
      <c r="G764" s="127" t="s">
        <v>1702</v>
      </c>
      <c r="H764" s="128" t="s">
        <v>1703</v>
      </c>
      <c r="I764" s="127" t="s">
        <v>1704</v>
      </c>
      <c r="J764" s="128" t="s">
        <v>1705</v>
      </c>
      <c r="K764" s="128" t="s">
        <v>1706</v>
      </c>
      <c r="L764" s="128" t="s">
        <v>1707</v>
      </c>
      <c r="M764" s="126">
        <v>20</v>
      </c>
      <c r="N764" s="129">
        <v>23749.67</v>
      </c>
      <c r="O764" s="128">
        <v>41823</v>
      </c>
      <c r="P764" s="128" t="s">
        <v>1708</v>
      </c>
      <c r="Q764" s="127" t="s">
        <v>1709</v>
      </c>
      <c r="R764" s="128" t="s">
        <v>219</v>
      </c>
      <c r="S764" s="128" t="s">
        <v>220</v>
      </c>
      <c r="T764" s="128" t="s">
        <v>221</v>
      </c>
      <c r="U764" s="128" t="s">
        <v>222</v>
      </c>
      <c r="V764" s="128" t="s">
        <v>223</v>
      </c>
    </row>
    <row r="765" spans="1:22" hidden="1">
      <c r="A765" s="120"/>
      <c r="B765" s="128" t="s">
        <v>206</v>
      </c>
      <c r="C765" s="127" t="s">
        <v>207</v>
      </c>
      <c r="D765" s="128" t="s">
        <v>208</v>
      </c>
      <c r="E765" s="128" t="s">
        <v>1541</v>
      </c>
      <c r="F765" s="128" t="s">
        <v>398</v>
      </c>
      <c r="G765" s="127" t="s">
        <v>2294</v>
      </c>
      <c r="H765" s="128" t="s">
        <v>2295</v>
      </c>
      <c r="I765" s="127" t="s">
        <v>2296</v>
      </c>
      <c r="J765" s="128" t="s">
        <v>2297</v>
      </c>
      <c r="K765" s="128" t="s">
        <v>2298</v>
      </c>
      <c r="L765" s="128" t="s">
        <v>2299</v>
      </c>
      <c r="M765" s="126">
        <v>10</v>
      </c>
      <c r="N765" s="129">
        <v>22964.240000000002</v>
      </c>
      <c r="O765" s="128">
        <v>41823</v>
      </c>
      <c r="P765" s="128" t="s">
        <v>2300</v>
      </c>
      <c r="Q765" s="127" t="s">
        <v>2301</v>
      </c>
      <c r="R765" s="128" t="s">
        <v>2302</v>
      </c>
      <c r="S765" s="128" t="s">
        <v>220</v>
      </c>
      <c r="T765" s="128" t="s">
        <v>476</v>
      </c>
      <c r="U765" s="128" t="s">
        <v>350</v>
      </c>
      <c r="V765" s="128" t="s">
        <v>223</v>
      </c>
    </row>
    <row r="766" spans="1:22" ht="30" hidden="1">
      <c r="A766" s="120"/>
      <c r="B766" s="171" t="s">
        <v>206</v>
      </c>
      <c r="C766" s="173" t="s">
        <v>207</v>
      </c>
      <c r="D766" s="171" t="s">
        <v>208</v>
      </c>
      <c r="E766" s="171" t="s">
        <v>315</v>
      </c>
      <c r="F766" s="171" t="s">
        <v>800</v>
      </c>
      <c r="G766" s="173" t="s">
        <v>801</v>
      </c>
      <c r="H766" s="171" t="s">
        <v>802</v>
      </c>
      <c r="I766" s="173" t="s">
        <v>803</v>
      </c>
      <c r="J766" s="171" t="s">
        <v>804</v>
      </c>
      <c r="K766" s="171" t="s">
        <v>805</v>
      </c>
      <c r="L766" s="171" t="s">
        <v>806</v>
      </c>
      <c r="M766" s="175">
        <v>10</v>
      </c>
      <c r="N766" s="177">
        <v>26621.98</v>
      </c>
      <c r="O766" s="179">
        <v>41823</v>
      </c>
      <c r="P766" s="171" t="s">
        <v>807</v>
      </c>
      <c r="Q766" s="173" t="s">
        <v>808</v>
      </c>
      <c r="R766" s="171" t="s">
        <v>219</v>
      </c>
      <c r="S766" s="171" t="s">
        <v>220</v>
      </c>
      <c r="T766" s="171" t="s">
        <v>221</v>
      </c>
      <c r="U766" s="171" t="s">
        <v>222</v>
      </c>
      <c r="V766" s="171" t="s">
        <v>223</v>
      </c>
    </row>
    <row r="767" spans="1:22" ht="30" hidden="1">
      <c r="A767" s="120"/>
      <c r="B767" s="171" t="s">
        <v>206</v>
      </c>
      <c r="C767" s="173" t="s">
        <v>207</v>
      </c>
      <c r="D767" s="171" t="s">
        <v>208</v>
      </c>
      <c r="E767" s="171" t="s">
        <v>315</v>
      </c>
      <c r="F767" s="171" t="s">
        <v>251</v>
      </c>
      <c r="G767" s="173" t="s">
        <v>316</v>
      </c>
      <c r="H767" s="171" t="s">
        <v>317</v>
      </c>
      <c r="I767" s="173" t="s">
        <v>318</v>
      </c>
      <c r="J767" s="171" t="s">
        <v>319</v>
      </c>
      <c r="K767" s="171" t="s">
        <v>320</v>
      </c>
      <c r="L767" s="171" t="s">
        <v>321</v>
      </c>
      <c r="M767" s="175">
        <v>10</v>
      </c>
      <c r="N767" s="177">
        <v>23947.8</v>
      </c>
      <c r="O767" s="179">
        <v>41823</v>
      </c>
      <c r="P767" s="171" t="s">
        <v>322</v>
      </c>
      <c r="Q767" s="173" t="s">
        <v>323</v>
      </c>
      <c r="R767" s="171" t="s">
        <v>219</v>
      </c>
      <c r="S767" s="171" t="s">
        <v>220</v>
      </c>
      <c r="T767" s="171" t="s">
        <v>221</v>
      </c>
      <c r="U767" s="171" t="s">
        <v>222</v>
      </c>
      <c r="V767" s="171" t="s">
        <v>223</v>
      </c>
    </row>
    <row r="768" spans="1:22" ht="30" hidden="1">
      <c r="A768" s="120"/>
      <c r="B768" s="171" t="s">
        <v>206</v>
      </c>
      <c r="C768" s="173" t="s">
        <v>207</v>
      </c>
      <c r="D768" s="171" t="s">
        <v>208</v>
      </c>
      <c r="E768" s="171" t="s">
        <v>660</v>
      </c>
      <c r="F768" s="171" t="s">
        <v>547</v>
      </c>
      <c r="G768" s="173" t="s">
        <v>661</v>
      </c>
      <c r="H768" s="171" t="s">
        <v>662</v>
      </c>
      <c r="I768" s="173" t="s">
        <v>663</v>
      </c>
      <c r="J768" s="171" t="s">
        <v>664</v>
      </c>
      <c r="K768" s="171" t="s">
        <v>665</v>
      </c>
      <c r="L768" s="171" t="s">
        <v>666</v>
      </c>
      <c r="M768" s="175">
        <v>10</v>
      </c>
      <c r="N768" s="177">
        <v>31318.21</v>
      </c>
      <c r="O768" s="179">
        <v>41821</v>
      </c>
      <c r="P768" s="171" t="s">
        <v>667</v>
      </c>
      <c r="Q768" s="173" t="s">
        <v>668</v>
      </c>
      <c r="R768" s="171" t="s">
        <v>219</v>
      </c>
      <c r="S768" s="171" t="s">
        <v>220</v>
      </c>
      <c r="T768" s="171" t="s">
        <v>221</v>
      </c>
      <c r="U768" s="171" t="s">
        <v>222</v>
      </c>
      <c r="V768" s="171" t="s">
        <v>223</v>
      </c>
    </row>
    <row r="769" spans="1:22" ht="30" hidden="1">
      <c r="A769" s="120"/>
      <c r="B769" s="171" t="s">
        <v>206</v>
      </c>
      <c r="C769" s="173" t="s">
        <v>207</v>
      </c>
      <c r="D769" s="171" t="s">
        <v>208</v>
      </c>
      <c r="E769" s="171" t="s">
        <v>1283</v>
      </c>
      <c r="F769" s="171" t="s">
        <v>231</v>
      </c>
      <c r="G769" s="173" t="s">
        <v>1284</v>
      </c>
      <c r="H769" s="171" t="s">
        <v>1285</v>
      </c>
      <c r="I769" s="173" t="s">
        <v>1286</v>
      </c>
      <c r="J769" s="171" t="s">
        <v>1287</v>
      </c>
      <c r="K769" s="171" t="s">
        <v>1288</v>
      </c>
      <c r="L769" s="171" t="s">
        <v>1289</v>
      </c>
      <c r="M769" s="175">
        <v>10</v>
      </c>
      <c r="N769" s="177">
        <v>13827.76</v>
      </c>
      <c r="O769" s="179">
        <v>41821</v>
      </c>
      <c r="P769" s="171" t="s">
        <v>1290</v>
      </c>
      <c r="Q769" s="173" t="s">
        <v>1291</v>
      </c>
      <c r="R769" s="171" t="s">
        <v>219</v>
      </c>
      <c r="S769" s="171" t="s">
        <v>220</v>
      </c>
      <c r="T769" s="171" t="s">
        <v>221</v>
      </c>
      <c r="U769" s="171" t="s">
        <v>222</v>
      </c>
      <c r="V769" s="171" t="s">
        <v>223</v>
      </c>
    </row>
    <row r="770" spans="1:22" ht="30" hidden="1">
      <c r="A770" s="120"/>
      <c r="B770" s="171" t="s">
        <v>206</v>
      </c>
      <c r="C770" s="173" t="s">
        <v>207</v>
      </c>
      <c r="D770" s="171" t="s">
        <v>208</v>
      </c>
      <c r="E770" s="171" t="s">
        <v>1283</v>
      </c>
      <c r="F770" s="171" t="s">
        <v>231</v>
      </c>
      <c r="G770" s="173" t="s">
        <v>1284</v>
      </c>
      <c r="H770" s="171" t="s">
        <v>1285</v>
      </c>
      <c r="I770" s="173" t="s">
        <v>1292</v>
      </c>
      <c r="J770" s="171" t="s">
        <v>1293</v>
      </c>
      <c r="K770" s="171" t="s">
        <v>1288</v>
      </c>
      <c r="L770" s="171" t="s">
        <v>1289</v>
      </c>
      <c r="M770" s="175">
        <v>20</v>
      </c>
      <c r="N770" s="177">
        <v>1718.44</v>
      </c>
      <c r="O770" s="179">
        <v>41821</v>
      </c>
      <c r="P770" s="171" t="s">
        <v>1290</v>
      </c>
      <c r="Q770" s="173" t="s">
        <v>1291</v>
      </c>
      <c r="R770" s="171" t="s">
        <v>219</v>
      </c>
      <c r="S770" s="171" t="s">
        <v>220</v>
      </c>
      <c r="T770" s="171" t="s">
        <v>221</v>
      </c>
      <c r="U770" s="171" t="s">
        <v>222</v>
      </c>
      <c r="V770" s="171" t="s">
        <v>223</v>
      </c>
    </row>
    <row r="771" spans="1:22" ht="30" hidden="1">
      <c r="A771" s="120"/>
      <c r="B771" s="171" t="s">
        <v>206</v>
      </c>
      <c r="C771" s="173" t="s">
        <v>207</v>
      </c>
      <c r="D771" s="171" t="s">
        <v>208</v>
      </c>
      <c r="E771" s="171" t="s">
        <v>1283</v>
      </c>
      <c r="F771" s="171" t="s">
        <v>231</v>
      </c>
      <c r="G771" s="173" t="s">
        <v>1284</v>
      </c>
      <c r="H771" s="171" t="s">
        <v>1285</v>
      </c>
      <c r="I771" s="173" t="s">
        <v>1286</v>
      </c>
      <c r="J771" s="171" t="s">
        <v>1294</v>
      </c>
      <c r="K771" s="171" t="s">
        <v>1288</v>
      </c>
      <c r="L771" s="171" t="s">
        <v>1289</v>
      </c>
      <c r="M771" s="175">
        <v>30</v>
      </c>
      <c r="N771" s="177">
        <v>1151.07</v>
      </c>
      <c r="O771" s="179">
        <v>41821</v>
      </c>
      <c r="P771" s="171" t="s">
        <v>1290</v>
      </c>
      <c r="Q771" s="173" t="s">
        <v>1291</v>
      </c>
      <c r="R771" s="171" t="s">
        <v>219</v>
      </c>
      <c r="S771" s="171" t="s">
        <v>220</v>
      </c>
      <c r="T771" s="171" t="s">
        <v>221</v>
      </c>
      <c r="U771" s="171" t="s">
        <v>222</v>
      </c>
      <c r="V771" s="171" t="s">
        <v>223</v>
      </c>
    </row>
    <row r="772" spans="1:22" ht="30" hidden="1">
      <c r="A772" s="120"/>
      <c r="B772" s="171" t="s">
        <v>206</v>
      </c>
      <c r="C772" s="173" t="s">
        <v>207</v>
      </c>
      <c r="D772" s="171" t="s">
        <v>208</v>
      </c>
      <c r="E772" s="171" t="s">
        <v>1283</v>
      </c>
      <c r="F772" s="171" t="s">
        <v>231</v>
      </c>
      <c r="G772" s="173" t="s">
        <v>1284</v>
      </c>
      <c r="H772" s="171" t="s">
        <v>1285</v>
      </c>
      <c r="I772" s="173" t="s">
        <v>1292</v>
      </c>
      <c r="J772" s="171" t="s">
        <v>1294</v>
      </c>
      <c r="K772" s="171" t="s">
        <v>1288</v>
      </c>
      <c r="L772" s="171" t="s">
        <v>1289</v>
      </c>
      <c r="M772" s="175">
        <v>30</v>
      </c>
      <c r="N772" s="177">
        <v>493.32</v>
      </c>
      <c r="O772" s="179">
        <v>41821</v>
      </c>
      <c r="P772" s="171" t="s">
        <v>1290</v>
      </c>
      <c r="Q772" s="173" t="s">
        <v>1291</v>
      </c>
      <c r="R772" s="171" t="s">
        <v>219</v>
      </c>
      <c r="S772" s="171" t="s">
        <v>220</v>
      </c>
      <c r="T772" s="171" t="s">
        <v>221</v>
      </c>
      <c r="U772" s="171" t="s">
        <v>222</v>
      </c>
      <c r="V772" s="171" t="s">
        <v>223</v>
      </c>
    </row>
    <row r="773" spans="1:22" ht="30" hidden="1">
      <c r="A773" s="120"/>
      <c r="B773" s="171" t="s">
        <v>206</v>
      </c>
      <c r="C773" s="173" t="s">
        <v>207</v>
      </c>
      <c r="D773" s="171" t="s">
        <v>208</v>
      </c>
      <c r="E773" s="171" t="s">
        <v>1283</v>
      </c>
      <c r="F773" s="171" t="s">
        <v>231</v>
      </c>
      <c r="G773" s="173" t="s">
        <v>1284</v>
      </c>
      <c r="H773" s="171" t="s">
        <v>1285</v>
      </c>
      <c r="I773" s="173" t="s">
        <v>1295</v>
      </c>
      <c r="J773" s="171" t="s">
        <v>1296</v>
      </c>
      <c r="K773" s="171" t="s">
        <v>1288</v>
      </c>
      <c r="L773" s="171" t="s">
        <v>1289</v>
      </c>
      <c r="M773" s="175">
        <v>40</v>
      </c>
      <c r="N773" s="177">
        <v>1776.6</v>
      </c>
      <c r="O773" s="179">
        <v>41821</v>
      </c>
      <c r="P773" s="171" t="s">
        <v>1290</v>
      </c>
      <c r="Q773" s="173" t="s">
        <v>1291</v>
      </c>
      <c r="R773" s="171" t="s">
        <v>219</v>
      </c>
      <c r="S773" s="171" t="s">
        <v>220</v>
      </c>
      <c r="T773" s="171" t="s">
        <v>221</v>
      </c>
      <c r="U773" s="171" t="s">
        <v>222</v>
      </c>
      <c r="V773" s="171" t="s">
        <v>223</v>
      </c>
    </row>
    <row r="774" spans="1:22" ht="30" hidden="1">
      <c r="A774" s="120"/>
      <c r="B774" s="171" t="s">
        <v>206</v>
      </c>
      <c r="C774" s="173" t="s">
        <v>207</v>
      </c>
      <c r="D774" s="171" t="s">
        <v>208</v>
      </c>
      <c r="E774" s="171" t="s">
        <v>1283</v>
      </c>
      <c r="F774" s="171" t="s">
        <v>231</v>
      </c>
      <c r="G774" s="173" t="s">
        <v>1284</v>
      </c>
      <c r="H774" s="171" t="s">
        <v>1285</v>
      </c>
      <c r="I774" s="173" t="s">
        <v>1297</v>
      </c>
      <c r="J774" s="171" t="s">
        <v>1296</v>
      </c>
      <c r="K774" s="171" t="s">
        <v>1288</v>
      </c>
      <c r="L774" s="171" t="s">
        <v>1289</v>
      </c>
      <c r="M774" s="175">
        <v>40</v>
      </c>
      <c r="N774" s="177">
        <v>1776.6</v>
      </c>
      <c r="O774" s="179">
        <v>41821</v>
      </c>
      <c r="P774" s="171" t="s">
        <v>1290</v>
      </c>
      <c r="Q774" s="173" t="s">
        <v>1291</v>
      </c>
      <c r="R774" s="171" t="s">
        <v>219</v>
      </c>
      <c r="S774" s="171" t="s">
        <v>220</v>
      </c>
      <c r="T774" s="171" t="s">
        <v>221</v>
      </c>
      <c r="U774" s="171" t="s">
        <v>222</v>
      </c>
      <c r="V774" s="171" t="s">
        <v>223</v>
      </c>
    </row>
    <row r="775" spans="1:22" ht="30" hidden="1">
      <c r="A775" s="120"/>
      <c r="B775" s="171" t="s">
        <v>206</v>
      </c>
      <c r="C775" s="173" t="s">
        <v>207</v>
      </c>
      <c r="D775" s="171" t="s">
        <v>208</v>
      </c>
      <c r="E775" s="171" t="s">
        <v>1283</v>
      </c>
      <c r="F775" s="171" t="s">
        <v>231</v>
      </c>
      <c r="G775" s="173" t="s">
        <v>1284</v>
      </c>
      <c r="H775" s="171" t="s">
        <v>1285</v>
      </c>
      <c r="I775" s="173" t="s">
        <v>1292</v>
      </c>
      <c r="J775" s="171" t="s">
        <v>1298</v>
      </c>
      <c r="K775" s="171" t="s">
        <v>1288</v>
      </c>
      <c r="L775" s="171" t="s">
        <v>1289</v>
      </c>
      <c r="M775" s="175">
        <v>50</v>
      </c>
      <c r="N775" s="177">
        <v>6727.99</v>
      </c>
      <c r="O775" s="179">
        <v>41821</v>
      </c>
      <c r="P775" s="171" t="s">
        <v>1290</v>
      </c>
      <c r="Q775" s="173" t="s">
        <v>1291</v>
      </c>
      <c r="R775" s="171" t="s">
        <v>219</v>
      </c>
      <c r="S775" s="171" t="s">
        <v>220</v>
      </c>
      <c r="T775" s="171" t="s">
        <v>221</v>
      </c>
      <c r="U775" s="171" t="s">
        <v>222</v>
      </c>
      <c r="V775" s="171" t="s">
        <v>223</v>
      </c>
    </row>
    <row r="776" spans="1:22" ht="30" hidden="1">
      <c r="A776" s="120"/>
      <c r="B776" s="171" t="s">
        <v>206</v>
      </c>
      <c r="C776" s="173" t="s">
        <v>207</v>
      </c>
      <c r="D776" s="171" t="s">
        <v>208</v>
      </c>
      <c r="E776" s="171" t="s">
        <v>285</v>
      </c>
      <c r="F776" s="171" t="s">
        <v>286</v>
      </c>
      <c r="G776" s="173" t="s">
        <v>287</v>
      </c>
      <c r="H776" s="171" t="s">
        <v>288</v>
      </c>
      <c r="I776" s="173" t="s">
        <v>289</v>
      </c>
      <c r="J776" s="171" t="s">
        <v>290</v>
      </c>
      <c r="K776" s="171" t="s">
        <v>291</v>
      </c>
      <c r="L776" s="171" t="s">
        <v>292</v>
      </c>
      <c r="M776" s="175">
        <v>10</v>
      </c>
      <c r="N776" s="177">
        <v>22675</v>
      </c>
      <c r="O776" s="179">
        <v>41827</v>
      </c>
      <c r="P776" s="171" t="s">
        <v>293</v>
      </c>
      <c r="Q776" s="173" t="s">
        <v>294</v>
      </c>
      <c r="R776" s="171" t="s">
        <v>219</v>
      </c>
      <c r="S776" s="171" t="s">
        <v>220</v>
      </c>
      <c r="T776" s="171" t="s">
        <v>221</v>
      </c>
      <c r="U776" s="171" t="s">
        <v>222</v>
      </c>
      <c r="V776" s="171" t="s">
        <v>223</v>
      </c>
    </row>
    <row r="777" spans="1:22" hidden="1">
      <c r="A777" s="120"/>
      <c r="B777" s="128" t="s">
        <v>206</v>
      </c>
      <c r="C777" s="127" t="s">
        <v>207</v>
      </c>
      <c r="D777" s="128" t="s">
        <v>208</v>
      </c>
      <c r="E777" s="128" t="s">
        <v>240</v>
      </c>
      <c r="F777" s="128" t="s">
        <v>377</v>
      </c>
      <c r="G777" s="127" t="s">
        <v>1926</v>
      </c>
      <c r="H777" s="128" t="s">
        <v>1927</v>
      </c>
      <c r="I777" s="127" t="s">
        <v>1934</v>
      </c>
      <c r="J777" s="128" t="s">
        <v>1938</v>
      </c>
      <c r="K777" s="128" t="s">
        <v>1939</v>
      </c>
      <c r="L777" s="128" t="s">
        <v>1937</v>
      </c>
      <c r="M777" s="126">
        <v>10</v>
      </c>
      <c r="N777" s="129">
        <v>72792</v>
      </c>
      <c r="O777" s="128">
        <v>41827</v>
      </c>
      <c r="P777" s="128" t="s">
        <v>217</v>
      </c>
      <c r="Q777" s="127" t="s">
        <v>218</v>
      </c>
      <c r="R777" s="128" t="s">
        <v>219</v>
      </c>
      <c r="S777" s="128" t="s">
        <v>220</v>
      </c>
      <c r="T777" s="128" t="s">
        <v>221</v>
      </c>
      <c r="U777" s="128" t="s">
        <v>222</v>
      </c>
      <c r="V777" s="128" t="s">
        <v>223</v>
      </c>
    </row>
    <row r="778" spans="1:22" hidden="1">
      <c r="A778" s="120"/>
      <c r="B778" s="128" t="s">
        <v>206</v>
      </c>
      <c r="C778" s="127" t="s">
        <v>207</v>
      </c>
      <c r="D778" s="128" t="s">
        <v>208</v>
      </c>
      <c r="E778" s="128" t="s">
        <v>890</v>
      </c>
      <c r="F778" s="128" t="s">
        <v>1036</v>
      </c>
      <c r="G778" s="127" t="s">
        <v>2260</v>
      </c>
      <c r="H778" s="128" t="s">
        <v>2261</v>
      </c>
      <c r="I778" s="127" t="s">
        <v>2271</v>
      </c>
      <c r="J778" s="128" t="s">
        <v>2272</v>
      </c>
      <c r="K778" s="128" t="s">
        <v>2273</v>
      </c>
      <c r="L778" s="128" t="s">
        <v>2265</v>
      </c>
      <c r="M778" s="126">
        <v>50</v>
      </c>
      <c r="N778" s="129">
        <v>30000</v>
      </c>
      <c r="O778" s="128">
        <v>41828</v>
      </c>
      <c r="P778" s="128" t="s">
        <v>1679</v>
      </c>
      <c r="Q778" s="127" t="s">
        <v>1680</v>
      </c>
      <c r="R778" s="128" t="s">
        <v>219</v>
      </c>
      <c r="S778" s="128" t="s">
        <v>220</v>
      </c>
      <c r="T778" s="128" t="s">
        <v>476</v>
      </c>
      <c r="U778" s="128" t="s">
        <v>222</v>
      </c>
      <c r="V778" s="128" t="s">
        <v>223</v>
      </c>
    </row>
    <row r="779" spans="1:22" hidden="1">
      <c r="A779" s="120"/>
      <c r="B779" s="128" t="s">
        <v>206</v>
      </c>
      <c r="C779" s="127" t="s">
        <v>207</v>
      </c>
      <c r="D779" s="128" t="s">
        <v>208</v>
      </c>
      <c r="E779" s="128" t="s">
        <v>1541</v>
      </c>
      <c r="F779" s="128" t="s">
        <v>398</v>
      </c>
      <c r="G779" s="127" t="s">
        <v>2294</v>
      </c>
      <c r="H779" s="128" t="s">
        <v>2295</v>
      </c>
      <c r="I779" s="127" t="s">
        <v>2296</v>
      </c>
      <c r="J779" s="128" t="s">
        <v>2303</v>
      </c>
      <c r="K779" s="128" t="s">
        <v>2304</v>
      </c>
      <c r="L779" s="128" t="s">
        <v>2305</v>
      </c>
      <c r="M779" s="126">
        <v>10</v>
      </c>
      <c r="N779" s="129">
        <v>22074.28</v>
      </c>
      <c r="O779" s="128">
        <v>41828</v>
      </c>
      <c r="P779" s="128" t="s">
        <v>2306</v>
      </c>
      <c r="Q779" s="127" t="s">
        <v>2307</v>
      </c>
      <c r="R779" s="128" t="s">
        <v>2302</v>
      </c>
      <c r="S779" s="128" t="s">
        <v>220</v>
      </c>
      <c r="T779" s="128" t="s">
        <v>476</v>
      </c>
      <c r="U779" s="128" t="s">
        <v>350</v>
      </c>
      <c r="V779" s="128" t="s">
        <v>223</v>
      </c>
    </row>
    <row r="780" spans="1:22" hidden="1">
      <c r="A780" s="120"/>
      <c r="B780" s="128" t="s">
        <v>206</v>
      </c>
      <c r="C780" s="127" t="s">
        <v>207</v>
      </c>
      <c r="D780" s="128" t="s">
        <v>208</v>
      </c>
      <c r="E780" s="128" t="s">
        <v>1356</v>
      </c>
      <c r="F780" s="128" t="s">
        <v>891</v>
      </c>
      <c r="G780" s="127" t="s">
        <v>2212</v>
      </c>
      <c r="H780" s="128" t="s">
        <v>2213</v>
      </c>
      <c r="I780" s="127" t="s">
        <v>2214</v>
      </c>
      <c r="J780" s="128" t="s">
        <v>2220</v>
      </c>
      <c r="K780" s="128" t="s">
        <v>2221</v>
      </c>
      <c r="L780" s="128" t="s">
        <v>2222</v>
      </c>
      <c r="M780" s="126">
        <v>50</v>
      </c>
      <c r="N780" s="129">
        <v>28382</v>
      </c>
      <c r="O780" s="128">
        <v>41821</v>
      </c>
      <c r="P780" s="128" t="s">
        <v>2218</v>
      </c>
      <c r="Q780" s="127" t="s">
        <v>2219</v>
      </c>
      <c r="R780" s="128" t="s">
        <v>219</v>
      </c>
      <c r="S780" s="128" t="s">
        <v>220</v>
      </c>
      <c r="T780" s="128" t="s">
        <v>221</v>
      </c>
      <c r="U780" s="128" t="s">
        <v>222</v>
      </c>
      <c r="V780" s="128" t="s">
        <v>223</v>
      </c>
    </row>
    <row r="781" spans="1:22" hidden="1">
      <c r="A781" s="120" t="s">
        <v>2406</v>
      </c>
      <c r="B781" s="128" t="s">
        <v>206</v>
      </c>
      <c r="C781" s="127" t="s">
        <v>207</v>
      </c>
      <c r="D781" s="128" t="s">
        <v>208</v>
      </c>
      <c r="E781" s="128" t="s">
        <v>1356</v>
      </c>
      <c r="F781" s="128" t="s">
        <v>891</v>
      </c>
      <c r="G781" s="127" t="s">
        <v>2212</v>
      </c>
      <c r="H781" s="128" t="s">
        <v>2213</v>
      </c>
      <c r="I781" s="127" t="s">
        <v>2214</v>
      </c>
      <c r="J781" s="128" t="s">
        <v>2215</v>
      </c>
      <c r="K781" s="128" t="s">
        <v>2216</v>
      </c>
      <c r="L781" s="128" t="s">
        <v>2217</v>
      </c>
      <c r="M781" s="126">
        <v>50</v>
      </c>
      <c r="N781" s="129">
        <v>23010.2</v>
      </c>
      <c r="O781" s="128">
        <v>41821</v>
      </c>
      <c r="P781" s="128" t="s">
        <v>2218</v>
      </c>
      <c r="Q781" s="127" t="s">
        <v>2219</v>
      </c>
      <c r="R781" s="128" t="s">
        <v>219</v>
      </c>
      <c r="S781" s="128" t="s">
        <v>220</v>
      </c>
      <c r="T781" s="128" t="s">
        <v>221</v>
      </c>
      <c r="U781" s="128" t="s">
        <v>222</v>
      </c>
      <c r="V781" s="128" t="s">
        <v>223</v>
      </c>
    </row>
    <row r="782" spans="1:22" ht="30" hidden="1">
      <c r="A782" s="120"/>
      <c r="B782" s="171" t="s">
        <v>206</v>
      </c>
      <c r="C782" s="173" t="s">
        <v>207</v>
      </c>
      <c r="D782" s="171" t="s">
        <v>208</v>
      </c>
      <c r="E782" s="171" t="s">
        <v>1356</v>
      </c>
      <c r="F782" s="171" t="s">
        <v>891</v>
      </c>
      <c r="G782" s="173" t="s">
        <v>1357</v>
      </c>
      <c r="H782" s="171" t="s">
        <v>1358</v>
      </c>
      <c r="I782" s="173" t="s">
        <v>1359</v>
      </c>
      <c r="J782" s="171" t="s">
        <v>1360</v>
      </c>
      <c r="K782" s="171" t="s">
        <v>1361</v>
      </c>
      <c r="L782" s="171" t="s">
        <v>1362</v>
      </c>
      <c r="M782" s="175">
        <v>30</v>
      </c>
      <c r="N782" s="177">
        <v>48500</v>
      </c>
      <c r="O782" s="179">
        <v>41827</v>
      </c>
      <c r="P782" s="171" t="s">
        <v>1363</v>
      </c>
      <c r="Q782" s="173" t="s">
        <v>1364</v>
      </c>
      <c r="R782" s="171" t="s">
        <v>219</v>
      </c>
      <c r="S782" s="171" t="s">
        <v>220</v>
      </c>
      <c r="T782" s="171" t="s">
        <v>221</v>
      </c>
      <c r="U782" s="171" t="s">
        <v>222</v>
      </c>
      <c r="V782" s="171" t="s">
        <v>223</v>
      </c>
    </row>
    <row r="783" spans="1:22" hidden="1">
      <c r="A783" s="120"/>
      <c r="B783" s="128" t="s">
        <v>206</v>
      </c>
      <c r="C783" s="127" t="s">
        <v>207</v>
      </c>
      <c r="D783" s="128" t="s">
        <v>208</v>
      </c>
      <c r="E783" s="128" t="s">
        <v>774</v>
      </c>
      <c r="F783" s="128" t="s">
        <v>368</v>
      </c>
      <c r="G783" s="127" t="s">
        <v>2165</v>
      </c>
      <c r="H783" s="128" t="s">
        <v>2166</v>
      </c>
      <c r="I783" s="127" t="s">
        <v>2167</v>
      </c>
      <c r="J783" s="128" t="s">
        <v>2168</v>
      </c>
      <c r="K783" s="128" t="s">
        <v>2169</v>
      </c>
      <c r="L783" s="128" t="s">
        <v>2170</v>
      </c>
      <c r="M783" s="126">
        <v>10</v>
      </c>
      <c r="N783" s="129">
        <v>24518</v>
      </c>
      <c r="O783" s="128">
        <v>41824</v>
      </c>
      <c r="P783" s="128" t="s">
        <v>2171</v>
      </c>
      <c r="Q783" s="127" t="s">
        <v>2172</v>
      </c>
      <c r="R783" s="128" t="s">
        <v>219</v>
      </c>
      <c r="S783" s="128" t="s">
        <v>220</v>
      </c>
      <c r="T783" s="128" t="s">
        <v>221</v>
      </c>
      <c r="U783" s="128" t="s">
        <v>222</v>
      </c>
      <c r="V783" s="128" t="s">
        <v>223</v>
      </c>
    </row>
    <row r="784" spans="1:22" ht="30">
      <c r="A784" s="120" t="s">
        <v>2405</v>
      </c>
      <c r="B784" s="171" t="s">
        <v>206</v>
      </c>
      <c r="C784" s="173" t="s">
        <v>207</v>
      </c>
      <c r="D784" s="171" t="s">
        <v>208</v>
      </c>
      <c r="E784" s="171" t="s">
        <v>713</v>
      </c>
      <c r="F784" s="171" t="s">
        <v>456</v>
      </c>
      <c r="G784" s="173" t="s">
        <v>714</v>
      </c>
      <c r="H784" s="171" t="s">
        <v>715</v>
      </c>
      <c r="I784" s="173" t="s">
        <v>716</v>
      </c>
      <c r="J784" s="171" t="s">
        <v>732</v>
      </c>
      <c r="K784" s="171" t="s">
        <v>733</v>
      </c>
      <c r="L784" s="171" t="s">
        <v>734</v>
      </c>
      <c r="M784" s="175">
        <v>60</v>
      </c>
      <c r="N784" s="177">
        <v>13261.5</v>
      </c>
      <c r="O784" s="179">
        <v>41829</v>
      </c>
      <c r="P784" s="171" t="s">
        <v>720</v>
      </c>
      <c r="Q784" s="173" t="s">
        <v>721</v>
      </c>
      <c r="R784" s="171" t="s">
        <v>348</v>
      </c>
      <c r="S784" s="171" t="s">
        <v>220</v>
      </c>
      <c r="T784" s="171" t="s">
        <v>476</v>
      </c>
      <c r="U784" s="171" t="s">
        <v>350</v>
      </c>
      <c r="V784" s="171" t="s">
        <v>223</v>
      </c>
    </row>
    <row r="785" spans="1:22" ht="30">
      <c r="A785" s="120" t="s">
        <v>2405</v>
      </c>
      <c r="B785" s="171" t="s">
        <v>206</v>
      </c>
      <c r="C785" s="173" t="s">
        <v>207</v>
      </c>
      <c r="D785" s="171" t="s">
        <v>208</v>
      </c>
      <c r="E785" s="171" t="s">
        <v>713</v>
      </c>
      <c r="F785" s="171" t="s">
        <v>456</v>
      </c>
      <c r="G785" s="173" t="s">
        <v>714</v>
      </c>
      <c r="H785" s="171" t="s">
        <v>715</v>
      </c>
      <c r="I785" s="173" t="s">
        <v>716</v>
      </c>
      <c r="J785" s="171" t="s">
        <v>732</v>
      </c>
      <c r="K785" s="171" t="s">
        <v>733</v>
      </c>
      <c r="L785" s="171" t="s">
        <v>734</v>
      </c>
      <c r="M785" s="175">
        <v>70</v>
      </c>
      <c r="N785" s="177">
        <v>5157.25</v>
      </c>
      <c r="O785" s="179">
        <v>41829</v>
      </c>
      <c r="P785" s="171" t="s">
        <v>720</v>
      </c>
      <c r="Q785" s="173" t="s">
        <v>721</v>
      </c>
      <c r="R785" s="171" t="s">
        <v>348</v>
      </c>
      <c r="S785" s="171" t="s">
        <v>220</v>
      </c>
      <c r="T785" s="171" t="s">
        <v>476</v>
      </c>
      <c r="U785" s="171" t="s">
        <v>350</v>
      </c>
      <c r="V785" s="171" t="s">
        <v>223</v>
      </c>
    </row>
    <row r="786" spans="1:22" ht="30" hidden="1">
      <c r="A786" s="120"/>
      <c r="B786" s="171" t="s">
        <v>206</v>
      </c>
      <c r="C786" s="173" t="s">
        <v>207</v>
      </c>
      <c r="D786" s="171" t="s">
        <v>208</v>
      </c>
      <c r="E786" s="171" t="s">
        <v>692</v>
      </c>
      <c r="F786" s="171" t="s">
        <v>399</v>
      </c>
      <c r="G786" s="173" t="s">
        <v>693</v>
      </c>
      <c r="H786" s="171" t="s">
        <v>694</v>
      </c>
      <c r="I786" s="173" t="s">
        <v>695</v>
      </c>
      <c r="J786" s="171" t="s">
        <v>696</v>
      </c>
      <c r="K786" s="171" t="s">
        <v>697</v>
      </c>
      <c r="L786" s="171" t="s">
        <v>698</v>
      </c>
      <c r="M786" s="175">
        <v>10</v>
      </c>
      <c r="N786" s="177">
        <v>12000</v>
      </c>
      <c r="O786" s="179">
        <v>41829</v>
      </c>
      <c r="P786" s="171" t="s">
        <v>699</v>
      </c>
      <c r="Q786" s="173" t="s">
        <v>700</v>
      </c>
      <c r="R786" s="171" t="s">
        <v>701</v>
      </c>
      <c r="S786" s="171" t="s">
        <v>220</v>
      </c>
      <c r="T786" s="171" t="s">
        <v>476</v>
      </c>
      <c r="U786" s="171" t="s">
        <v>350</v>
      </c>
      <c r="V786" s="171" t="s">
        <v>223</v>
      </c>
    </row>
    <row r="787" spans="1:22" ht="30" hidden="1">
      <c r="A787" s="120"/>
      <c r="B787" s="171" t="s">
        <v>206</v>
      </c>
      <c r="C787" s="173" t="s">
        <v>207</v>
      </c>
      <c r="D787" s="171" t="s">
        <v>208</v>
      </c>
      <c r="E787" s="171" t="s">
        <v>692</v>
      </c>
      <c r="F787" s="171" t="s">
        <v>399</v>
      </c>
      <c r="G787" s="173" t="s">
        <v>693</v>
      </c>
      <c r="H787" s="171" t="s">
        <v>694</v>
      </c>
      <c r="I787" s="173" t="s">
        <v>695</v>
      </c>
      <c r="J787" s="171" t="s">
        <v>696</v>
      </c>
      <c r="K787" s="171" t="s">
        <v>697</v>
      </c>
      <c r="L787" s="171" t="s">
        <v>698</v>
      </c>
      <c r="M787" s="175">
        <v>20</v>
      </c>
      <c r="N787" s="177">
        <v>3600</v>
      </c>
      <c r="O787" s="179">
        <v>41829</v>
      </c>
      <c r="P787" s="171" t="s">
        <v>699</v>
      </c>
      <c r="Q787" s="173" t="s">
        <v>700</v>
      </c>
      <c r="R787" s="171" t="s">
        <v>701</v>
      </c>
      <c r="S787" s="171" t="s">
        <v>220</v>
      </c>
      <c r="T787" s="171" t="s">
        <v>476</v>
      </c>
      <c r="U787" s="171" t="s">
        <v>350</v>
      </c>
      <c r="V787" s="171" t="s">
        <v>223</v>
      </c>
    </row>
    <row r="788" spans="1:22" ht="30" hidden="1">
      <c r="A788" s="120"/>
      <c r="B788" s="171" t="s">
        <v>206</v>
      </c>
      <c r="C788" s="173" t="s">
        <v>207</v>
      </c>
      <c r="D788" s="171" t="s">
        <v>208</v>
      </c>
      <c r="E788" s="171" t="s">
        <v>692</v>
      </c>
      <c r="F788" s="171" t="s">
        <v>399</v>
      </c>
      <c r="G788" s="173" t="s">
        <v>693</v>
      </c>
      <c r="H788" s="171" t="s">
        <v>694</v>
      </c>
      <c r="I788" s="173" t="s">
        <v>695</v>
      </c>
      <c r="J788" s="171" t="s">
        <v>696</v>
      </c>
      <c r="K788" s="171" t="s">
        <v>697</v>
      </c>
      <c r="L788" s="171" t="s">
        <v>698</v>
      </c>
      <c r="M788" s="175">
        <v>30</v>
      </c>
      <c r="N788" s="177">
        <v>1140</v>
      </c>
      <c r="O788" s="179">
        <v>41829</v>
      </c>
      <c r="P788" s="171" t="s">
        <v>699</v>
      </c>
      <c r="Q788" s="173" t="s">
        <v>700</v>
      </c>
      <c r="R788" s="171" t="s">
        <v>701</v>
      </c>
      <c r="S788" s="171" t="s">
        <v>220</v>
      </c>
      <c r="T788" s="171" t="s">
        <v>476</v>
      </c>
      <c r="U788" s="171" t="s">
        <v>350</v>
      </c>
      <c r="V788" s="171" t="s">
        <v>223</v>
      </c>
    </row>
    <row r="789" spans="1:22" hidden="1">
      <c r="A789" s="120"/>
      <c r="B789" s="128" t="s">
        <v>206</v>
      </c>
      <c r="C789" s="127" t="s">
        <v>207</v>
      </c>
      <c r="D789" s="128" t="s">
        <v>208</v>
      </c>
      <c r="E789" s="128" t="s">
        <v>890</v>
      </c>
      <c r="F789" s="128" t="s">
        <v>891</v>
      </c>
      <c r="G789" s="127" t="s">
        <v>1673</v>
      </c>
      <c r="H789" s="128" t="s">
        <v>1674</v>
      </c>
      <c r="I789" s="127" t="s">
        <v>1675</v>
      </c>
      <c r="J789" s="128" t="s">
        <v>1676</v>
      </c>
      <c r="K789" s="128" t="s">
        <v>1677</v>
      </c>
      <c r="L789" s="128" t="s">
        <v>1678</v>
      </c>
      <c r="M789" s="126">
        <v>10</v>
      </c>
      <c r="N789" s="129">
        <v>20000</v>
      </c>
      <c r="O789" s="128">
        <v>41829</v>
      </c>
      <c r="P789" s="128" t="s">
        <v>1679</v>
      </c>
      <c r="Q789" s="127" t="s">
        <v>1680</v>
      </c>
      <c r="R789" s="128" t="s">
        <v>219</v>
      </c>
      <c r="S789" s="128" t="s">
        <v>220</v>
      </c>
      <c r="T789" s="128" t="s">
        <v>476</v>
      </c>
      <c r="U789" s="128" t="s">
        <v>222</v>
      </c>
      <c r="V789" s="128" t="s">
        <v>223</v>
      </c>
    </row>
    <row r="790" spans="1:22" ht="30" hidden="1">
      <c r="A790" s="120"/>
      <c r="B790" s="171" t="s">
        <v>206</v>
      </c>
      <c r="C790" s="173" t="s">
        <v>207</v>
      </c>
      <c r="D790" s="171" t="s">
        <v>208</v>
      </c>
      <c r="E790" s="171" t="s">
        <v>285</v>
      </c>
      <c r="F790" s="171" t="s">
        <v>286</v>
      </c>
      <c r="G790" s="173" t="s">
        <v>287</v>
      </c>
      <c r="H790" s="171" t="s">
        <v>288</v>
      </c>
      <c r="I790" s="173" t="s">
        <v>295</v>
      </c>
      <c r="J790" s="171" t="s">
        <v>296</v>
      </c>
      <c r="K790" s="171" t="s">
        <v>297</v>
      </c>
      <c r="L790" s="171" t="s">
        <v>298</v>
      </c>
      <c r="M790" s="175">
        <v>10</v>
      </c>
      <c r="N790" s="177">
        <v>17034.8</v>
      </c>
      <c r="O790" s="179">
        <v>41829</v>
      </c>
      <c r="P790" s="171" t="s">
        <v>299</v>
      </c>
      <c r="Q790" s="173" t="s">
        <v>300</v>
      </c>
      <c r="R790" s="171" t="s">
        <v>219</v>
      </c>
      <c r="S790" s="171" t="s">
        <v>220</v>
      </c>
      <c r="T790" s="171" t="s">
        <v>221</v>
      </c>
      <c r="U790" s="171" t="s">
        <v>222</v>
      </c>
      <c r="V790" s="171" t="s">
        <v>223</v>
      </c>
    </row>
    <row r="791" spans="1:22" ht="30" hidden="1">
      <c r="A791" s="120"/>
      <c r="B791" s="171" t="s">
        <v>206</v>
      </c>
      <c r="C791" s="173" t="s">
        <v>207</v>
      </c>
      <c r="D791" s="171" t="s">
        <v>208</v>
      </c>
      <c r="E791" s="171" t="s">
        <v>285</v>
      </c>
      <c r="F791" s="171" t="s">
        <v>286</v>
      </c>
      <c r="G791" s="173" t="s">
        <v>287</v>
      </c>
      <c r="H791" s="171" t="s">
        <v>288</v>
      </c>
      <c r="I791" s="173" t="s">
        <v>301</v>
      </c>
      <c r="J791" s="171" t="s">
        <v>296</v>
      </c>
      <c r="K791" s="171" t="s">
        <v>297</v>
      </c>
      <c r="L791" s="171" t="s">
        <v>298</v>
      </c>
      <c r="M791" s="175">
        <v>10</v>
      </c>
      <c r="N791" s="177">
        <v>7300.63</v>
      </c>
      <c r="O791" s="179">
        <v>41829</v>
      </c>
      <c r="P791" s="171" t="s">
        <v>299</v>
      </c>
      <c r="Q791" s="173" t="s">
        <v>300</v>
      </c>
      <c r="R791" s="171" t="s">
        <v>219</v>
      </c>
      <c r="S791" s="171" t="s">
        <v>220</v>
      </c>
      <c r="T791" s="171" t="s">
        <v>221</v>
      </c>
      <c r="U791" s="171" t="s">
        <v>222</v>
      </c>
      <c r="V791" s="171" t="s">
        <v>223</v>
      </c>
    </row>
    <row r="792" spans="1:22" ht="30" hidden="1">
      <c r="A792" s="120"/>
      <c r="B792" s="171" t="s">
        <v>206</v>
      </c>
      <c r="C792" s="173" t="s">
        <v>207</v>
      </c>
      <c r="D792" s="171" t="s">
        <v>208</v>
      </c>
      <c r="E792" s="171" t="s">
        <v>285</v>
      </c>
      <c r="F792" s="171" t="s">
        <v>368</v>
      </c>
      <c r="G792" s="173" t="s">
        <v>678</v>
      </c>
      <c r="H792" s="171" t="s">
        <v>679</v>
      </c>
      <c r="I792" s="173" t="s">
        <v>680</v>
      </c>
      <c r="J792" s="171" t="s">
        <v>681</v>
      </c>
      <c r="K792" s="171" t="s">
        <v>682</v>
      </c>
      <c r="L792" s="171" t="s">
        <v>683</v>
      </c>
      <c r="M792" s="175">
        <v>10</v>
      </c>
      <c r="N792" s="177">
        <v>21063.200000000001</v>
      </c>
      <c r="O792" s="179">
        <v>41829</v>
      </c>
      <c r="P792" s="171" t="s">
        <v>684</v>
      </c>
      <c r="Q792" s="173" t="s">
        <v>685</v>
      </c>
      <c r="R792" s="171" t="s">
        <v>219</v>
      </c>
      <c r="S792" s="171" t="s">
        <v>220</v>
      </c>
      <c r="T792" s="171" t="s">
        <v>221</v>
      </c>
      <c r="U792" s="171" t="s">
        <v>222</v>
      </c>
      <c r="V792" s="171" t="s">
        <v>223</v>
      </c>
    </row>
    <row r="793" spans="1:22" ht="30" hidden="1">
      <c r="A793" s="120"/>
      <c r="B793" s="171" t="s">
        <v>206</v>
      </c>
      <c r="C793" s="173" t="s">
        <v>207</v>
      </c>
      <c r="D793" s="171" t="s">
        <v>208</v>
      </c>
      <c r="E793" s="171" t="s">
        <v>240</v>
      </c>
      <c r="F793" s="171" t="s">
        <v>241</v>
      </c>
      <c r="G793" s="173" t="s">
        <v>937</v>
      </c>
      <c r="H793" s="171" t="s">
        <v>938</v>
      </c>
      <c r="I793" s="173" t="s">
        <v>939</v>
      </c>
      <c r="J793" s="171" t="s">
        <v>952</v>
      </c>
      <c r="K793" s="171" t="s">
        <v>953</v>
      </c>
      <c r="L793" s="171" t="s">
        <v>942</v>
      </c>
      <c r="M793" s="175">
        <v>10</v>
      </c>
      <c r="N793" s="177">
        <v>16964.82</v>
      </c>
      <c r="O793" s="179">
        <v>41829</v>
      </c>
      <c r="P793" s="171" t="s">
        <v>583</v>
      </c>
      <c r="Q793" s="173" t="s">
        <v>584</v>
      </c>
      <c r="R793" s="171" t="s">
        <v>219</v>
      </c>
      <c r="S793" s="171" t="s">
        <v>220</v>
      </c>
      <c r="T793" s="171" t="s">
        <v>221</v>
      </c>
      <c r="U793" s="171" t="s">
        <v>222</v>
      </c>
      <c r="V793" s="171" t="s">
        <v>223</v>
      </c>
    </row>
    <row r="794" spans="1:22" ht="30" hidden="1">
      <c r="A794" s="120"/>
      <c r="B794" s="171" t="s">
        <v>206</v>
      </c>
      <c r="C794" s="173" t="s">
        <v>207</v>
      </c>
      <c r="D794" s="171" t="s">
        <v>208</v>
      </c>
      <c r="E794" s="171" t="s">
        <v>240</v>
      </c>
      <c r="F794" s="171" t="s">
        <v>241</v>
      </c>
      <c r="G794" s="173" t="s">
        <v>937</v>
      </c>
      <c r="H794" s="171" t="s">
        <v>938</v>
      </c>
      <c r="I794" s="173" t="s">
        <v>939</v>
      </c>
      <c r="J794" s="171" t="s">
        <v>954</v>
      </c>
      <c r="K794" s="171" t="s">
        <v>953</v>
      </c>
      <c r="L794" s="171" t="s">
        <v>942</v>
      </c>
      <c r="M794" s="175">
        <v>240</v>
      </c>
      <c r="N794" s="177">
        <v>446.4</v>
      </c>
      <c r="O794" s="179">
        <v>41829</v>
      </c>
      <c r="P794" s="171" t="s">
        <v>583</v>
      </c>
      <c r="Q794" s="173" t="s">
        <v>584</v>
      </c>
      <c r="R794" s="171" t="s">
        <v>219</v>
      </c>
      <c r="S794" s="171" t="s">
        <v>220</v>
      </c>
      <c r="T794" s="171" t="s">
        <v>221</v>
      </c>
      <c r="U794" s="171" t="s">
        <v>222</v>
      </c>
      <c r="V794" s="171" t="s">
        <v>223</v>
      </c>
    </row>
    <row r="795" spans="1:22" ht="30" hidden="1">
      <c r="A795" s="120"/>
      <c r="B795" s="171" t="s">
        <v>206</v>
      </c>
      <c r="C795" s="173" t="s">
        <v>207</v>
      </c>
      <c r="D795" s="171" t="s">
        <v>208</v>
      </c>
      <c r="E795" s="171" t="s">
        <v>240</v>
      </c>
      <c r="F795" s="171" t="s">
        <v>241</v>
      </c>
      <c r="G795" s="173" t="s">
        <v>937</v>
      </c>
      <c r="H795" s="171" t="s">
        <v>938</v>
      </c>
      <c r="I795" s="173" t="s">
        <v>939</v>
      </c>
      <c r="J795" s="171" t="s">
        <v>955</v>
      </c>
      <c r="K795" s="171" t="s">
        <v>953</v>
      </c>
      <c r="L795" s="171" t="s">
        <v>942</v>
      </c>
      <c r="M795" s="175">
        <v>250</v>
      </c>
      <c r="N795" s="177">
        <v>446.4</v>
      </c>
      <c r="O795" s="179">
        <v>41829</v>
      </c>
      <c r="P795" s="171" t="s">
        <v>583</v>
      </c>
      <c r="Q795" s="173" t="s">
        <v>584</v>
      </c>
      <c r="R795" s="171" t="s">
        <v>219</v>
      </c>
      <c r="S795" s="171" t="s">
        <v>220</v>
      </c>
      <c r="T795" s="171" t="s">
        <v>221</v>
      </c>
      <c r="U795" s="171" t="s">
        <v>222</v>
      </c>
      <c r="V795" s="171" t="s">
        <v>223</v>
      </c>
    </row>
    <row r="796" spans="1:22" ht="30" hidden="1">
      <c r="A796" s="120"/>
      <c r="B796" s="171" t="s">
        <v>206</v>
      </c>
      <c r="C796" s="173" t="s">
        <v>207</v>
      </c>
      <c r="D796" s="171" t="s">
        <v>208</v>
      </c>
      <c r="E796" s="171" t="s">
        <v>240</v>
      </c>
      <c r="F796" s="171" t="s">
        <v>241</v>
      </c>
      <c r="G796" s="173" t="s">
        <v>937</v>
      </c>
      <c r="H796" s="171" t="s">
        <v>938</v>
      </c>
      <c r="I796" s="173" t="s">
        <v>945</v>
      </c>
      <c r="J796" s="171" t="s">
        <v>956</v>
      </c>
      <c r="K796" s="171" t="s">
        <v>953</v>
      </c>
      <c r="L796" s="171" t="s">
        <v>942</v>
      </c>
      <c r="M796" s="175">
        <v>260</v>
      </c>
      <c r="N796" s="177">
        <v>223.2</v>
      </c>
      <c r="O796" s="179">
        <v>41829</v>
      </c>
      <c r="P796" s="171" t="s">
        <v>583</v>
      </c>
      <c r="Q796" s="173" t="s">
        <v>584</v>
      </c>
      <c r="R796" s="171" t="s">
        <v>219</v>
      </c>
      <c r="S796" s="171" t="s">
        <v>220</v>
      </c>
      <c r="T796" s="171" t="s">
        <v>221</v>
      </c>
      <c r="U796" s="171" t="s">
        <v>222</v>
      </c>
      <c r="V796" s="171" t="s">
        <v>223</v>
      </c>
    </row>
    <row r="797" spans="1:22" ht="30" hidden="1">
      <c r="A797" s="120"/>
      <c r="B797" s="171" t="s">
        <v>206</v>
      </c>
      <c r="C797" s="173" t="s">
        <v>207</v>
      </c>
      <c r="D797" s="171" t="s">
        <v>208</v>
      </c>
      <c r="E797" s="171" t="s">
        <v>240</v>
      </c>
      <c r="F797" s="171" t="s">
        <v>241</v>
      </c>
      <c r="G797" s="173" t="s">
        <v>937</v>
      </c>
      <c r="H797" s="171" t="s">
        <v>938</v>
      </c>
      <c r="I797" s="173" t="s">
        <v>945</v>
      </c>
      <c r="J797" s="171" t="s">
        <v>957</v>
      </c>
      <c r="K797" s="171" t="s">
        <v>953</v>
      </c>
      <c r="L797" s="171" t="s">
        <v>942</v>
      </c>
      <c r="M797" s="175">
        <v>280</v>
      </c>
      <c r="N797" s="177">
        <v>223.2</v>
      </c>
      <c r="O797" s="179">
        <v>41829</v>
      </c>
      <c r="P797" s="171" t="s">
        <v>583</v>
      </c>
      <c r="Q797" s="173" t="s">
        <v>584</v>
      </c>
      <c r="R797" s="171" t="s">
        <v>219</v>
      </c>
      <c r="S797" s="171" t="s">
        <v>220</v>
      </c>
      <c r="T797" s="171" t="s">
        <v>221</v>
      </c>
      <c r="U797" s="171" t="s">
        <v>222</v>
      </c>
      <c r="V797" s="171" t="s">
        <v>223</v>
      </c>
    </row>
    <row r="798" spans="1:22" ht="30" hidden="1">
      <c r="A798" s="120"/>
      <c r="B798" s="171" t="s">
        <v>206</v>
      </c>
      <c r="C798" s="173" t="s">
        <v>207</v>
      </c>
      <c r="D798" s="171" t="s">
        <v>208</v>
      </c>
      <c r="E798" s="171" t="s">
        <v>240</v>
      </c>
      <c r="F798" s="171" t="s">
        <v>241</v>
      </c>
      <c r="G798" s="173" t="s">
        <v>937</v>
      </c>
      <c r="H798" s="171" t="s">
        <v>938</v>
      </c>
      <c r="I798" s="173" t="s">
        <v>945</v>
      </c>
      <c r="J798" s="171" t="s">
        <v>958</v>
      </c>
      <c r="K798" s="171" t="s">
        <v>953</v>
      </c>
      <c r="L798" s="171" t="s">
        <v>942</v>
      </c>
      <c r="M798" s="175">
        <v>300</v>
      </c>
      <c r="N798" s="177">
        <v>223.2</v>
      </c>
      <c r="O798" s="179">
        <v>41829</v>
      </c>
      <c r="P798" s="171" t="s">
        <v>583</v>
      </c>
      <c r="Q798" s="173" t="s">
        <v>584</v>
      </c>
      <c r="R798" s="171" t="s">
        <v>219</v>
      </c>
      <c r="S798" s="171" t="s">
        <v>220</v>
      </c>
      <c r="T798" s="171" t="s">
        <v>221</v>
      </c>
      <c r="U798" s="171" t="s">
        <v>222</v>
      </c>
      <c r="V798" s="171" t="s">
        <v>223</v>
      </c>
    </row>
    <row r="799" spans="1:22" ht="30" hidden="1">
      <c r="A799" s="120"/>
      <c r="B799" s="171" t="s">
        <v>206</v>
      </c>
      <c r="C799" s="173" t="s">
        <v>207</v>
      </c>
      <c r="D799" s="171" t="s">
        <v>208</v>
      </c>
      <c r="E799" s="171" t="s">
        <v>240</v>
      </c>
      <c r="F799" s="171" t="s">
        <v>241</v>
      </c>
      <c r="G799" s="173" t="s">
        <v>937</v>
      </c>
      <c r="H799" s="171" t="s">
        <v>938</v>
      </c>
      <c r="I799" s="173" t="s">
        <v>939</v>
      </c>
      <c r="J799" s="171" t="s">
        <v>959</v>
      </c>
      <c r="K799" s="171" t="s">
        <v>953</v>
      </c>
      <c r="L799" s="171" t="s">
        <v>942</v>
      </c>
      <c r="M799" s="175">
        <v>310</v>
      </c>
      <c r="N799" s="177">
        <v>859.2</v>
      </c>
      <c r="O799" s="179">
        <v>41829</v>
      </c>
      <c r="P799" s="171" t="s">
        <v>583</v>
      </c>
      <c r="Q799" s="173" t="s">
        <v>584</v>
      </c>
      <c r="R799" s="171" t="s">
        <v>219</v>
      </c>
      <c r="S799" s="171" t="s">
        <v>220</v>
      </c>
      <c r="T799" s="171" t="s">
        <v>221</v>
      </c>
      <c r="U799" s="171" t="s">
        <v>222</v>
      </c>
      <c r="V799" s="171" t="s">
        <v>223</v>
      </c>
    </row>
    <row r="800" spans="1:22" ht="30" hidden="1">
      <c r="A800" s="120"/>
      <c r="B800" s="171" t="s">
        <v>206</v>
      </c>
      <c r="C800" s="173" t="s">
        <v>207</v>
      </c>
      <c r="D800" s="171" t="s">
        <v>208</v>
      </c>
      <c r="E800" s="171" t="s">
        <v>240</v>
      </c>
      <c r="F800" s="171" t="s">
        <v>241</v>
      </c>
      <c r="G800" s="173" t="s">
        <v>937</v>
      </c>
      <c r="H800" s="171" t="s">
        <v>938</v>
      </c>
      <c r="I800" s="173" t="s">
        <v>939</v>
      </c>
      <c r="J800" s="171" t="s">
        <v>960</v>
      </c>
      <c r="K800" s="171" t="s">
        <v>953</v>
      </c>
      <c r="L800" s="171" t="s">
        <v>942</v>
      </c>
      <c r="M800" s="175">
        <v>320</v>
      </c>
      <c r="N800" s="177">
        <v>859.2</v>
      </c>
      <c r="O800" s="179">
        <v>41829</v>
      </c>
      <c r="P800" s="171" t="s">
        <v>583</v>
      </c>
      <c r="Q800" s="173" t="s">
        <v>584</v>
      </c>
      <c r="R800" s="171" t="s">
        <v>219</v>
      </c>
      <c r="S800" s="171" t="s">
        <v>220</v>
      </c>
      <c r="T800" s="171" t="s">
        <v>221</v>
      </c>
      <c r="U800" s="171" t="s">
        <v>222</v>
      </c>
      <c r="V800" s="171" t="s">
        <v>223</v>
      </c>
    </row>
    <row r="801" spans="1:22" ht="30" hidden="1">
      <c r="A801" s="120"/>
      <c r="B801" s="171" t="s">
        <v>206</v>
      </c>
      <c r="C801" s="173" t="s">
        <v>207</v>
      </c>
      <c r="D801" s="171" t="s">
        <v>208</v>
      </c>
      <c r="E801" s="171" t="s">
        <v>240</v>
      </c>
      <c r="F801" s="171" t="s">
        <v>241</v>
      </c>
      <c r="G801" s="173" t="s">
        <v>937</v>
      </c>
      <c r="H801" s="171" t="s">
        <v>938</v>
      </c>
      <c r="I801" s="173" t="s">
        <v>961</v>
      </c>
      <c r="J801" s="171" t="s">
        <v>962</v>
      </c>
      <c r="K801" s="171" t="s">
        <v>953</v>
      </c>
      <c r="L801" s="171" t="s">
        <v>942</v>
      </c>
      <c r="M801" s="175">
        <v>330</v>
      </c>
      <c r="N801" s="177">
        <v>223.2</v>
      </c>
      <c r="O801" s="179">
        <v>41829</v>
      </c>
      <c r="P801" s="171" t="s">
        <v>583</v>
      </c>
      <c r="Q801" s="173" t="s">
        <v>584</v>
      </c>
      <c r="R801" s="171" t="s">
        <v>219</v>
      </c>
      <c r="S801" s="171" t="s">
        <v>220</v>
      </c>
      <c r="T801" s="171" t="s">
        <v>221</v>
      </c>
      <c r="U801" s="171" t="s">
        <v>222</v>
      </c>
      <c r="V801" s="171" t="s">
        <v>223</v>
      </c>
    </row>
    <row r="802" spans="1:22" hidden="1">
      <c r="A802" s="120"/>
      <c r="B802" s="128" t="s">
        <v>206</v>
      </c>
      <c r="C802" s="127" t="s">
        <v>207</v>
      </c>
      <c r="D802" s="128" t="s">
        <v>208</v>
      </c>
      <c r="E802" s="128" t="s">
        <v>240</v>
      </c>
      <c r="F802" s="128" t="s">
        <v>241</v>
      </c>
      <c r="G802" s="127" t="s">
        <v>1981</v>
      </c>
      <c r="H802" s="128" t="s">
        <v>1982</v>
      </c>
      <c r="I802" s="127" t="s">
        <v>1987</v>
      </c>
      <c r="J802" s="128" t="s">
        <v>1988</v>
      </c>
      <c r="K802" s="128" t="s">
        <v>1989</v>
      </c>
      <c r="L802" s="128" t="s">
        <v>1990</v>
      </c>
      <c r="M802" s="126">
        <v>10</v>
      </c>
      <c r="N802" s="129">
        <v>1200</v>
      </c>
      <c r="O802" s="128">
        <v>41824</v>
      </c>
      <c r="P802" s="128" t="s">
        <v>1991</v>
      </c>
      <c r="Q802" s="127" t="s">
        <v>1992</v>
      </c>
      <c r="R802" s="128" t="s">
        <v>219</v>
      </c>
      <c r="S802" s="128" t="s">
        <v>220</v>
      </c>
      <c r="T802" s="128" t="s">
        <v>221</v>
      </c>
      <c r="U802" s="128" t="s">
        <v>222</v>
      </c>
      <c r="V802" s="128" t="s">
        <v>223</v>
      </c>
    </row>
    <row r="803" spans="1:22" hidden="1">
      <c r="A803" s="120"/>
      <c r="B803" s="128" t="s">
        <v>206</v>
      </c>
      <c r="C803" s="127" t="s">
        <v>207</v>
      </c>
      <c r="D803" s="128" t="s">
        <v>208</v>
      </c>
      <c r="E803" s="128" t="s">
        <v>240</v>
      </c>
      <c r="F803" s="128" t="s">
        <v>241</v>
      </c>
      <c r="G803" s="127" t="s">
        <v>1981</v>
      </c>
      <c r="H803" s="128" t="s">
        <v>1982</v>
      </c>
      <c r="I803" s="127" t="s">
        <v>1993</v>
      </c>
      <c r="J803" s="128" t="s">
        <v>1994</v>
      </c>
      <c r="K803" s="128" t="s">
        <v>1989</v>
      </c>
      <c r="L803" s="128" t="s">
        <v>1990</v>
      </c>
      <c r="M803" s="126">
        <v>30</v>
      </c>
      <c r="N803" s="129">
        <v>750</v>
      </c>
      <c r="O803" s="128">
        <v>41824</v>
      </c>
      <c r="P803" s="128" t="s">
        <v>1991</v>
      </c>
      <c r="Q803" s="127" t="s">
        <v>1992</v>
      </c>
      <c r="R803" s="128" t="s">
        <v>219</v>
      </c>
      <c r="S803" s="128" t="s">
        <v>220</v>
      </c>
      <c r="T803" s="128" t="s">
        <v>221</v>
      </c>
      <c r="U803" s="128" t="s">
        <v>222</v>
      </c>
      <c r="V803" s="128" t="s">
        <v>223</v>
      </c>
    </row>
    <row r="804" spans="1:22" hidden="1">
      <c r="A804" s="120"/>
      <c r="B804" s="128" t="s">
        <v>206</v>
      </c>
      <c r="C804" s="127" t="s">
        <v>207</v>
      </c>
      <c r="D804" s="128" t="s">
        <v>208</v>
      </c>
      <c r="E804" s="128" t="s">
        <v>240</v>
      </c>
      <c r="F804" s="128" t="s">
        <v>241</v>
      </c>
      <c r="G804" s="127" t="s">
        <v>1981</v>
      </c>
      <c r="H804" s="128" t="s">
        <v>1982</v>
      </c>
      <c r="I804" s="127" t="s">
        <v>1993</v>
      </c>
      <c r="J804" s="128" t="s">
        <v>1995</v>
      </c>
      <c r="K804" s="128" t="s">
        <v>1989</v>
      </c>
      <c r="L804" s="128" t="s">
        <v>1990</v>
      </c>
      <c r="M804" s="126">
        <v>40</v>
      </c>
      <c r="N804" s="129">
        <v>1000</v>
      </c>
      <c r="O804" s="128">
        <v>41824</v>
      </c>
      <c r="P804" s="128" t="s">
        <v>1991</v>
      </c>
      <c r="Q804" s="127" t="s">
        <v>1992</v>
      </c>
      <c r="R804" s="128" t="s">
        <v>219</v>
      </c>
      <c r="S804" s="128" t="s">
        <v>220</v>
      </c>
      <c r="T804" s="128" t="s">
        <v>221</v>
      </c>
      <c r="U804" s="128" t="s">
        <v>222</v>
      </c>
      <c r="V804" s="128" t="s">
        <v>223</v>
      </c>
    </row>
    <row r="805" spans="1:22" hidden="1">
      <c r="A805" s="120"/>
      <c r="B805" s="128" t="s">
        <v>206</v>
      </c>
      <c r="C805" s="127" t="s">
        <v>207</v>
      </c>
      <c r="D805" s="128" t="s">
        <v>208</v>
      </c>
      <c r="E805" s="128" t="s">
        <v>240</v>
      </c>
      <c r="F805" s="128" t="s">
        <v>241</v>
      </c>
      <c r="G805" s="127" t="s">
        <v>1981</v>
      </c>
      <c r="H805" s="128" t="s">
        <v>1982</v>
      </c>
      <c r="I805" s="127" t="s">
        <v>1987</v>
      </c>
      <c r="J805" s="128" t="s">
        <v>1996</v>
      </c>
      <c r="K805" s="128" t="s">
        <v>1989</v>
      </c>
      <c r="L805" s="128" t="s">
        <v>1990</v>
      </c>
      <c r="M805" s="126">
        <v>50</v>
      </c>
      <c r="N805" s="129">
        <v>1450</v>
      </c>
      <c r="O805" s="128">
        <v>41824</v>
      </c>
      <c r="P805" s="128" t="s">
        <v>1991</v>
      </c>
      <c r="Q805" s="127" t="s">
        <v>1992</v>
      </c>
      <c r="R805" s="128" t="s">
        <v>219</v>
      </c>
      <c r="S805" s="128" t="s">
        <v>220</v>
      </c>
      <c r="T805" s="128" t="s">
        <v>221</v>
      </c>
      <c r="U805" s="128" t="s">
        <v>222</v>
      </c>
      <c r="V805" s="128" t="s">
        <v>223</v>
      </c>
    </row>
    <row r="806" spans="1:22" hidden="1">
      <c r="A806" s="120"/>
      <c r="B806" s="128" t="s">
        <v>206</v>
      </c>
      <c r="C806" s="127" t="s">
        <v>207</v>
      </c>
      <c r="D806" s="128" t="s">
        <v>208</v>
      </c>
      <c r="E806" s="128" t="s">
        <v>240</v>
      </c>
      <c r="F806" s="128" t="s">
        <v>241</v>
      </c>
      <c r="G806" s="127" t="s">
        <v>1981</v>
      </c>
      <c r="H806" s="128" t="s">
        <v>1982</v>
      </c>
      <c r="I806" s="127" t="s">
        <v>1997</v>
      </c>
      <c r="J806" s="128" t="s">
        <v>1998</v>
      </c>
      <c r="K806" s="128" t="s">
        <v>1989</v>
      </c>
      <c r="L806" s="128" t="s">
        <v>1990</v>
      </c>
      <c r="M806" s="126">
        <v>60</v>
      </c>
      <c r="N806" s="129">
        <v>1450</v>
      </c>
      <c r="O806" s="128">
        <v>41824</v>
      </c>
      <c r="P806" s="128" t="s">
        <v>1991</v>
      </c>
      <c r="Q806" s="127" t="s">
        <v>1992</v>
      </c>
      <c r="R806" s="128" t="s">
        <v>219</v>
      </c>
      <c r="S806" s="128" t="s">
        <v>220</v>
      </c>
      <c r="T806" s="128" t="s">
        <v>221</v>
      </c>
      <c r="U806" s="128" t="s">
        <v>222</v>
      </c>
      <c r="V806" s="128" t="s">
        <v>223</v>
      </c>
    </row>
    <row r="807" spans="1:22" hidden="1">
      <c r="A807" s="120"/>
      <c r="B807" s="128" t="s">
        <v>206</v>
      </c>
      <c r="C807" s="127" t="s">
        <v>207</v>
      </c>
      <c r="D807" s="128" t="s">
        <v>208</v>
      </c>
      <c r="E807" s="128" t="s">
        <v>240</v>
      </c>
      <c r="F807" s="128" t="s">
        <v>241</v>
      </c>
      <c r="G807" s="127" t="s">
        <v>1981</v>
      </c>
      <c r="H807" s="128" t="s">
        <v>1982</v>
      </c>
      <c r="I807" s="127" t="s">
        <v>1993</v>
      </c>
      <c r="J807" s="128" t="s">
        <v>1999</v>
      </c>
      <c r="K807" s="128" t="s">
        <v>1989</v>
      </c>
      <c r="L807" s="128" t="s">
        <v>1990</v>
      </c>
      <c r="M807" s="126">
        <v>70</v>
      </c>
      <c r="N807" s="129">
        <v>3100</v>
      </c>
      <c r="O807" s="128">
        <v>41824</v>
      </c>
      <c r="P807" s="128" t="s">
        <v>1991</v>
      </c>
      <c r="Q807" s="127" t="s">
        <v>1992</v>
      </c>
      <c r="R807" s="128" t="s">
        <v>219</v>
      </c>
      <c r="S807" s="128" t="s">
        <v>220</v>
      </c>
      <c r="T807" s="128" t="s">
        <v>221</v>
      </c>
      <c r="U807" s="128" t="s">
        <v>222</v>
      </c>
      <c r="V807" s="128" t="s">
        <v>223</v>
      </c>
    </row>
    <row r="808" spans="1:22" hidden="1">
      <c r="A808" s="120"/>
      <c r="B808" s="128" t="s">
        <v>206</v>
      </c>
      <c r="C808" s="127" t="s">
        <v>207</v>
      </c>
      <c r="D808" s="128" t="s">
        <v>208</v>
      </c>
      <c r="E808" s="128" t="s">
        <v>240</v>
      </c>
      <c r="F808" s="128" t="s">
        <v>241</v>
      </c>
      <c r="G808" s="127" t="s">
        <v>1981</v>
      </c>
      <c r="H808" s="128" t="s">
        <v>1982</v>
      </c>
      <c r="I808" s="127" t="s">
        <v>1987</v>
      </c>
      <c r="J808" s="128" t="s">
        <v>2000</v>
      </c>
      <c r="K808" s="128" t="s">
        <v>1989</v>
      </c>
      <c r="L808" s="128" t="s">
        <v>1990</v>
      </c>
      <c r="M808" s="126">
        <v>80</v>
      </c>
      <c r="N808" s="129">
        <v>1000</v>
      </c>
      <c r="O808" s="128">
        <v>41824</v>
      </c>
      <c r="P808" s="128" t="s">
        <v>1991</v>
      </c>
      <c r="Q808" s="127" t="s">
        <v>1992</v>
      </c>
      <c r="R808" s="128" t="s">
        <v>219</v>
      </c>
      <c r="S808" s="128" t="s">
        <v>220</v>
      </c>
      <c r="T808" s="128" t="s">
        <v>221</v>
      </c>
      <c r="U808" s="128" t="s">
        <v>222</v>
      </c>
      <c r="V808" s="128" t="s">
        <v>223</v>
      </c>
    </row>
    <row r="809" spans="1:22" hidden="1">
      <c r="A809" s="120"/>
      <c r="B809" s="128" t="s">
        <v>206</v>
      </c>
      <c r="C809" s="127" t="s">
        <v>207</v>
      </c>
      <c r="D809" s="128" t="s">
        <v>208</v>
      </c>
      <c r="E809" s="128" t="s">
        <v>240</v>
      </c>
      <c r="F809" s="128" t="s">
        <v>241</v>
      </c>
      <c r="G809" s="127" t="s">
        <v>1981</v>
      </c>
      <c r="H809" s="128" t="s">
        <v>1982</v>
      </c>
      <c r="I809" s="127" t="s">
        <v>1993</v>
      </c>
      <c r="J809" s="128" t="s">
        <v>2001</v>
      </c>
      <c r="K809" s="128" t="s">
        <v>1989</v>
      </c>
      <c r="L809" s="128" t="s">
        <v>1990</v>
      </c>
      <c r="M809" s="126">
        <v>90</v>
      </c>
      <c r="N809" s="129">
        <v>12300</v>
      </c>
      <c r="O809" s="128">
        <v>41824</v>
      </c>
      <c r="P809" s="128" t="s">
        <v>1991</v>
      </c>
      <c r="Q809" s="127" t="s">
        <v>1992</v>
      </c>
      <c r="R809" s="128" t="s">
        <v>219</v>
      </c>
      <c r="S809" s="128" t="s">
        <v>220</v>
      </c>
      <c r="T809" s="128" t="s">
        <v>221</v>
      </c>
      <c r="U809" s="128" t="s">
        <v>222</v>
      </c>
      <c r="V809" s="128" t="s">
        <v>223</v>
      </c>
    </row>
    <row r="810" spans="1:22" hidden="1">
      <c r="A810" s="120"/>
      <c r="B810" s="128" t="s">
        <v>206</v>
      </c>
      <c r="C810" s="127" t="s">
        <v>207</v>
      </c>
      <c r="D810" s="128" t="s">
        <v>208</v>
      </c>
      <c r="E810" s="128" t="s">
        <v>240</v>
      </c>
      <c r="F810" s="128" t="s">
        <v>241</v>
      </c>
      <c r="G810" s="127" t="s">
        <v>1981</v>
      </c>
      <c r="H810" s="128" t="s">
        <v>1982</v>
      </c>
      <c r="I810" s="127" t="s">
        <v>1987</v>
      </c>
      <c r="J810" s="128" t="s">
        <v>2002</v>
      </c>
      <c r="K810" s="128" t="s">
        <v>1989</v>
      </c>
      <c r="L810" s="128" t="s">
        <v>1990</v>
      </c>
      <c r="M810" s="126">
        <v>100</v>
      </c>
      <c r="N810" s="129">
        <v>380</v>
      </c>
      <c r="O810" s="128">
        <v>41824</v>
      </c>
      <c r="P810" s="128" t="s">
        <v>1991</v>
      </c>
      <c r="Q810" s="127" t="s">
        <v>1992</v>
      </c>
      <c r="R810" s="128" t="s">
        <v>219</v>
      </c>
      <c r="S810" s="128" t="s">
        <v>220</v>
      </c>
      <c r="T810" s="128" t="s">
        <v>221</v>
      </c>
      <c r="U810" s="128" t="s">
        <v>222</v>
      </c>
      <c r="V810" s="128" t="s">
        <v>223</v>
      </c>
    </row>
    <row r="811" spans="1:22" hidden="1">
      <c r="A811" s="120"/>
      <c r="B811" s="128" t="s">
        <v>206</v>
      </c>
      <c r="C811" s="127" t="s">
        <v>207</v>
      </c>
      <c r="D811" s="128" t="s">
        <v>208</v>
      </c>
      <c r="E811" s="128" t="s">
        <v>240</v>
      </c>
      <c r="F811" s="128" t="s">
        <v>241</v>
      </c>
      <c r="G811" s="127" t="s">
        <v>1981</v>
      </c>
      <c r="H811" s="128" t="s">
        <v>1982</v>
      </c>
      <c r="I811" s="127" t="s">
        <v>1987</v>
      </c>
      <c r="J811" s="128" t="s">
        <v>2003</v>
      </c>
      <c r="K811" s="128" t="s">
        <v>1989</v>
      </c>
      <c r="L811" s="128" t="s">
        <v>1990</v>
      </c>
      <c r="M811" s="126">
        <v>110</v>
      </c>
      <c r="N811" s="129">
        <v>3100</v>
      </c>
      <c r="O811" s="128">
        <v>41824</v>
      </c>
      <c r="P811" s="128" t="s">
        <v>1991</v>
      </c>
      <c r="Q811" s="127" t="s">
        <v>1992</v>
      </c>
      <c r="R811" s="128" t="s">
        <v>219</v>
      </c>
      <c r="S811" s="128" t="s">
        <v>220</v>
      </c>
      <c r="T811" s="128" t="s">
        <v>221</v>
      </c>
      <c r="U811" s="128" t="s">
        <v>222</v>
      </c>
      <c r="V811" s="128" t="s">
        <v>223</v>
      </c>
    </row>
    <row r="812" spans="1:22" ht="30" hidden="1">
      <c r="A812" s="120"/>
      <c r="B812" s="171" t="s">
        <v>206</v>
      </c>
      <c r="C812" s="173" t="s">
        <v>207</v>
      </c>
      <c r="D812" s="171" t="s">
        <v>208</v>
      </c>
      <c r="E812" s="171" t="s">
        <v>660</v>
      </c>
      <c r="F812" s="171" t="s">
        <v>436</v>
      </c>
      <c r="G812" s="173" t="s">
        <v>1053</v>
      </c>
      <c r="H812" s="171" t="s">
        <v>1054</v>
      </c>
      <c r="I812" s="173" t="s">
        <v>1055</v>
      </c>
      <c r="J812" s="171" t="s">
        <v>1056</v>
      </c>
      <c r="K812" s="171" t="s">
        <v>1057</v>
      </c>
      <c r="L812" s="171" t="s">
        <v>1058</v>
      </c>
      <c r="M812" s="175">
        <v>10</v>
      </c>
      <c r="N812" s="177">
        <v>5045.71</v>
      </c>
      <c r="O812" s="179">
        <v>41821</v>
      </c>
      <c r="P812" s="171" t="s">
        <v>1059</v>
      </c>
      <c r="Q812" s="173" t="s">
        <v>1060</v>
      </c>
      <c r="R812" s="171" t="s">
        <v>219</v>
      </c>
      <c r="S812" s="171" t="s">
        <v>220</v>
      </c>
      <c r="T812" s="171" t="s">
        <v>221</v>
      </c>
      <c r="U812" s="171" t="s">
        <v>222</v>
      </c>
      <c r="V812" s="171" t="s">
        <v>223</v>
      </c>
    </row>
    <row r="813" spans="1:22" ht="30" hidden="1">
      <c r="A813" s="120"/>
      <c r="B813" s="171" t="s">
        <v>206</v>
      </c>
      <c r="C813" s="173" t="s">
        <v>207</v>
      </c>
      <c r="D813" s="171" t="s">
        <v>208</v>
      </c>
      <c r="E813" s="171" t="s">
        <v>660</v>
      </c>
      <c r="F813" s="171" t="s">
        <v>436</v>
      </c>
      <c r="G813" s="173" t="s">
        <v>1053</v>
      </c>
      <c r="H813" s="171" t="s">
        <v>1054</v>
      </c>
      <c r="I813" s="173" t="s">
        <v>1061</v>
      </c>
      <c r="J813" s="171" t="s">
        <v>1056</v>
      </c>
      <c r="K813" s="171" t="s">
        <v>1057</v>
      </c>
      <c r="L813" s="171" t="s">
        <v>1058</v>
      </c>
      <c r="M813" s="175">
        <v>10</v>
      </c>
      <c r="N813" s="177">
        <v>6107.96</v>
      </c>
      <c r="O813" s="179">
        <v>41821</v>
      </c>
      <c r="P813" s="171" t="s">
        <v>1059</v>
      </c>
      <c r="Q813" s="173" t="s">
        <v>1060</v>
      </c>
      <c r="R813" s="171" t="s">
        <v>219</v>
      </c>
      <c r="S813" s="171" t="s">
        <v>220</v>
      </c>
      <c r="T813" s="171" t="s">
        <v>221</v>
      </c>
      <c r="U813" s="171" t="s">
        <v>222</v>
      </c>
      <c r="V813" s="171" t="s">
        <v>223</v>
      </c>
    </row>
    <row r="814" spans="1:22" ht="30" hidden="1">
      <c r="A814" s="120"/>
      <c r="B814" s="171" t="s">
        <v>206</v>
      </c>
      <c r="C814" s="173" t="s">
        <v>207</v>
      </c>
      <c r="D814" s="171" t="s">
        <v>208</v>
      </c>
      <c r="E814" s="171" t="s">
        <v>660</v>
      </c>
      <c r="F814" s="171" t="s">
        <v>436</v>
      </c>
      <c r="G814" s="173" t="s">
        <v>1053</v>
      </c>
      <c r="H814" s="171" t="s">
        <v>1054</v>
      </c>
      <c r="I814" s="173" t="s">
        <v>1062</v>
      </c>
      <c r="J814" s="171" t="s">
        <v>1056</v>
      </c>
      <c r="K814" s="171" t="s">
        <v>1057</v>
      </c>
      <c r="L814" s="171" t="s">
        <v>1058</v>
      </c>
      <c r="M814" s="175">
        <v>10</v>
      </c>
      <c r="N814" s="177">
        <v>8498.0300000000007</v>
      </c>
      <c r="O814" s="179">
        <v>41821</v>
      </c>
      <c r="P814" s="171" t="s">
        <v>1059</v>
      </c>
      <c r="Q814" s="173" t="s">
        <v>1060</v>
      </c>
      <c r="R814" s="171" t="s">
        <v>219</v>
      </c>
      <c r="S814" s="171" t="s">
        <v>220</v>
      </c>
      <c r="T814" s="171" t="s">
        <v>221</v>
      </c>
      <c r="U814" s="171" t="s">
        <v>222</v>
      </c>
      <c r="V814" s="171" t="s">
        <v>223</v>
      </c>
    </row>
    <row r="815" spans="1:22" ht="30" hidden="1">
      <c r="A815" s="120"/>
      <c r="B815" s="171" t="s">
        <v>206</v>
      </c>
      <c r="C815" s="173" t="s">
        <v>207</v>
      </c>
      <c r="D815" s="171" t="s">
        <v>208</v>
      </c>
      <c r="E815" s="171" t="s">
        <v>660</v>
      </c>
      <c r="F815" s="171" t="s">
        <v>436</v>
      </c>
      <c r="G815" s="173" t="s">
        <v>1053</v>
      </c>
      <c r="H815" s="171" t="s">
        <v>1054</v>
      </c>
      <c r="I815" s="173" t="s">
        <v>1063</v>
      </c>
      <c r="J815" s="171" t="s">
        <v>1056</v>
      </c>
      <c r="K815" s="171" t="s">
        <v>1057</v>
      </c>
      <c r="L815" s="171" t="s">
        <v>1058</v>
      </c>
      <c r="M815" s="175">
        <v>10</v>
      </c>
      <c r="N815" s="177">
        <v>6904.65</v>
      </c>
      <c r="O815" s="179">
        <v>41821</v>
      </c>
      <c r="P815" s="171" t="s">
        <v>1059</v>
      </c>
      <c r="Q815" s="173" t="s">
        <v>1060</v>
      </c>
      <c r="R815" s="171" t="s">
        <v>219</v>
      </c>
      <c r="S815" s="171" t="s">
        <v>220</v>
      </c>
      <c r="T815" s="171" t="s">
        <v>221</v>
      </c>
      <c r="U815" s="171" t="s">
        <v>222</v>
      </c>
      <c r="V815" s="171" t="s">
        <v>223</v>
      </c>
    </row>
    <row r="816" spans="1:22" ht="30" hidden="1">
      <c r="A816" s="120"/>
      <c r="B816" s="171" t="s">
        <v>206</v>
      </c>
      <c r="C816" s="173" t="s">
        <v>207</v>
      </c>
      <c r="D816" s="171" t="s">
        <v>208</v>
      </c>
      <c r="E816" s="171" t="s">
        <v>546</v>
      </c>
      <c r="F816" s="171" t="s">
        <v>547</v>
      </c>
      <c r="G816" s="173" t="s">
        <v>548</v>
      </c>
      <c r="H816" s="171" t="s">
        <v>549</v>
      </c>
      <c r="I816" s="173" t="s">
        <v>557</v>
      </c>
      <c r="J816" s="171" t="s">
        <v>558</v>
      </c>
      <c r="K816" s="171" t="s">
        <v>559</v>
      </c>
      <c r="L816" s="171" t="s">
        <v>560</v>
      </c>
      <c r="M816" s="175">
        <v>10</v>
      </c>
      <c r="N816" s="177">
        <v>40537.199999999997</v>
      </c>
      <c r="O816" s="179">
        <v>41828</v>
      </c>
      <c r="P816" s="171" t="s">
        <v>561</v>
      </c>
      <c r="Q816" s="173" t="s">
        <v>562</v>
      </c>
      <c r="R816" s="171" t="s">
        <v>219</v>
      </c>
      <c r="S816" s="171" t="s">
        <v>220</v>
      </c>
      <c r="T816" s="171" t="s">
        <v>221</v>
      </c>
      <c r="U816" s="171" t="s">
        <v>222</v>
      </c>
      <c r="V816" s="171" t="s">
        <v>223</v>
      </c>
    </row>
    <row r="817" spans="1:22" ht="30" hidden="1">
      <c r="A817" s="120"/>
      <c r="B817" s="171" t="s">
        <v>206</v>
      </c>
      <c r="C817" s="173" t="s">
        <v>207</v>
      </c>
      <c r="D817" s="171" t="s">
        <v>208</v>
      </c>
      <c r="E817" s="171" t="s">
        <v>546</v>
      </c>
      <c r="F817" s="171" t="s">
        <v>547</v>
      </c>
      <c r="G817" s="173" t="s">
        <v>548</v>
      </c>
      <c r="H817" s="171" t="s">
        <v>549</v>
      </c>
      <c r="I817" s="173" t="s">
        <v>563</v>
      </c>
      <c r="J817" s="171" t="s">
        <v>558</v>
      </c>
      <c r="K817" s="171" t="s">
        <v>559</v>
      </c>
      <c r="L817" s="171" t="s">
        <v>560</v>
      </c>
      <c r="M817" s="175">
        <v>10</v>
      </c>
      <c r="N817" s="177">
        <v>27024.799999999999</v>
      </c>
      <c r="O817" s="179">
        <v>41828</v>
      </c>
      <c r="P817" s="171" t="s">
        <v>561</v>
      </c>
      <c r="Q817" s="173" t="s">
        <v>562</v>
      </c>
      <c r="R817" s="171" t="s">
        <v>219</v>
      </c>
      <c r="S817" s="171" t="s">
        <v>220</v>
      </c>
      <c r="T817" s="171" t="s">
        <v>221</v>
      </c>
      <c r="U817" s="171" t="s">
        <v>222</v>
      </c>
      <c r="V817" s="171" t="s">
        <v>223</v>
      </c>
    </row>
    <row r="818" spans="1:22" ht="30" hidden="1">
      <c r="A818" s="120" t="s">
        <v>2406</v>
      </c>
      <c r="B818" s="171" t="s">
        <v>206</v>
      </c>
      <c r="C818" s="173" t="s">
        <v>207</v>
      </c>
      <c r="D818" s="171" t="s">
        <v>208</v>
      </c>
      <c r="E818" s="171" t="s">
        <v>546</v>
      </c>
      <c r="F818" s="171" t="s">
        <v>547</v>
      </c>
      <c r="G818" s="173" t="s">
        <v>548</v>
      </c>
      <c r="H818" s="171" t="s">
        <v>549</v>
      </c>
      <c r="I818" s="173" t="s">
        <v>564</v>
      </c>
      <c r="J818" s="171" t="s">
        <v>565</v>
      </c>
      <c r="K818" s="171" t="s">
        <v>566</v>
      </c>
      <c r="L818" s="171" t="s">
        <v>567</v>
      </c>
      <c r="M818" s="175">
        <v>10</v>
      </c>
      <c r="N818" s="177">
        <v>83619.240000000005</v>
      </c>
      <c r="O818" s="179">
        <v>41828</v>
      </c>
      <c r="P818" s="171" t="s">
        <v>561</v>
      </c>
      <c r="Q818" s="173" t="s">
        <v>562</v>
      </c>
      <c r="R818" s="171" t="s">
        <v>219</v>
      </c>
      <c r="S818" s="171" t="s">
        <v>220</v>
      </c>
      <c r="T818" s="171" t="s">
        <v>221</v>
      </c>
      <c r="U818" s="171" t="s">
        <v>222</v>
      </c>
      <c r="V818" s="171" t="s">
        <v>223</v>
      </c>
    </row>
    <row r="819" spans="1:22" ht="30" hidden="1">
      <c r="A819" s="120" t="s">
        <v>2406</v>
      </c>
      <c r="B819" s="171" t="s">
        <v>206</v>
      </c>
      <c r="C819" s="173" t="s">
        <v>207</v>
      </c>
      <c r="D819" s="171" t="s">
        <v>208</v>
      </c>
      <c r="E819" s="171" t="s">
        <v>546</v>
      </c>
      <c r="F819" s="171" t="s">
        <v>547</v>
      </c>
      <c r="G819" s="173" t="s">
        <v>548</v>
      </c>
      <c r="H819" s="171" t="s">
        <v>549</v>
      </c>
      <c r="I819" s="173" t="s">
        <v>568</v>
      </c>
      <c r="J819" s="171" t="s">
        <v>565</v>
      </c>
      <c r="K819" s="171" t="s">
        <v>566</v>
      </c>
      <c r="L819" s="171" t="s">
        <v>567</v>
      </c>
      <c r="M819" s="175">
        <v>10</v>
      </c>
      <c r="N819" s="177">
        <v>15927.47</v>
      </c>
      <c r="O819" s="179">
        <v>41828</v>
      </c>
      <c r="P819" s="171" t="s">
        <v>561</v>
      </c>
      <c r="Q819" s="173" t="s">
        <v>562</v>
      </c>
      <c r="R819" s="171" t="s">
        <v>219</v>
      </c>
      <c r="S819" s="171" t="s">
        <v>220</v>
      </c>
      <c r="T819" s="171" t="s">
        <v>221</v>
      </c>
      <c r="U819" s="171" t="s">
        <v>222</v>
      </c>
      <c r="V819" s="171" t="s">
        <v>223</v>
      </c>
    </row>
    <row r="820" spans="1:22" hidden="1">
      <c r="A820" s="120"/>
      <c r="B820" s="128" t="s">
        <v>206</v>
      </c>
      <c r="C820" s="127" t="s">
        <v>207</v>
      </c>
      <c r="D820" s="128" t="s">
        <v>208</v>
      </c>
      <c r="E820" s="128" t="s">
        <v>546</v>
      </c>
      <c r="F820" s="128" t="s">
        <v>547</v>
      </c>
      <c r="G820" s="127" t="s">
        <v>2347</v>
      </c>
      <c r="H820" s="128" t="s">
        <v>2348</v>
      </c>
      <c r="I820" s="127" t="s">
        <v>2349</v>
      </c>
      <c r="J820" s="128" t="s">
        <v>2350</v>
      </c>
      <c r="K820" s="128" t="s">
        <v>2351</v>
      </c>
      <c r="L820" s="128" t="s">
        <v>2352</v>
      </c>
      <c r="M820" s="126">
        <v>10</v>
      </c>
      <c r="N820" s="129">
        <v>9812.5300000000007</v>
      </c>
      <c r="O820" s="128">
        <v>41829</v>
      </c>
      <c r="P820" s="128" t="s">
        <v>2353</v>
      </c>
      <c r="Q820" s="127" t="s">
        <v>2354</v>
      </c>
      <c r="R820" s="128" t="s">
        <v>219</v>
      </c>
      <c r="S820" s="128" t="s">
        <v>220</v>
      </c>
      <c r="T820" s="128" t="s">
        <v>221</v>
      </c>
      <c r="U820" s="128" t="s">
        <v>222</v>
      </c>
      <c r="V820" s="128" t="s">
        <v>223</v>
      </c>
    </row>
    <row r="821" spans="1:22" hidden="1">
      <c r="A821" s="120"/>
      <c r="B821" s="128" t="s">
        <v>206</v>
      </c>
      <c r="C821" s="127" t="s">
        <v>207</v>
      </c>
      <c r="D821" s="128" t="s">
        <v>208</v>
      </c>
      <c r="E821" s="128" t="s">
        <v>546</v>
      </c>
      <c r="F821" s="128" t="s">
        <v>547</v>
      </c>
      <c r="G821" s="127" t="s">
        <v>2347</v>
      </c>
      <c r="H821" s="128" t="s">
        <v>2348</v>
      </c>
      <c r="I821" s="127" t="s">
        <v>2355</v>
      </c>
      <c r="J821" s="128" t="s">
        <v>2350</v>
      </c>
      <c r="K821" s="128" t="s">
        <v>2351</v>
      </c>
      <c r="L821" s="128" t="s">
        <v>2352</v>
      </c>
      <c r="M821" s="126">
        <v>10</v>
      </c>
      <c r="N821" s="129">
        <v>5151.58</v>
      </c>
      <c r="O821" s="128">
        <v>41829</v>
      </c>
      <c r="P821" s="128" t="s">
        <v>2353</v>
      </c>
      <c r="Q821" s="127" t="s">
        <v>2354</v>
      </c>
      <c r="R821" s="128" t="s">
        <v>219</v>
      </c>
      <c r="S821" s="128" t="s">
        <v>220</v>
      </c>
      <c r="T821" s="128" t="s">
        <v>221</v>
      </c>
      <c r="U821" s="128" t="s">
        <v>222</v>
      </c>
      <c r="V821" s="128" t="s">
        <v>223</v>
      </c>
    </row>
    <row r="822" spans="1:22" hidden="1">
      <c r="A822" s="120"/>
      <c r="B822" s="128" t="s">
        <v>206</v>
      </c>
      <c r="C822" s="127" t="s">
        <v>207</v>
      </c>
      <c r="D822" s="128" t="s">
        <v>208</v>
      </c>
      <c r="E822" s="128" t="s">
        <v>546</v>
      </c>
      <c r="F822" s="128" t="s">
        <v>547</v>
      </c>
      <c r="G822" s="127" t="s">
        <v>2347</v>
      </c>
      <c r="H822" s="128" t="s">
        <v>2348</v>
      </c>
      <c r="I822" s="127" t="s">
        <v>2356</v>
      </c>
      <c r="J822" s="128" t="s">
        <v>2350</v>
      </c>
      <c r="K822" s="128" t="s">
        <v>2351</v>
      </c>
      <c r="L822" s="128" t="s">
        <v>2352</v>
      </c>
      <c r="M822" s="126">
        <v>10</v>
      </c>
      <c r="N822" s="129">
        <v>9567.2199999999993</v>
      </c>
      <c r="O822" s="128">
        <v>41829</v>
      </c>
      <c r="P822" s="128" t="s">
        <v>2353</v>
      </c>
      <c r="Q822" s="127" t="s">
        <v>2354</v>
      </c>
      <c r="R822" s="128" t="s">
        <v>219</v>
      </c>
      <c r="S822" s="128" t="s">
        <v>220</v>
      </c>
      <c r="T822" s="128" t="s">
        <v>221</v>
      </c>
      <c r="U822" s="128" t="s">
        <v>222</v>
      </c>
      <c r="V822" s="128" t="s">
        <v>223</v>
      </c>
    </row>
    <row r="823" spans="1:22" hidden="1">
      <c r="A823" s="120"/>
      <c r="B823" s="128" t="s">
        <v>206</v>
      </c>
      <c r="C823" s="127" t="s">
        <v>207</v>
      </c>
      <c r="D823" s="128" t="s">
        <v>208</v>
      </c>
      <c r="E823" s="128" t="s">
        <v>774</v>
      </c>
      <c r="F823" s="128" t="s">
        <v>1426</v>
      </c>
      <c r="G823" s="127" t="s">
        <v>1418</v>
      </c>
      <c r="H823" s="128" t="s">
        <v>1419</v>
      </c>
      <c r="I823" s="127" t="s">
        <v>1427</v>
      </c>
      <c r="J823" s="128" t="s">
        <v>1428</v>
      </c>
      <c r="K823" s="128" t="s">
        <v>1429</v>
      </c>
      <c r="L823" s="128" t="s">
        <v>1430</v>
      </c>
      <c r="M823" s="126">
        <v>10</v>
      </c>
      <c r="N823" s="129">
        <v>22009.32</v>
      </c>
      <c r="O823" s="128">
        <v>41828</v>
      </c>
      <c r="P823" s="128" t="s">
        <v>281</v>
      </c>
      <c r="Q823" s="127" t="s">
        <v>282</v>
      </c>
      <c r="R823" s="128" t="s">
        <v>219</v>
      </c>
      <c r="S823" s="128" t="s">
        <v>220</v>
      </c>
      <c r="T823" s="128" t="s">
        <v>221</v>
      </c>
      <c r="U823" s="128" t="s">
        <v>222</v>
      </c>
      <c r="V823" s="128" t="s">
        <v>223</v>
      </c>
    </row>
    <row r="824" spans="1:22" ht="30" hidden="1">
      <c r="A824" s="120"/>
      <c r="B824" s="171" t="s">
        <v>206</v>
      </c>
      <c r="C824" s="173" t="s">
        <v>207</v>
      </c>
      <c r="D824" s="171" t="s">
        <v>208</v>
      </c>
      <c r="E824" s="171" t="s">
        <v>285</v>
      </c>
      <c r="F824" s="171" t="s">
        <v>286</v>
      </c>
      <c r="G824" s="173" t="s">
        <v>287</v>
      </c>
      <c r="H824" s="171" t="s">
        <v>288</v>
      </c>
      <c r="I824" s="173" t="s">
        <v>302</v>
      </c>
      <c r="J824" s="171" t="s">
        <v>303</v>
      </c>
      <c r="K824" s="171" t="s">
        <v>304</v>
      </c>
      <c r="L824" s="171" t="s">
        <v>305</v>
      </c>
      <c r="M824" s="175">
        <v>10</v>
      </c>
      <c r="N824" s="177">
        <v>33653.699999999997</v>
      </c>
      <c r="O824" s="179">
        <v>41835</v>
      </c>
      <c r="P824" s="171" t="s">
        <v>306</v>
      </c>
      <c r="Q824" s="173" t="s">
        <v>307</v>
      </c>
      <c r="R824" s="171" t="s">
        <v>219</v>
      </c>
      <c r="S824" s="171" t="s">
        <v>220</v>
      </c>
      <c r="T824" s="171" t="s">
        <v>221</v>
      </c>
      <c r="U824" s="171" t="s">
        <v>222</v>
      </c>
      <c r="V824" s="171" t="s">
        <v>223</v>
      </c>
    </row>
    <row r="825" spans="1:22" ht="30" hidden="1">
      <c r="A825" s="120"/>
      <c r="B825" s="171" t="s">
        <v>206</v>
      </c>
      <c r="C825" s="173" t="s">
        <v>207</v>
      </c>
      <c r="D825" s="171" t="s">
        <v>208</v>
      </c>
      <c r="E825" s="171" t="s">
        <v>285</v>
      </c>
      <c r="F825" s="171" t="s">
        <v>286</v>
      </c>
      <c r="G825" s="173" t="s">
        <v>287</v>
      </c>
      <c r="H825" s="171" t="s">
        <v>288</v>
      </c>
      <c r="I825" s="173" t="s">
        <v>308</v>
      </c>
      <c r="J825" s="171" t="s">
        <v>303</v>
      </c>
      <c r="K825" s="171" t="s">
        <v>304</v>
      </c>
      <c r="L825" s="171" t="s">
        <v>305</v>
      </c>
      <c r="M825" s="175">
        <v>10</v>
      </c>
      <c r="N825" s="177">
        <v>3739.3</v>
      </c>
      <c r="O825" s="179">
        <v>41835</v>
      </c>
      <c r="P825" s="171" t="s">
        <v>306</v>
      </c>
      <c r="Q825" s="173" t="s">
        <v>307</v>
      </c>
      <c r="R825" s="171" t="s">
        <v>219</v>
      </c>
      <c r="S825" s="171" t="s">
        <v>220</v>
      </c>
      <c r="T825" s="171" t="s">
        <v>221</v>
      </c>
      <c r="U825" s="171" t="s">
        <v>222</v>
      </c>
      <c r="V825" s="171" t="s">
        <v>223</v>
      </c>
    </row>
    <row r="826" spans="1:22" hidden="1">
      <c r="A826" s="120"/>
      <c r="B826" s="128" t="s">
        <v>206</v>
      </c>
      <c r="C826" s="127" t="s">
        <v>207</v>
      </c>
      <c r="D826" s="128" t="s">
        <v>208</v>
      </c>
      <c r="E826" s="128" t="s">
        <v>315</v>
      </c>
      <c r="F826" s="128" t="s">
        <v>800</v>
      </c>
      <c r="G826" s="127" t="s">
        <v>1601</v>
      </c>
      <c r="H826" s="128" t="s">
        <v>1602</v>
      </c>
      <c r="I826" s="127" t="s">
        <v>1603</v>
      </c>
      <c r="J826" s="128" t="s">
        <v>1604</v>
      </c>
      <c r="K826" s="128" t="s">
        <v>1605</v>
      </c>
      <c r="L826" s="128" t="s">
        <v>1606</v>
      </c>
      <c r="M826" s="126">
        <v>10</v>
      </c>
      <c r="N826" s="129">
        <v>25157.95</v>
      </c>
      <c r="O826" s="128">
        <v>41835</v>
      </c>
      <c r="P826" s="128" t="s">
        <v>1607</v>
      </c>
      <c r="Q826" s="127" t="s">
        <v>1608</v>
      </c>
      <c r="R826" s="128" t="s">
        <v>219</v>
      </c>
      <c r="S826" s="128" t="s">
        <v>220</v>
      </c>
      <c r="T826" s="128" t="s">
        <v>221</v>
      </c>
      <c r="U826" s="128" t="s">
        <v>222</v>
      </c>
      <c r="V826" s="128" t="s">
        <v>223</v>
      </c>
    </row>
    <row r="827" spans="1:22" hidden="1">
      <c r="A827" s="120"/>
      <c r="B827" s="128" t="s">
        <v>206</v>
      </c>
      <c r="C827" s="127" t="s">
        <v>207</v>
      </c>
      <c r="D827" s="128" t="s">
        <v>208</v>
      </c>
      <c r="E827" s="128" t="s">
        <v>2184</v>
      </c>
      <c r="F827" s="128" t="s">
        <v>450</v>
      </c>
      <c r="G827" s="127" t="s">
        <v>2185</v>
      </c>
      <c r="H827" s="128" t="s">
        <v>2186</v>
      </c>
      <c r="I827" s="127" t="s">
        <v>716</v>
      </c>
      <c r="J827" s="128" t="s">
        <v>2210</v>
      </c>
      <c r="K827" s="128" t="s">
        <v>2211</v>
      </c>
      <c r="L827" s="128" t="s">
        <v>2194</v>
      </c>
      <c r="M827" s="126">
        <v>200</v>
      </c>
      <c r="N827" s="129">
        <v>10779.45</v>
      </c>
      <c r="O827" s="128">
        <v>41836</v>
      </c>
      <c r="P827" s="128" t="s">
        <v>2195</v>
      </c>
      <c r="Q827" s="127" t="s">
        <v>2196</v>
      </c>
      <c r="R827" s="128" t="s">
        <v>348</v>
      </c>
      <c r="S827" s="128" t="s">
        <v>220</v>
      </c>
      <c r="T827" s="128" t="s">
        <v>476</v>
      </c>
      <c r="U827" s="128" t="s">
        <v>350</v>
      </c>
      <c r="V827" s="128" t="s">
        <v>223</v>
      </c>
    </row>
    <row r="828" spans="1:22" hidden="1">
      <c r="A828" s="120"/>
      <c r="B828" s="128" t="s">
        <v>206</v>
      </c>
      <c r="C828" s="127" t="s">
        <v>207</v>
      </c>
      <c r="D828" s="128" t="s">
        <v>208</v>
      </c>
      <c r="E828" s="128" t="s">
        <v>2184</v>
      </c>
      <c r="F828" s="128" t="s">
        <v>450</v>
      </c>
      <c r="G828" s="127" t="s">
        <v>2185</v>
      </c>
      <c r="H828" s="128" t="s">
        <v>2186</v>
      </c>
      <c r="I828" s="127" t="s">
        <v>716</v>
      </c>
      <c r="J828" s="128" t="s">
        <v>2210</v>
      </c>
      <c r="K828" s="128" t="s">
        <v>2211</v>
      </c>
      <c r="L828" s="128" t="s">
        <v>2194</v>
      </c>
      <c r="M828" s="126">
        <v>210</v>
      </c>
      <c r="N828" s="129">
        <v>11200.03</v>
      </c>
      <c r="O828" s="128">
        <v>41836</v>
      </c>
      <c r="P828" s="128" t="s">
        <v>2195</v>
      </c>
      <c r="Q828" s="127" t="s">
        <v>2196</v>
      </c>
      <c r="R828" s="128" t="s">
        <v>348</v>
      </c>
      <c r="S828" s="128" t="s">
        <v>220</v>
      </c>
      <c r="T828" s="128" t="s">
        <v>476</v>
      </c>
      <c r="U828" s="128" t="s">
        <v>350</v>
      </c>
      <c r="V828" s="128" t="s">
        <v>223</v>
      </c>
    </row>
    <row r="829" spans="1:22" hidden="1">
      <c r="A829" s="120"/>
      <c r="B829" s="128" t="s">
        <v>206</v>
      </c>
      <c r="C829" s="127" t="s">
        <v>207</v>
      </c>
      <c r="D829" s="128" t="s">
        <v>208</v>
      </c>
      <c r="E829" s="128" t="s">
        <v>890</v>
      </c>
      <c r="F829" s="128" t="s">
        <v>891</v>
      </c>
      <c r="G829" s="127" t="s">
        <v>1940</v>
      </c>
      <c r="H829" s="128" t="s">
        <v>1941</v>
      </c>
      <c r="I829" s="127" t="s">
        <v>1967</v>
      </c>
      <c r="J829" s="128" t="s">
        <v>1968</v>
      </c>
      <c r="K829" s="128" t="s">
        <v>1969</v>
      </c>
      <c r="L829" s="128" t="s">
        <v>1958</v>
      </c>
      <c r="M829" s="126">
        <v>30</v>
      </c>
      <c r="N829" s="129">
        <v>2416.08</v>
      </c>
      <c r="O829" s="128">
        <v>41836</v>
      </c>
      <c r="P829" s="128" t="s">
        <v>1946</v>
      </c>
      <c r="Q829" s="127" t="s">
        <v>1947</v>
      </c>
      <c r="R829" s="128" t="s">
        <v>219</v>
      </c>
      <c r="S829" s="128" t="s">
        <v>220</v>
      </c>
      <c r="T829" s="128" t="s">
        <v>476</v>
      </c>
      <c r="U829" s="128" t="s">
        <v>222</v>
      </c>
      <c r="V829" s="128" t="s">
        <v>223</v>
      </c>
    </row>
    <row r="830" spans="1:22" hidden="1">
      <c r="A830" s="120"/>
      <c r="B830" s="128" t="s">
        <v>206</v>
      </c>
      <c r="C830" s="127" t="s">
        <v>207</v>
      </c>
      <c r="D830" s="128" t="s">
        <v>208</v>
      </c>
      <c r="E830" s="128" t="s">
        <v>890</v>
      </c>
      <c r="F830" s="128" t="s">
        <v>891</v>
      </c>
      <c r="G830" s="127" t="s">
        <v>1940</v>
      </c>
      <c r="H830" s="128" t="s">
        <v>1941</v>
      </c>
      <c r="I830" s="127" t="s">
        <v>1960</v>
      </c>
      <c r="J830" s="128" t="s">
        <v>1968</v>
      </c>
      <c r="K830" s="128" t="s">
        <v>1969</v>
      </c>
      <c r="L830" s="128" t="s">
        <v>1958</v>
      </c>
      <c r="M830" s="126">
        <v>50</v>
      </c>
      <c r="N830" s="129">
        <v>16941.330000000002</v>
      </c>
      <c r="O830" s="128">
        <v>41836</v>
      </c>
      <c r="P830" s="128" t="s">
        <v>1946</v>
      </c>
      <c r="Q830" s="127" t="s">
        <v>1947</v>
      </c>
      <c r="R830" s="128" t="s">
        <v>219</v>
      </c>
      <c r="S830" s="128" t="s">
        <v>220</v>
      </c>
      <c r="T830" s="128" t="s">
        <v>476</v>
      </c>
      <c r="U830" s="128" t="s">
        <v>222</v>
      </c>
      <c r="V830" s="128" t="s">
        <v>223</v>
      </c>
    </row>
    <row r="831" spans="1:22" hidden="1">
      <c r="A831" s="120"/>
      <c r="B831" s="128" t="s">
        <v>206</v>
      </c>
      <c r="C831" s="127" t="s">
        <v>207</v>
      </c>
      <c r="D831" s="128" t="s">
        <v>208</v>
      </c>
      <c r="E831" s="128" t="s">
        <v>890</v>
      </c>
      <c r="F831" s="128" t="s">
        <v>891</v>
      </c>
      <c r="G831" s="127" t="s">
        <v>1940</v>
      </c>
      <c r="H831" s="128" t="s">
        <v>1941</v>
      </c>
      <c r="I831" s="127" t="s">
        <v>1970</v>
      </c>
      <c r="J831" s="128" t="s">
        <v>1968</v>
      </c>
      <c r="K831" s="128" t="s">
        <v>1969</v>
      </c>
      <c r="L831" s="128" t="s">
        <v>1958</v>
      </c>
      <c r="M831" s="126">
        <v>60</v>
      </c>
      <c r="N831" s="129">
        <v>3510.87</v>
      </c>
      <c r="O831" s="128">
        <v>41836</v>
      </c>
      <c r="P831" s="128" t="s">
        <v>1946</v>
      </c>
      <c r="Q831" s="127" t="s">
        <v>1947</v>
      </c>
      <c r="R831" s="128" t="s">
        <v>219</v>
      </c>
      <c r="S831" s="128" t="s">
        <v>220</v>
      </c>
      <c r="T831" s="128" t="s">
        <v>476</v>
      </c>
      <c r="U831" s="128" t="s">
        <v>222</v>
      </c>
      <c r="V831" s="128" t="s">
        <v>223</v>
      </c>
    </row>
    <row r="832" spans="1:22" hidden="1">
      <c r="A832" s="120"/>
      <c r="B832" s="128" t="s">
        <v>206</v>
      </c>
      <c r="C832" s="127" t="s">
        <v>207</v>
      </c>
      <c r="D832" s="128" t="s">
        <v>208</v>
      </c>
      <c r="E832" s="128" t="s">
        <v>890</v>
      </c>
      <c r="F832" s="128" t="s">
        <v>891</v>
      </c>
      <c r="G832" s="127" t="s">
        <v>1940</v>
      </c>
      <c r="H832" s="128" t="s">
        <v>1941</v>
      </c>
      <c r="I832" s="127" t="s">
        <v>1971</v>
      </c>
      <c r="J832" s="128" t="s">
        <v>1968</v>
      </c>
      <c r="K832" s="128" t="s">
        <v>1969</v>
      </c>
      <c r="L832" s="128" t="s">
        <v>1958</v>
      </c>
      <c r="M832" s="126">
        <v>70</v>
      </c>
      <c r="N832" s="129">
        <v>2642.59</v>
      </c>
      <c r="O832" s="128">
        <v>41836</v>
      </c>
      <c r="P832" s="128" t="s">
        <v>1946</v>
      </c>
      <c r="Q832" s="127" t="s">
        <v>1947</v>
      </c>
      <c r="R832" s="128" t="s">
        <v>219</v>
      </c>
      <c r="S832" s="128" t="s">
        <v>220</v>
      </c>
      <c r="T832" s="128" t="s">
        <v>476</v>
      </c>
      <c r="U832" s="128" t="s">
        <v>222</v>
      </c>
      <c r="V832" s="128" t="s">
        <v>223</v>
      </c>
    </row>
    <row r="833" spans="1:22" hidden="1">
      <c r="A833" s="120"/>
      <c r="B833" s="128" t="s">
        <v>206</v>
      </c>
      <c r="C833" s="127" t="s">
        <v>207</v>
      </c>
      <c r="D833" s="128" t="s">
        <v>208</v>
      </c>
      <c r="E833" s="128" t="s">
        <v>890</v>
      </c>
      <c r="F833" s="128" t="s">
        <v>891</v>
      </c>
      <c r="G833" s="127" t="s">
        <v>1940</v>
      </c>
      <c r="H833" s="128" t="s">
        <v>1941</v>
      </c>
      <c r="I833" s="127" t="s">
        <v>1972</v>
      </c>
      <c r="J833" s="128" t="s">
        <v>1968</v>
      </c>
      <c r="K833" s="128" t="s">
        <v>1969</v>
      </c>
      <c r="L833" s="128" t="s">
        <v>1958</v>
      </c>
      <c r="M833" s="126">
        <v>90</v>
      </c>
      <c r="N833" s="129">
        <v>4489.13</v>
      </c>
      <c r="O833" s="128">
        <v>41836</v>
      </c>
      <c r="P833" s="128" t="s">
        <v>1946</v>
      </c>
      <c r="Q833" s="127" t="s">
        <v>1947</v>
      </c>
      <c r="R833" s="128" t="s">
        <v>219</v>
      </c>
      <c r="S833" s="128" t="s">
        <v>220</v>
      </c>
      <c r="T833" s="128" t="s">
        <v>476</v>
      </c>
      <c r="U833" s="128" t="s">
        <v>222</v>
      </c>
      <c r="V833" s="128" t="s">
        <v>223</v>
      </c>
    </row>
    <row r="834" spans="1:22" hidden="1">
      <c r="A834" s="120"/>
      <c r="B834" s="128" t="s">
        <v>206</v>
      </c>
      <c r="C834" s="127" t="s">
        <v>207</v>
      </c>
      <c r="D834" s="128" t="s">
        <v>208</v>
      </c>
      <c r="E834" s="128" t="s">
        <v>1541</v>
      </c>
      <c r="F834" s="128" t="s">
        <v>1542</v>
      </c>
      <c r="G834" s="127" t="s">
        <v>1543</v>
      </c>
      <c r="H834" s="128" t="s">
        <v>1544</v>
      </c>
      <c r="I834" s="127" t="s">
        <v>1548</v>
      </c>
      <c r="J834" s="128" t="s">
        <v>1549</v>
      </c>
      <c r="K834" s="128" t="s">
        <v>1550</v>
      </c>
      <c r="L834" s="128" t="s">
        <v>1551</v>
      </c>
      <c r="M834" s="126">
        <v>10</v>
      </c>
      <c r="N834" s="129">
        <v>17400</v>
      </c>
      <c r="O834" s="128">
        <v>41835</v>
      </c>
      <c r="P834" s="128" t="s">
        <v>1552</v>
      </c>
      <c r="Q834" s="127" t="s">
        <v>1553</v>
      </c>
      <c r="R834" s="128" t="s">
        <v>475</v>
      </c>
      <c r="S834" s="128" t="s">
        <v>220</v>
      </c>
      <c r="T834" s="128" t="s">
        <v>476</v>
      </c>
      <c r="U834" s="128" t="s">
        <v>350</v>
      </c>
      <c r="V834" s="128" t="s">
        <v>223</v>
      </c>
    </row>
    <row r="835" spans="1:22" hidden="1">
      <c r="A835" s="120"/>
      <c r="B835" s="128" t="s">
        <v>206</v>
      </c>
      <c r="C835" s="127" t="s">
        <v>207</v>
      </c>
      <c r="D835" s="128" t="s">
        <v>208</v>
      </c>
      <c r="E835" s="128" t="s">
        <v>890</v>
      </c>
      <c r="F835" s="128" t="s">
        <v>891</v>
      </c>
      <c r="G835" s="127" t="s">
        <v>2028</v>
      </c>
      <c r="H835" s="128" t="s">
        <v>2029</v>
      </c>
      <c r="I835" s="127" t="s">
        <v>2051</v>
      </c>
      <c r="J835" s="128" t="s">
        <v>2059</v>
      </c>
      <c r="K835" s="128" t="s">
        <v>2060</v>
      </c>
      <c r="L835" s="128" t="s">
        <v>2054</v>
      </c>
      <c r="M835" s="126">
        <v>60</v>
      </c>
      <c r="N835" s="129">
        <v>30000</v>
      </c>
      <c r="O835" s="128">
        <v>41837</v>
      </c>
      <c r="P835" s="128" t="s">
        <v>1147</v>
      </c>
      <c r="Q835" s="127" t="s">
        <v>1148</v>
      </c>
      <c r="R835" s="128" t="s">
        <v>219</v>
      </c>
      <c r="S835" s="128" t="s">
        <v>220</v>
      </c>
      <c r="T835" s="128" t="s">
        <v>476</v>
      </c>
      <c r="U835" s="128" t="s">
        <v>222</v>
      </c>
      <c r="V835" s="128" t="s">
        <v>223</v>
      </c>
    </row>
    <row r="836" spans="1:22" hidden="1">
      <c r="A836" s="120"/>
      <c r="B836" s="128" t="s">
        <v>206</v>
      </c>
      <c r="C836" s="127" t="s">
        <v>207</v>
      </c>
      <c r="D836" s="128" t="s">
        <v>208</v>
      </c>
      <c r="E836" s="128" t="s">
        <v>890</v>
      </c>
      <c r="F836" s="128" t="s">
        <v>891</v>
      </c>
      <c r="G836" s="127" t="s">
        <v>2028</v>
      </c>
      <c r="H836" s="128" t="s">
        <v>2029</v>
      </c>
      <c r="I836" s="127" t="s">
        <v>2061</v>
      </c>
      <c r="J836" s="128" t="s">
        <v>2059</v>
      </c>
      <c r="K836" s="128" t="s">
        <v>2060</v>
      </c>
      <c r="L836" s="128" t="s">
        <v>2054</v>
      </c>
      <c r="M836" s="126">
        <v>70</v>
      </c>
      <c r="N836" s="129">
        <v>76849.61</v>
      </c>
      <c r="O836" s="128">
        <v>41837</v>
      </c>
      <c r="P836" s="128" t="s">
        <v>1147</v>
      </c>
      <c r="Q836" s="127" t="s">
        <v>1148</v>
      </c>
      <c r="R836" s="128" t="s">
        <v>219</v>
      </c>
      <c r="S836" s="128" t="s">
        <v>220</v>
      </c>
      <c r="T836" s="128" t="s">
        <v>476</v>
      </c>
      <c r="U836" s="128" t="s">
        <v>222</v>
      </c>
      <c r="V836" s="128" t="s">
        <v>223</v>
      </c>
    </row>
    <row r="837" spans="1:22" hidden="1">
      <c r="A837" s="120"/>
      <c r="B837" s="128" t="s">
        <v>206</v>
      </c>
      <c r="C837" s="127" t="s">
        <v>207</v>
      </c>
      <c r="D837" s="128" t="s">
        <v>208</v>
      </c>
      <c r="E837" s="128" t="s">
        <v>890</v>
      </c>
      <c r="F837" s="128" t="s">
        <v>891</v>
      </c>
      <c r="G837" s="127" t="s">
        <v>2028</v>
      </c>
      <c r="H837" s="128" t="s">
        <v>2029</v>
      </c>
      <c r="I837" s="127" t="s">
        <v>2062</v>
      </c>
      <c r="J837" s="128" t="s">
        <v>2059</v>
      </c>
      <c r="K837" s="128" t="s">
        <v>2060</v>
      </c>
      <c r="L837" s="128" t="s">
        <v>2054</v>
      </c>
      <c r="M837" s="126">
        <v>140</v>
      </c>
      <c r="N837" s="129">
        <v>15000</v>
      </c>
      <c r="O837" s="128">
        <v>41837</v>
      </c>
      <c r="P837" s="128" t="s">
        <v>1147</v>
      </c>
      <c r="Q837" s="127" t="s">
        <v>1148</v>
      </c>
      <c r="R837" s="128" t="s">
        <v>219</v>
      </c>
      <c r="S837" s="128" t="s">
        <v>220</v>
      </c>
      <c r="T837" s="128" t="s">
        <v>476</v>
      </c>
      <c r="U837" s="128" t="s">
        <v>222</v>
      </c>
      <c r="V837" s="128" t="s">
        <v>223</v>
      </c>
    </row>
    <row r="838" spans="1:22" hidden="1">
      <c r="A838" s="120"/>
      <c r="B838" s="128" t="s">
        <v>206</v>
      </c>
      <c r="C838" s="127" t="s">
        <v>207</v>
      </c>
      <c r="D838" s="128" t="s">
        <v>208</v>
      </c>
      <c r="E838" s="128" t="s">
        <v>890</v>
      </c>
      <c r="F838" s="128" t="s">
        <v>891</v>
      </c>
      <c r="G838" s="127" t="s">
        <v>2028</v>
      </c>
      <c r="H838" s="128" t="s">
        <v>2029</v>
      </c>
      <c r="I838" s="127" t="s">
        <v>2058</v>
      </c>
      <c r="J838" s="128" t="s">
        <v>2059</v>
      </c>
      <c r="K838" s="128" t="s">
        <v>2060</v>
      </c>
      <c r="L838" s="128" t="s">
        <v>2054</v>
      </c>
      <c r="M838" s="126">
        <v>170</v>
      </c>
      <c r="N838" s="129">
        <v>10000</v>
      </c>
      <c r="O838" s="128">
        <v>41837</v>
      </c>
      <c r="P838" s="128" t="s">
        <v>1147</v>
      </c>
      <c r="Q838" s="127" t="s">
        <v>1148</v>
      </c>
      <c r="R838" s="128" t="s">
        <v>219</v>
      </c>
      <c r="S838" s="128" t="s">
        <v>220</v>
      </c>
      <c r="T838" s="128" t="s">
        <v>476</v>
      </c>
      <c r="U838" s="128" t="s">
        <v>222</v>
      </c>
      <c r="V838" s="128" t="s">
        <v>223</v>
      </c>
    </row>
    <row r="839" spans="1:22" hidden="1">
      <c r="A839" s="120"/>
      <c r="B839" s="128" t="s">
        <v>206</v>
      </c>
      <c r="C839" s="127" t="s">
        <v>207</v>
      </c>
      <c r="D839" s="128" t="s">
        <v>208</v>
      </c>
      <c r="E839" s="128" t="s">
        <v>890</v>
      </c>
      <c r="F839" s="128" t="s">
        <v>891</v>
      </c>
      <c r="G839" s="127" t="s">
        <v>2028</v>
      </c>
      <c r="H839" s="128" t="s">
        <v>2029</v>
      </c>
      <c r="I839" s="127" t="s">
        <v>2063</v>
      </c>
      <c r="J839" s="128" t="s">
        <v>2059</v>
      </c>
      <c r="K839" s="128" t="s">
        <v>2060</v>
      </c>
      <c r="L839" s="128" t="s">
        <v>2054</v>
      </c>
      <c r="M839" s="126">
        <v>180</v>
      </c>
      <c r="N839" s="129">
        <v>5000</v>
      </c>
      <c r="O839" s="128">
        <v>41837</v>
      </c>
      <c r="P839" s="128" t="s">
        <v>1147</v>
      </c>
      <c r="Q839" s="127" t="s">
        <v>1148</v>
      </c>
      <c r="R839" s="128" t="s">
        <v>219</v>
      </c>
      <c r="S839" s="128" t="s">
        <v>220</v>
      </c>
      <c r="T839" s="128" t="s">
        <v>476</v>
      </c>
      <c r="U839" s="128" t="s">
        <v>222</v>
      </c>
      <c r="V839" s="128" t="s">
        <v>223</v>
      </c>
    </row>
    <row r="840" spans="1:22" hidden="1">
      <c r="A840" s="120"/>
      <c r="B840" s="128" t="s">
        <v>206</v>
      </c>
      <c r="C840" s="127" t="s">
        <v>207</v>
      </c>
      <c r="D840" s="128" t="s">
        <v>208</v>
      </c>
      <c r="E840" s="128" t="s">
        <v>890</v>
      </c>
      <c r="F840" s="128" t="s">
        <v>891</v>
      </c>
      <c r="G840" s="127" t="s">
        <v>2144</v>
      </c>
      <c r="H840" s="128" t="s">
        <v>2145</v>
      </c>
      <c r="I840" s="127" t="s">
        <v>2146</v>
      </c>
      <c r="J840" s="128" t="s">
        <v>2155</v>
      </c>
      <c r="K840" s="128" t="s">
        <v>2156</v>
      </c>
      <c r="L840" s="128" t="s">
        <v>2152</v>
      </c>
      <c r="M840" s="126">
        <v>10</v>
      </c>
      <c r="N840" s="129">
        <v>40000</v>
      </c>
      <c r="O840" s="128">
        <v>41837</v>
      </c>
      <c r="P840" s="128" t="s">
        <v>2153</v>
      </c>
      <c r="Q840" s="127" t="s">
        <v>2154</v>
      </c>
      <c r="R840" s="128" t="s">
        <v>219</v>
      </c>
      <c r="S840" s="128" t="s">
        <v>220</v>
      </c>
      <c r="T840" s="128" t="s">
        <v>476</v>
      </c>
      <c r="U840" s="128" t="s">
        <v>222</v>
      </c>
      <c r="V840" s="128" t="s">
        <v>223</v>
      </c>
    </row>
    <row r="841" spans="1:22" hidden="1">
      <c r="A841" s="120"/>
      <c r="B841" s="128" t="s">
        <v>206</v>
      </c>
      <c r="C841" s="127" t="s">
        <v>207</v>
      </c>
      <c r="D841" s="128" t="s">
        <v>208</v>
      </c>
      <c r="E841" s="128" t="s">
        <v>240</v>
      </c>
      <c r="F841" s="128" t="s">
        <v>405</v>
      </c>
      <c r="G841" s="127" t="s">
        <v>1799</v>
      </c>
      <c r="H841" s="128" t="s">
        <v>1800</v>
      </c>
      <c r="I841" s="127" t="s">
        <v>1801</v>
      </c>
      <c r="J841" s="128" t="s">
        <v>1807</v>
      </c>
      <c r="K841" s="128" t="s">
        <v>1808</v>
      </c>
      <c r="L841" s="128" t="s">
        <v>1809</v>
      </c>
      <c r="M841" s="126">
        <v>10</v>
      </c>
      <c r="N841" s="129">
        <v>40461.480000000003</v>
      </c>
      <c r="O841" s="128">
        <v>41837</v>
      </c>
      <c r="P841" s="128" t="s">
        <v>1805</v>
      </c>
      <c r="Q841" s="127" t="s">
        <v>1806</v>
      </c>
      <c r="R841" s="128" t="s">
        <v>348</v>
      </c>
      <c r="S841" s="128" t="s">
        <v>220</v>
      </c>
      <c r="T841" s="128" t="s">
        <v>221</v>
      </c>
      <c r="U841" s="128" t="s">
        <v>350</v>
      </c>
      <c r="V841" s="128" t="s">
        <v>223</v>
      </c>
    </row>
    <row r="842" spans="1:22" ht="30" hidden="1">
      <c r="A842" s="120"/>
      <c r="B842" s="171" t="s">
        <v>206</v>
      </c>
      <c r="C842" s="173" t="s">
        <v>207</v>
      </c>
      <c r="D842" s="171" t="s">
        <v>208</v>
      </c>
      <c r="E842" s="171" t="s">
        <v>285</v>
      </c>
      <c r="F842" s="171" t="s">
        <v>286</v>
      </c>
      <c r="G842" s="173" t="s">
        <v>287</v>
      </c>
      <c r="H842" s="171" t="s">
        <v>288</v>
      </c>
      <c r="I842" s="173" t="s">
        <v>309</v>
      </c>
      <c r="J842" s="171" t="s">
        <v>310</v>
      </c>
      <c r="K842" s="171" t="s">
        <v>311</v>
      </c>
      <c r="L842" s="171" t="s">
        <v>312</v>
      </c>
      <c r="M842" s="175">
        <v>10</v>
      </c>
      <c r="N842" s="177">
        <v>32747</v>
      </c>
      <c r="O842" s="179">
        <v>41837</v>
      </c>
      <c r="P842" s="171" t="s">
        <v>313</v>
      </c>
      <c r="Q842" s="173" t="s">
        <v>314</v>
      </c>
      <c r="R842" s="171" t="s">
        <v>219</v>
      </c>
      <c r="S842" s="171" t="s">
        <v>220</v>
      </c>
      <c r="T842" s="171" t="s">
        <v>221</v>
      </c>
      <c r="U842" s="171" t="s">
        <v>222</v>
      </c>
      <c r="V842" s="171" t="s">
        <v>223</v>
      </c>
    </row>
    <row r="843" spans="1:22" ht="30" hidden="1">
      <c r="A843" s="120" t="s">
        <v>2406</v>
      </c>
      <c r="B843" s="171" t="s">
        <v>206</v>
      </c>
      <c r="C843" s="173" t="s">
        <v>207</v>
      </c>
      <c r="D843" s="171" t="s">
        <v>208</v>
      </c>
      <c r="E843" s="171" t="s">
        <v>315</v>
      </c>
      <c r="F843" s="171" t="s">
        <v>251</v>
      </c>
      <c r="G843" s="173" t="s">
        <v>738</v>
      </c>
      <c r="H843" s="171" t="s">
        <v>739</v>
      </c>
      <c r="I843" s="173" t="s">
        <v>755</v>
      </c>
      <c r="J843" s="171" t="s">
        <v>756</v>
      </c>
      <c r="K843" s="171" t="s">
        <v>757</v>
      </c>
      <c r="L843" s="171" t="s">
        <v>758</v>
      </c>
      <c r="M843" s="175">
        <v>10</v>
      </c>
      <c r="N843" s="177">
        <v>1732.81</v>
      </c>
      <c r="O843" s="179">
        <v>41837</v>
      </c>
      <c r="P843" s="171" t="s">
        <v>464</v>
      </c>
      <c r="Q843" s="173" t="s">
        <v>465</v>
      </c>
      <c r="R843" s="171" t="s">
        <v>219</v>
      </c>
      <c r="S843" s="171" t="s">
        <v>220</v>
      </c>
      <c r="T843" s="171" t="s">
        <v>221</v>
      </c>
      <c r="U843" s="171" t="s">
        <v>222</v>
      </c>
      <c r="V843" s="171" t="s">
        <v>223</v>
      </c>
    </row>
    <row r="844" spans="1:22" ht="30" hidden="1">
      <c r="A844" s="120" t="s">
        <v>2406</v>
      </c>
      <c r="B844" s="171" t="s">
        <v>206</v>
      </c>
      <c r="C844" s="173" t="s">
        <v>207</v>
      </c>
      <c r="D844" s="171" t="s">
        <v>208</v>
      </c>
      <c r="E844" s="171" t="s">
        <v>315</v>
      </c>
      <c r="F844" s="171" t="s">
        <v>251</v>
      </c>
      <c r="G844" s="173" t="s">
        <v>738</v>
      </c>
      <c r="H844" s="171" t="s">
        <v>739</v>
      </c>
      <c r="I844" s="173" t="s">
        <v>759</v>
      </c>
      <c r="J844" s="171" t="s">
        <v>756</v>
      </c>
      <c r="K844" s="171" t="s">
        <v>757</v>
      </c>
      <c r="L844" s="171" t="s">
        <v>758</v>
      </c>
      <c r="M844" s="175">
        <v>10</v>
      </c>
      <c r="N844" s="177">
        <v>17328.189999999999</v>
      </c>
      <c r="O844" s="179">
        <v>41837</v>
      </c>
      <c r="P844" s="171" t="s">
        <v>464</v>
      </c>
      <c r="Q844" s="173" t="s">
        <v>465</v>
      </c>
      <c r="R844" s="171" t="s">
        <v>219</v>
      </c>
      <c r="S844" s="171" t="s">
        <v>220</v>
      </c>
      <c r="T844" s="171" t="s">
        <v>221</v>
      </c>
      <c r="U844" s="171" t="s">
        <v>222</v>
      </c>
      <c r="V844" s="171" t="s">
        <v>223</v>
      </c>
    </row>
    <row r="845" spans="1:22" ht="30" hidden="1">
      <c r="A845" s="120" t="s">
        <v>2406</v>
      </c>
      <c r="B845" s="171" t="s">
        <v>206</v>
      </c>
      <c r="C845" s="173" t="s">
        <v>207</v>
      </c>
      <c r="D845" s="171" t="s">
        <v>208</v>
      </c>
      <c r="E845" s="171" t="s">
        <v>315</v>
      </c>
      <c r="F845" s="171" t="s">
        <v>251</v>
      </c>
      <c r="G845" s="173" t="s">
        <v>738</v>
      </c>
      <c r="H845" s="171" t="s">
        <v>739</v>
      </c>
      <c r="I845" s="173" t="s">
        <v>760</v>
      </c>
      <c r="J845" s="171" t="s">
        <v>756</v>
      </c>
      <c r="K845" s="171" t="s">
        <v>757</v>
      </c>
      <c r="L845" s="171" t="s">
        <v>758</v>
      </c>
      <c r="M845" s="175">
        <v>10</v>
      </c>
      <c r="N845" s="177">
        <v>8664.11</v>
      </c>
      <c r="O845" s="179">
        <v>41837</v>
      </c>
      <c r="P845" s="171" t="s">
        <v>464</v>
      </c>
      <c r="Q845" s="173" t="s">
        <v>465</v>
      </c>
      <c r="R845" s="171" t="s">
        <v>219</v>
      </c>
      <c r="S845" s="171" t="s">
        <v>220</v>
      </c>
      <c r="T845" s="171" t="s">
        <v>221</v>
      </c>
      <c r="U845" s="171" t="s">
        <v>222</v>
      </c>
      <c r="V845" s="171" t="s">
        <v>223</v>
      </c>
    </row>
    <row r="846" spans="1:22" ht="30" hidden="1">
      <c r="A846" s="120" t="s">
        <v>2406</v>
      </c>
      <c r="B846" s="171" t="s">
        <v>206</v>
      </c>
      <c r="C846" s="173" t="s">
        <v>207</v>
      </c>
      <c r="D846" s="171" t="s">
        <v>208</v>
      </c>
      <c r="E846" s="171" t="s">
        <v>315</v>
      </c>
      <c r="F846" s="171" t="s">
        <v>251</v>
      </c>
      <c r="G846" s="173" t="s">
        <v>738</v>
      </c>
      <c r="H846" s="171" t="s">
        <v>739</v>
      </c>
      <c r="I846" s="173" t="s">
        <v>761</v>
      </c>
      <c r="J846" s="171" t="s">
        <v>756</v>
      </c>
      <c r="K846" s="171" t="s">
        <v>757</v>
      </c>
      <c r="L846" s="171" t="s">
        <v>758</v>
      </c>
      <c r="M846" s="175">
        <v>10</v>
      </c>
      <c r="N846" s="177">
        <v>6931.29</v>
      </c>
      <c r="O846" s="179">
        <v>41837</v>
      </c>
      <c r="P846" s="171" t="s">
        <v>464</v>
      </c>
      <c r="Q846" s="173" t="s">
        <v>465</v>
      </c>
      <c r="R846" s="171" t="s">
        <v>219</v>
      </c>
      <c r="S846" s="171" t="s">
        <v>220</v>
      </c>
      <c r="T846" s="171" t="s">
        <v>221</v>
      </c>
      <c r="U846" s="171" t="s">
        <v>222</v>
      </c>
      <c r="V846" s="171" t="s">
        <v>223</v>
      </c>
    </row>
    <row r="847" spans="1:22" ht="30" hidden="1">
      <c r="A847" s="120"/>
      <c r="B847" s="171" t="s">
        <v>206</v>
      </c>
      <c r="C847" s="173" t="s">
        <v>207</v>
      </c>
      <c r="D847" s="171" t="s">
        <v>208</v>
      </c>
      <c r="E847" s="171" t="s">
        <v>240</v>
      </c>
      <c r="F847" s="171" t="s">
        <v>241</v>
      </c>
      <c r="G847" s="173" t="s">
        <v>819</v>
      </c>
      <c r="H847" s="171" t="s">
        <v>820</v>
      </c>
      <c r="I847" s="173" t="s">
        <v>827</v>
      </c>
      <c r="J847" s="171" t="s">
        <v>828</v>
      </c>
      <c r="K847" s="171" t="s">
        <v>829</v>
      </c>
      <c r="L847" s="171" t="s">
        <v>830</v>
      </c>
      <c r="M847" s="175">
        <v>20</v>
      </c>
      <c r="N847" s="177">
        <v>13725</v>
      </c>
      <c r="O847" s="179">
        <v>41836</v>
      </c>
      <c r="P847" s="171" t="s">
        <v>831</v>
      </c>
      <c r="Q847" s="173" t="s">
        <v>832</v>
      </c>
      <c r="R847" s="171" t="s">
        <v>219</v>
      </c>
      <c r="S847" s="171" t="s">
        <v>220</v>
      </c>
      <c r="T847" s="171" t="s">
        <v>221</v>
      </c>
      <c r="U847" s="171" t="s">
        <v>222</v>
      </c>
      <c r="V847" s="171" t="s">
        <v>223</v>
      </c>
    </row>
    <row r="848" spans="1:22" ht="30" hidden="1">
      <c r="A848" s="120"/>
      <c r="B848" s="171" t="s">
        <v>206</v>
      </c>
      <c r="C848" s="173" t="s">
        <v>207</v>
      </c>
      <c r="D848" s="171" t="s">
        <v>208</v>
      </c>
      <c r="E848" s="171" t="s">
        <v>240</v>
      </c>
      <c r="F848" s="171" t="s">
        <v>241</v>
      </c>
      <c r="G848" s="173" t="s">
        <v>819</v>
      </c>
      <c r="H848" s="171" t="s">
        <v>820</v>
      </c>
      <c r="I848" s="173" t="s">
        <v>833</v>
      </c>
      <c r="J848" s="171" t="s">
        <v>834</v>
      </c>
      <c r="K848" s="171" t="s">
        <v>829</v>
      </c>
      <c r="L848" s="171" t="s">
        <v>830</v>
      </c>
      <c r="M848" s="175">
        <v>230</v>
      </c>
      <c r="N848" s="177">
        <v>450</v>
      </c>
      <c r="O848" s="179">
        <v>41836</v>
      </c>
      <c r="P848" s="171" t="s">
        <v>831</v>
      </c>
      <c r="Q848" s="173" t="s">
        <v>832</v>
      </c>
      <c r="R848" s="171" t="s">
        <v>219</v>
      </c>
      <c r="S848" s="171" t="s">
        <v>220</v>
      </c>
      <c r="T848" s="171" t="s">
        <v>221</v>
      </c>
      <c r="U848" s="171" t="s">
        <v>222</v>
      </c>
      <c r="V848" s="171" t="s">
        <v>223</v>
      </c>
    </row>
    <row r="849" spans="1:22" ht="30" hidden="1">
      <c r="A849" s="120"/>
      <c r="B849" s="171" t="s">
        <v>206</v>
      </c>
      <c r="C849" s="173" t="s">
        <v>207</v>
      </c>
      <c r="D849" s="171" t="s">
        <v>208</v>
      </c>
      <c r="E849" s="171" t="s">
        <v>240</v>
      </c>
      <c r="F849" s="171" t="s">
        <v>241</v>
      </c>
      <c r="G849" s="173" t="s">
        <v>819</v>
      </c>
      <c r="H849" s="171" t="s">
        <v>820</v>
      </c>
      <c r="I849" s="173" t="s">
        <v>833</v>
      </c>
      <c r="J849" s="171" t="s">
        <v>835</v>
      </c>
      <c r="K849" s="171" t="s">
        <v>829</v>
      </c>
      <c r="L849" s="171" t="s">
        <v>830</v>
      </c>
      <c r="M849" s="175">
        <v>240</v>
      </c>
      <c r="N849" s="177">
        <v>500</v>
      </c>
      <c r="O849" s="179">
        <v>41836</v>
      </c>
      <c r="P849" s="171" t="s">
        <v>831</v>
      </c>
      <c r="Q849" s="173" t="s">
        <v>832</v>
      </c>
      <c r="R849" s="171" t="s">
        <v>219</v>
      </c>
      <c r="S849" s="171" t="s">
        <v>220</v>
      </c>
      <c r="T849" s="171" t="s">
        <v>221</v>
      </c>
      <c r="U849" s="171" t="s">
        <v>222</v>
      </c>
      <c r="V849" s="171" t="s">
        <v>223</v>
      </c>
    </row>
    <row r="850" spans="1:22" ht="30" hidden="1">
      <c r="A850" s="120"/>
      <c r="B850" s="171" t="s">
        <v>206</v>
      </c>
      <c r="C850" s="173" t="s">
        <v>207</v>
      </c>
      <c r="D850" s="171" t="s">
        <v>208</v>
      </c>
      <c r="E850" s="171" t="s">
        <v>240</v>
      </c>
      <c r="F850" s="171" t="s">
        <v>241</v>
      </c>
      <c r="G850" s="173" t="s">
        <v>819</v>
      </c>
      <c r="H850" s="171" t="s">
        <v>820</v>
      </c>
      <c r="I850" s="173" t="s">
        <v>833</v>
      </c>
      <c r="J850" s="171" t="s">
        <v>836</v>
      </c>
      <c r="K850" s="171" t="s">
        <v>829</v>
      </c>
      <c r="L850" s="171" t="s">
        <v>830</v>
      </c>
      <c r="M850" s="175">
        <v>250</v>
      </c>
      <c r="N850" s="177">
        <v>800</v>
      </c>
      <c r="O850" s="179">
        <v>41836</v>
      </c>
      <c r="P850" s="171" t="s">
        <v>831</v>
      </c>
      <c r="Q850" s="173" t="s">
        <v>832</v>
      </c>
      <c r="R850" s="171" t="s">
        <v>219</v>
      </c>
      <c r="S850" s="171" t="s">
        <v>220</v>
      </c>
      <c r="T850" s="171" t="s">
        <v>221</v>
      </c>
      <c r="U850" s="171" t="s">
        <v>222</v>
      </c>
      <c r="V850" s="171" t="s">
        <v>223</v>
      </c>
    </row>
    <row r="851" spans="1:22" ht="30" hidden="1">
      <c r="A851" s="120"/>
      <c r="B851" s="171" t="s">
        <v>206</v>
      </c>
      <c r="C851" s="173" t="s">
        <v>207</v>
      </c>
      <c r="D851" s="171" t="s">
        <v>208</v>
      </c>
      <c r="E851" s="171" t="s">
        <v>240</v>
      </c>
      <c r="F851" s="171" t="s">
        <v>241</v>
      </c>
      <c r="G851" s="173" t="s">
        <v>819</v>
      </c>
      <c r="H851" s="171" t="s">
        <v>820</v>
      </c>
      <c r="I851" s="173" t="s">
        <v>837</v>
      </c>
      <c r="J851" s="171" t="s">
        <v>838</v>
      </c>
      <c r="K851" s="171" t="s">
        <v>829</v>
      </c>
      <c r="L851" s="171" t="s">
        <v>830</v>
      </c>
      <c r="M851" s="175">
        <v>260</v>
      </c>
      <c r="N851" s="177">
        <v>3000</v>
      </c>
      <c r="O851" s="179">
        <v>41836</v>
      </c>
      <c r="P851" s="171" t="s">
        <v>831</v>
      </c>
      <c r="Q851" s="173" t="s">
        <v>832</v>
      </c>
      <c r="R851" s="171" t="s">
        <v>219</v>
      </c>
      <c r="S851" s="171" t="s">
        <v>220</v>
      </c>
      <c r="T851" s="171" t="s">
        <v>221</v>
      </c>
      <c r="U851" s="171" t="s">
        <v>222</v>
      </c>
      <c r="V851" s="171" t="s">
        <v>223</v>
      </c>
    </row>
    <row r="852" spans="1:22" ht="30" hidden="1">
      <c r="A852" s="120"/>
      <c r="B852" s="171" t="s">
        <v>206</v>
      </c>
      <c r="C852" s="173" t="s">
        <v>207</v>
      </c>
      <c r="D852" s="171" t="s">
        <v>208</v>
      </c>
      <c r="E852" s="171" t="s">
        <v>240</v>
      </c>
      <c r="F852" s="171" t="s">
        <v>241</v>
      </c>
      <c r="G852" s="173" t="s">
        <v>819</v>
      </c>
      <c r="H852" s="171" t="s">
        <v>820</v>
      </c>
      <c r="I852" s="173" t="s">
        <v>833</v>
      </c>
      <c r="J852" s="171" t="s">
        <v>839</v>
      </c>
      <c r="K852" s="171" t="s">
        <v>829</v>
      </c>
      <c r="L852" s="171" t="s">
        <v>830</v>
      </c>
      <c r="M852" s="175">
        <v>270</v>
      </c>
      <c r="N852" s="177">
        <v>800</v>
      </c>
      <c r="O852" s="179">
        <v>41836</v>
      </c>
      <c r="P852" s="171" t="s">
        <v>831</v>
      </c>
      <c r="Q852" s="173" t="s">
        <v>832</v>
      </c>
      <c r="R852" s="171" t="s">
        <v>219</v>
      </c>
      <c r="S852" s="171" t="s">
        <v>220</v>
      </c>
      <c r="T852" s="171" t="s">
        <v>221</v>
      </c>
      <c r="U852" s="171" t="s">
        <v>222</v>
      </c>
      <c r="V852" s="171" t="s">
        <v>223</v>
      </c>
    </row>
    <row r="853" spans="1:22" ht="30" hidden="1">
      <c r="A853" s="120"/>
      <c r="B853" s="171" t="s">
        <v>206</v>
      </c>
      <c r="C853" s="173" t="s">
        <v>207</v>
      </c>
      <c r="D853" s="171" t="s">
        <v>208</v>
      </c>
      <c r="E853" s="171" t="s">
        <v>240</v>
      </c>
      <c r="F853" s="171" t="s">
        <v>241</v>
      </c>
      <c r="G853" s="173" t="s">
        <v>819</v>
      </c>
      <c r="H853" s="171" t="s">
        <v>820</v>
      </c>
      <c r="I853" s="173" t="s">
        <v>833</v>
      </c>
      <c r="J853" s="171" t="s">
        <v>840</v>
      </c>
      <c r="K853" s="171" t="s">
        <v>829</v>
      </c>
      <c r="L853" s="171" t="s">
        <v>830</v>
      </c>
      <c r="M853" s="175">
        <v>280</v>
      </c>
      <c r="N853" s="177">
        <v>600</v>
      </c>
      <c r="O853" s="179">
        <v>41836</v>
      </c>
      <c r="P853" s="171" t="s">
        <v>831</v>
      </c>
      <c r="Q853" s="173" t="s">
        <v>832</v>
      </c>
      <c r="R853" s="171" t="s">
        <v>219</v>
      </c>
      <c r="S853" s="171" t="s">
        <v>220</v>
      </c>
      <c r="T853" s="171" t="s">
        <v>221</v>
      </c>
      <c r="U853" s="171" t="s">
        <v>222</v>
      </c>
      <c r="V853" s="171" t="s">
        <v>223</v>
      </c>
    </row>
    <row r="854" spans="1:22" ht="30" hidden="1">
      <c r="A854" s="120"/>
      <c r="B854" s="171" t="s">
        <v>206</v>
      </c>
      <c r="C854" s="173" t="s">
        <v>207</v>
      </c>
      <c r="D854" s="171" t="s">
        <v>208</v>
      </c>
      <c r="E854" s="171" t="s">
        <v>240</v>
      </c>
      <c r="F854" s="171" t="s">
        <v>241</v>
      </c>
      <c r="G854" s="173" t="s">
        <v>819</v>
      </c>
      <c r="H854" s="171" t="s">
        <v>820</v>
      </c>
      <c r="I854" s="173" t="s">
        <v>837</v>
      </c>
      <c r="J854" s="171" t="s">
        <v>841</v>
      </c>
      <c r="K854" s="171" t="s">
        <v>829</v>
      </c>
      <c r="L854" s="171" t="s">
        <v>830</v>
      </c>
      <c r="M854" s="175">
        <v>290</v>
      </c>
      <c r="N854" s="177">
        <v>800</v>
      </c>
      <c r="O854" s="179">
        <v>41836</v>
      </c>
      <c r="P854" s="171" t="s">
        <v>831</v>
      </c>
      <c r="Q854" s="173" t="s">
        <v>832</v>
      </c>
      <c r="R854" s="171" t="s">
        <v>219</v>
      </c>
      <c r="S854" s="171" t="s">
        <v>220</v>
      </c>
      <c r="T854" s="171" t="s">
        <v>221</v>
      </c>
      <c r="U854" s="171" t="s">
        <v>222</v>
      </c>
      <c r="V854" s="171" t="s">
        <v>223</v>
      </c>
    </row>
    <row r="855" spans="1:22" ht="30" hidden="1">
      <c r="A855" s="120"/>
      <c r="B855" s="171" t="s">
        <v>206</v>
      </c>
      <c r="C855" s="173" t="s">
        <v>207</v>
      </c>
      <c r="D855" s="171" t="s">
        <v>208</v>
      </c>
      <c r="E855" s="171" t="s">
        <v>240</v>
      </c>
      <c r="F855" s="171" t="s">
        <v>241</v>
      </c>
      <c r="G855" s="173" t="s">
        <v>819</v>
      </c>
      <c r="H855" s="171" t="s">
        <v>820</v>
      </c>
      <c r="I855" s="173" t="s">
        <v>837</v>
      </c>
      <c r="J855" s="171" t="s">
        <v>842</v>
      </c>
      <c r="K855" s="171" t="s">
        <v>829</v>
      </c>
      <c r="L855" s="171" t="s">
        <v>830</v>
      </c>
      <c r="M855" s="175">
        <v>300</v>
      </c>
      <c r="N855" s="177">
        <v>800</v>
      </c>
      <c r="O855" s="179">
        <v>41836</v>
      </c>
      <c r="P855" s="171" t="s">
        <v>831</v>
      </c>
      <c r="Q855" s="173" t="s">
        <v>832</v>
      </c>
      <c r="R855" s="171" t="s">
        <v>219</v>
      </c>
      <c r="S855" s="171" t="s">
        <v>220</v>
      </c>
      <c r="T855" s="171" t="s">
        <v>221</v>
      </c>
      <c r="U855" s="171" t="s">
        <v>222</v>
      </c>
      <c r="V855" s="171" t="s">
        <v>223</v>
      </c>
    </row>
    <row r="856" spans="1:22" ht="30" hidden="1">
      <c r="A856" s="120"/>
      <c r="B856" s="171" t="s">
        <v>206</v>
      </c>
      <c r="C856" s="173" t="s">
        <v>207</v>
      </c>
      <c r="D856" s="171" t="s">
        <v>208</v>
      </c>
      <c r="E856" s="171" t="s">
        <v>240</v>
      </c>
      <c r="F856" s="171" t="s">
        <v>241</v>
      </c>
      <c r="G856" s="173" t="s">
        <v>819</v>
      </c>
      <c r="H856" s="171" t="s">
        <v>820</v>
      </c>
      <c r="I856" s="173" t="s">
        <v>833</v>
      </c>
      <c r="J856" s="171" t="s">
        <v>843</v>
      </c>
      <c r="K856" s="171" t="s">
        <v>829</v>
      </c>
      <c r="L856" s="171" t="s">
        <v>830</v>
      </c>
      <c r="M856" s="175">
        <v>310</v>
      </c>
      <c r="N856" s="177">
        <v>600</v>
      </c>
      <c r="O856" s="179">
        <v>41836</v>
      </c>
      <c r="P856" s="171" t="s">
        <v>831</v>
      </c>
      <c r="Q856" s="173" t="s">
        <v>832</v>
      </c>
      <c r="R856" s="171" t="s">
        <v>219</v>
      </c>
      <c r="S856" s="171" t="s">
        <v>220</v>
      </c>
      <c r="T856" s="171" t="s">
        <v>221</v>
      </c>
      <c r="U856" s="171" t="s">
        <v>222</v>
      </c>
      <c r="V856" s="171" t="s">
        <v>223</v>
      </c>
    </row>
    <row r="857" spans="1:22" ht="30" hidden="1">
      <c r="A857" s="120"/>
      <c r="B857" s="171" t="s">
        <v>206</v>
      </c>
      <c r="C857" s="173" t="s">
        <v>207</v>
      </c>
      <c r="D857" s="171" t="s">
        <v>208</v>
      </c>
      <c r="E857" s="171" t="s">
        <v>240</v>
      </c>
      <c r="F857" s="171" t="s">
        <v>241</v>
      </c>
      <c r="G857" s="173" t="s">
        <v>819</v>
      </c>
      <c r="H857" s="171" t="s">
        <v>820</v>
      </c>
      <c r="I857" s="173" t="s">
        <v>837</v>
      </c>
      <c r="J857" s="171" t="s">
        <v>844</v>
      </c>
      <c r="K857" s="171" t="s">
        <v>829</v>
      </c>
      <c r="L857" s="171" t="s">
        <v>830</v>
      </c>
      <c r="M857" s="175">
        <v>320</v>
      </c>
      <c r="N857" s="177">
        <v>3500</v>
      </c>
      <c r="O857" s="179">
        <v>41836</v>
      </c>
      <c r="P857" s="171" t="s">
        <v>831</v>
      </c>
      <c r="Q857" s="173" t="s">
        <v>832</v>
      </c>
      <c r="R857" s="171" t="s">
        <v>219</v>
      </c>
      <c r="S857" s="171" t="s">
        <v>220</v>
      </c>
      <c r="T857" s="171" t="s">
        <v>221</v>
      </c>
      <c r="U857" s="171" t="s">
        <v>222</v>
      </c>
      <c r="V857" s="171" t="s">
        <v>223</v>
      </c>
    </row>
    <row r="858" spans="1:22" ht="30" hidden="1">
      <c r="A858" s="120"/>
      <c r="B858" s="171" t="s">
        <v>206</v>
      </c>
      <c r="C858" s="173" t="s">
        <v>207</v>
      </c>
      <c r="D858" s="171" t="s">
        <v>208</v>
      </c>
      <c r="E858" s="171" t="s">
        <v>890</v>
      </c>
      <c r="F858" s="171" t="s">
        <v>703</v>
      </c>
      <c r="G858" s="173" t="s">
        <v>1257</v>
      </c>
      <c r="H858" s="171" t="s">
        <v>1258</v>
      </c>
      <c r="I858" s="173" t="s">
        <v>1264</v>
      </c>
      <c r="J858" s="171" t="s">
        <v>1265</v>
      </c>
      <c r="K858" s="171" t="s">
        <v>1266</v>
      </c>
      <c r="L858" s="171" t="s">
        <v>1267</v>
      </c>
      <c r="M858" s="175">
        <v>10</v>
      </c>
      <c r="N858" s="177">
        <v>177018.38</v>
      </c>
      <c r="O858" s="179">
        <v>41838</v>
      </c>
      <c r="P858" s="171" t="s">
        <v>1268</v>
      </c>
      <c r="Q858" s="173" t="s">
        <v>1269</v>
      </c>
      <c r="R858" s="171" t="s">
        <v>219</v>
      </c>
      <c r="S858" s="171" t="s">
        <v>220</v>
      </c>
      <c r="T858" s="171" t="s">
        <v>476</v>
      </c>
      <c r="U858" s="171" t="s">
        <v>222</v>
      </c>
      <c r="V858" s="171" t="s">
        <v>223</v>
      </c>
    </row>
    <row r="859" spans="1:22" ht="30" hidden="1">
      <c r="A859" s="120"/>
      <c r="B859" s="171" t="s">
        <v>206</v>
      </c>
      <c r="C859" s="173" t="s">
        <v>207</v>
      </c>
      <c r="D859" s="171" t="s">
        <v>208</v>
      </c>
      <c r="E859" s="171" t="s">
        <v>890</v>
      </c>
      <c r="F859" s="171" t="s">
        <v>703</v>
      </c>
      <c r="G859" s="173" t="s">
        <v>1257</v>
      </c>
      <c r="H859" s="171" t="s">
        <v>1258</v>
      </c>
      <c r="I859" s="173" t="s">
        <v>1270</v>
      </c>
      <c r="J859" s="171" t="s">
        <v>1265</v>
      </c>
      <c r="K859" s="171" t="s">
        <v>1266</v>
      </c>
      <c r="L859" s="171" t="s">
        <v>1267</v>
      </c>
      <c r="M859" s="175">
        <v>30</v>
      </c>
      <c r="N859" s="177">
        <v>3691.11</v>
      </c>
      <c r="O859" s="179">
        <v>41838</v>
      </c>
      <c r="P859" s="171" t="s">
        <v>1268</v>
      </c>
      <c r="Q859" s="173" t="s">
        <v>1269</v>
      </c>
      <c r="R859" s="171" t="s">
        <v>219</v>
      </c>
      <c r="S859" s="171" t="s">
        <v>220</v>
      </c>
      <c r="T859" s="171" t="s">
        <v>476</v>
      </c>
      <c r="U859" s="171" t="s">
        <v>222</v>
      </c>
      <c r="V859" s="171" t="s">
        <v>223</v>
      </c>
    </row>
    <row r="860" spans="1:22" ht="30" hidden="1">
      <c r="A860" s="120"/>
      <c r="B860" s="171" t="s">
        <v>206</v>
      </c>
      <c r="C860" s="173" t="s">
        <v>207</v>
      </c>
      <c r="D860" s="171" t="s">
        <v>208</v>
      </c>
      <c r="E860" s="171" t="s">
        <v>890</v>
      </c>
      <c r="F860" s="171" t="s">
        <v>703</v>
      </c>
      <c r="G860" s="173" t="s">
        <v>1257</v>
      </c>
      <c r="H860" s="171" t="s">
        <v>1258</v>
      </c>
      <c r="I860" s="173" t="s">
        <v>1271</v>
      </c>
      <c r="J860" s="171" t="s">
        <v>1265</v>
      </c>
      <c r="K860" s="171" t="s">
        <v>1266</v>
      </c>
      <c r="L860" s="171" t="s">
        <v>1267</v>
      </c>
      <c r="M860" s="175">
        <v>40</v>
      </c>
      <c r="N860" s="177">
        <v>3934.64</v>
      </c>
      <c r="O860" s="179">
        <v>41838</v>
      </c>
      <c r="P860" s="171" t="s">
        <v>1268</v>
      </c>
      <c r="Q860" s="173" t="s">
        <v>1269</v>
      </c>
      <c r="R860" s="171" t="s">
        <v>219</v>
      </c>
      <c r="S860" s="171" t="s">
        <v>220</v>
      </c>
      <c r="T860" s="171" t="s">
        <v>476</v>
      </c>
      <c r="U860" s="171" t="s">
        <v>222</v>
      </c>
      <c r="V860" s="171" t="s">
        <v>223</v>
      </c>
    </row>
    <row r="861" spans="1:22" ht="30" hidden="1">
      <c r="A861" s="120"/>
      <c r="B861" s="171" t="s">
        <v>206</v>
      </c>
      <c r="C861" s="173" t="s">
        <v>207</v>
      </c>
      <c r="D861" s="171" t="s">
        <v>208</v>
      </c>
      <c r="E861" s="171" t="s">
        <v>240</v>
      </c>
      <c r="F861" s="171" t="s">
        <v>1299</v>
      </c>
      <c r="G861" s="173" t="s">
        <v>1300</v>
      </c>
      <c r="H861" s="171" t="s">
        <v>1301</v>
      </c>
      <c r="I861" s="173" t="s">
        <v>1316</v>
      </c>
      <c r="J861" s="171" t="s">
        <v>1317</v>
      </c>
      <c r="K861" s="171" t="s">
        <v>1318</v>
      </c>
      <c r="L861" s="171" t="s">
        <v>1319</v>
      </c>
      <c r="M861" s="175">
        <v>10</v>
      </c>
      <c r="N861" s="177">
        <v>1547.76</v>
      </c>
      <c r="O861" s="179">
        <v>41838</v>
      </c>
      <c r="P861" s="171" t="s">
        <v>1306</v>
      </c>
      <c r="Q861" s="173" t="s">
        <v>1307</v>
      </c>
      <c r="R861" s="171" t="s">
        <v>219</v>
      </c>
      <c r="S861" s="171" t="s">
        <v>220</v>
      </c>
      <c r="T861" s="171" t="s">
        <v>221</v>
      </c>
      <c r="U861" s="171" t="s">
        <v>222</v>
      </c>
      <c r="V861" s="171" t="s">
        <v>223</v>
      </c>
    </row>
    <row r="862" spans="1:22" ht="30" hidden="1">
      <c r="A862" s="120"/>
      <c r="B862" s="171" t="s">
        <v>206</v>
      </c>
      <c r="C862" s="173" t="s">
        <v>207</v>
      </c>
      <c r="D862" s="171" t="s">
        <v>208</v>
      </c>
      <c r="E862" s="171" t="s">
        <v>240</v>
      </c>
      <c r="F862" s="171" t="s">
        <v>1299</v>
      </c>
      <c r="G862" s="173" t="s">
        <v>1300</v>
      </c>
      <c r="H862" s="171" t="s">
        <v>1301</v>
      </c>
      <c r="I862" s="173" t="s">
        <v>1316</v>
      </c>
      <c r="J862" s="171" t="s">
        <v>1320</v>
      </c>
      <c r="K862" s="171" t="s">
        <v>1318</v>
      </c>
      <c r="L862" s="171" t="s">
        <v>1319</v>
      </c>
      <c r="M862" s="175">
        <v>20</v>
      </c>
      <c r="N862" s="177">
        <v>2802.39</v>
      </c>
      <c r="O862" s="179">
        <v>41838</v>
      </c>
      <c r="P862" s="171" t="s">
        <v>1306</v>
      </c>
      <c r="Q862" s="173" t="s">
        <v>1307</v>
      </c>
      <c r="R862" s="171" t="s">
        <v>250</v>
      </c>
      <c r="S862" s="171" t="s">
        <v>220</v>
      </c>
      <c r="T862" s="171" t="s">
        <v>221</v>
      </c>
      <c r="U862" s="171" t="s">
        <v>222</v>
      </c>
      <c r="V862" s="171" t="s">
        <v>223</v>
      </c>
    </row>
    <row r="863" spans="1:22" ht="30" hidden="1">
      <c r="A863" s="120"/>
      <c r="B863" s="171" t="s">
        <v>206</v>
      </c>
      <c r="C863" s="173" t="s">
        <v>207</v>
      </c>
      <c r="D863" s="171" t="s">
        <v>208</v>
      </c>
      <c r="E863" s="171" t="s">
        <v>240</v>
      </c>
      <c r="F863" s="171" t="s">
        <v>1299</v>
      </c>
      <c r="G863" s="173" t="s">
        <v>1300</v>
      </c>
      <c r="H863" s="171" t="s">
        <v>1301</v>
      </c>
      <c r="I863" s="173" t="s">
        <v>1316</v>
      </c>
      <c r="J863" s="171" t="s">
        <v>1321</v>
      </c>
      <c r="K863" s="171" t="s">
        <v>1318</v>
      </c>
      <c r="L863" s="171" t="s">
        <v>1319</v>
      </c>
      <c r="M863" s="175">
        <v>30</v>
      </c>
      <c r="N863" s="177">
        <v>12392.5</v>
      </c>
      <c r="O863" s="179">
        <v>41838</v>
      </c>
      <c r="P863" s="171" t="s">
        <v>1306</v>
      </c>
      <c r="Q863" s="173" t="s">
        <v>1307</v>
      </c>
      <c r="R863" s="171" t="s">
        <v>219</v>
      </c>
      <c r="S863" s="171" t="s">
        <v>220</v>
      </c>
      <c r="T863" s="171" t="s">
        <v>221</v>
      </c>
      <c r="U863" s="171" t="s">
        <v>222</v>
      </c>
      <c r="V863" s="171" t="s">
        <v>223</v>
      </c>
    </row>
    <row r="864" spans="1:22" ht="30" hidden="1">
      <c r="A864" s="120"/>
      <c r="B864" s="171" t="s">
        <v>206</v>
      </c>
      <c r="C864" s="173" t="s">
        <v>207</v>
      </c>
      <c r="D864" s="171" t="s">
        <v>208</v>
      </c>
      <c r="E864" s="171" t="s">
        <v>240</v>
      </c>
      <c r="F864" s="171" t="s">
        <v>1299</v>
      </c>
      <c r="G864" s="173" t="s">
        <v>1300</v>
      </c>
      <c r="H864" s="171" t="s">
        <v>1301</v>
      </c>
      <c r="I864" s="173" t="s">
        <v>1316</v>
      </c>
      <c r="J864" s="171" t="s">
        <v>1322</v>
      </c>
      <c r="K864" s="171" t="s">
        <v>1318</v>
      </c>
      <c r="L864" s="171" t="s">
        <v>1319</v>
      </c>
      <c r="M864" s="175">
        <v>40</v>
      </c>
      <c r="N864" s="177">
        <v>4818</v>
      </c>
      <c r="O864" s="179">
        <v>41838</v>
      </c>
      <c r="P864" s="171" t="s">
        <v>1306</v>
      </c>
      <c r="Q864" s="173" t="s">
        <v>1307</v>
      </c>
      <c r="R864" s="171" t="s">
        <v>219</v>
      </c>
      <c r="S864" s="171" t="s">
        <v>220</v>
      </c>
      <c r="T864" s="171" t="s">
        <v>221</v>
      </c>
      <c r="U864" s="171" t="s">
        <v>222</v>
      </c>
      <c r="V864" s="171" t="s">
        <v>223</v>
      </c>
    </row>
    <row r="865" spans="1:22" hidden="1">
      <c r="A865" s="120"/>
      <c r="B865" s="128" t="s">
        <v>206</v>
      </c>
      <c r="C865" s="127" t="s">
        <v>207</v>
      </c>
      <c r="D865" s="128" t="s">
        <v>208</v>
      </c>
      <c r="E865" s="128" t="s">
        <v>240</v>
      </c>
      <c r="F865" s="128" t="s">
        <v>241</v>
      </c>
      <c r="G865" s="127" t="s">
        <v>1450</v>
      </c>
      <c r="H865" s="128" t="s">
        <v>1451</v>
      </c>
      <c r="I865" s="127" t="s">
        <v>1452</v>
      </c>
      <c r="J865" s="128" t="s">
        <v>1468</v>
      </c>
      <c r="K865" s="128" t="s">
        <v>1469</v>
      </c>
      <c r="L865" s="128" t="s">
        <v>1455</v>
      </c>
      <c r="M865" s="126">
        <v>20</v>
      </c>
      <c r="N865" s="129">
        <v>22000</v>
      </c>
      <c r="O865" s="128">
        <v>41838</v>
      </c>
      <c r="P865" s="128" t="s">
        <v>1456</v>
      </c>
      <c r="Q865" s="127" t="s">
        <v>1457</v>
      </c>
      <c r="R865" s="128" t="s">
        <v>219</v>
      </c>
      <c r="S865" s="128" t="s">
        <v>220</v>
      </c>
      <c r="T865" s="128" t="s">
        <v>221</v>
      </c>
      <c r="U865" s="128" t="s">
        <v>222</v>
      </c>
      <c r="V865" s="128" t="s">
        <v>223</v>
      </c>
    </row>
    <row r="866" spans="1:22" hidden="1">
      <c r="A866" s="120"/>
      <c r="B866" s="128" t="s">
        <v>206</v>
      </c>
      <c r="C866" s="127" t="s">
        <v>207</v>
      </c>
      <c r="D866" s="128" t="s">
        <v>208</v>
      </c>
      <c r="E866" s="128" t="s">
        <v>240</v>
      </c>
      <c r="F866" s="128" t="s">
        <v>241</v>
      </c>
      <c r="G866" s="127" t="s">
        <v>1450</v>
      </c>
      <c r="H866" s="128" t="s">
        <v>1451</v>
      </c>
      <c r="I866" s="127" t="s">
        <v>1452</v>
      </c>
      <c r="J866" s="128" t="s">
        <v>1470</v>
      </c>
      <c r="K866" s="128" t="s">
        <v>1469</v>
      </c>
      <c r="L866" s="128" t="s">
        <v>1455</v>
      </c>
      <c r="M866" s="126">
        <v>10</v>
      </c>
      <c r="N866" s="129">
        <v>15882.09</v>
      </c>
      <c r="O866" s="128">
        <v>41838</v>
      </c>
      <c r="P866" s="128" t="s">
        <v>1456</v>
      </c>
      <c r="Q866" s="127" t="s">
        <v>1457</v>
      </c>
      <c r="R866" s="128" t="s">
        <v>219</v>
      </c>
      <c r="S866" s="128" t="s">
        <v>220</v>
      </c>
      <c r="T866" s="128" t="s">
        <v>221</v>
      </c>
      <c r="U866" s="128" t="s">
        <v>222</v>
      </c>
      <c r="V866" s="128" t="s">
        <v>223</v>
      </c>
    </row>
    <row r="867" spans="1:22" ht="30" hidden="1">
      <c r="A867" s="120"/>
      <c r="B867" s="171" t="s">
        <v>206</v>
      </c>
      <c r="C867" s="173" t="s">
        <v>207</v>
      </c>
      <c r="D867" s="171" t="s">
        <v>208</v>
      </c>
      <c r="E867" s="171" t="s">
        <v>713</v>
      </c>
      <c r="F867" s="171" t="s">
        <v>456</v>
      </c>
      <c r="G867" s="173" t="s">
        <v>714</v>
      </c>
      <c r="H867" s="171" t="s">
        <v>715</v>
      </c>
      <c r="I867" s="173" t="s">
        <v>716</v>
      </c>
      <c r="J867" s="171" t="s">
        <v>735</v>
      </c>
      <c r="K867" s="171" t="s">
        <v>736</v>
      </c>
      <c r="L867" s="171" t="s">
        <v>737</v>
      </c>
      <c r="M867" s="175">
        <v>10</v>
      </c>
      <c r="N867" s="177">
        <v>19955.400000000001</v>
      </c>
      <c r="O867" s="179">
        <v>41838</v>
      </c>
      <c r="P867" s="171" t="s">
        <v>720</v>
      </c>
      <c r="Q867" s="173" t="s">
        <v>721</v>
      </c>
      <c r="R867" s="171" t="s">
        <v>348</v>
      </c>
      <c r="S867" s="171" t="s">
        <v>220</v>
      </c>
      <c r="T867" s="171" t="s">
        <v>476</v>
      </c>
      <c r="U867" s="171" t="s">
        <v>350</v>
      </c>
      <c r="V867" s="171" t="s">
        <v>223</v>
      </c>
    </row>
    <row r="868" spans="1:22" hidden="1">
      <c r="A868" s="120"/>
      <c r="B868" s="128" t="s">
        <v>206</v>
      </c>
      <c r="C868" s="127" t="s">
        <v>207</v>
      </c>
      <c r="D868" s="128" t="s">
        <v>208</v>
      </c>
      <c r="E868" s="128" t="s">
        <v>466</v>
      </c>
      <c r="F868" s="128" t="s">
        <v>891</v>
      </c>
      <c r="G868" s="127" t="s">
        <v>2028</v>
      </c>
      <c r="H868" s="128" t="s">
        <v>2029</v>
      </c>
      <c r="I868" s="127" t="s">
        <v>2064</v>
      </c>
      <c r="J868" s="128" t="s">
        <v>2065</v>
      </c>
      <c r="K868" s="128" t="s">
        <v>2066</v>
      </c>
      <c r="L868" s="128" t="s">
        <v>2067</v>
      </c>
      <c r="M868" s="126">
        <v>10</v>
      </c>
      <c r="N868" s="129">
        <v>68003</v>
      </c>
      <c r="O868" s="128">
        <v>41838</v>
      </c>
      <c r="P868" s="128" t="s">
        <v>2068</v>
      </c>
      <c r="Q868" s="127" t="s">
        <v>2069</v>
      </c>
      <c r="R868" s="128" t="s">
        <v>219</v>
      </c>
      <c r="S868" s="128" t="s">
        <v>220</v>
      </c>
      <c r="T868" s="128" t="s">
        <v>476</v>
      </c>
      <c r="U868" s="128" t="s">
        <v>222</v>
      </c>
      <c r="V868" s="128" t="s">
        <v>223</v>
      </c>
    </row>
    <row r="869" spans="1:22" ht="30" hidden="1">
      <c r="A869" s="120"/>
      <c r="B869" s="171" t="s">
        <v>206</v>
      </c>
      <c r="C869" s="173" t="s">
        <v>207</v>
      </c>
      <c r="D869" s="171" t="s">
        <v>208</v>
      </c>
      <c r="E869" s="171" t="s">
        <v>285</v>
      </c>
      <c r="F869" s="171" t="s">
        <v>368</v>
      </c>
      <c r="G869" s="173" t="s">
        <v>900</v>
      </c>
      <c r="H869" s="171" t="s">
        <v>901</v>
      </c>
      <c r="I869" s="173" t="s">
        <v>902</v>
      </c>
      <c r="J869" s="171" t="s">
        <v>903</v>
      </c>
      <c r="K869" s="171" t="s">
        <v>904</v>
      </c>
      <c r="L869" s="171" t="s">
        <v>905</v>
      </c>
      <c r="M869" s="175">
        <v>10</v>
      </c>
      <c r="N869" s="177">
        <v>21330</v>
      </c>
      <c r="O869" s="179">
        <v>41835</v>
      </c>
      <c r="P869" s="171" t="s">
        <v>906</v>
      </c>
      <c r="Q869" s="173" t="s">
        <v>907</v>
      </c>
      <c r="R869" s="171" t="s">
        <v>219</v>
      </c>
      <c r="S869" s="171" t="s">
        <v>220</v>
      </c>
      <c r="T869" s="171" t="s">
        <v>221</v>
      </c>
      <c r="U869" s="171" t="s">
        <v>222</v>
      </c>
      <c r="V869" s="171" t="s">
        <v>223</v>
      </c>
    </row>
    <row r="870" spans="1:22" hidden="1">
      <c r="A870" s="120"/>
      <c r="B870" s="128" t="s">
        <v>206</v>
      </c>
      <c r="C870" s="127" t="s">
        <v>207</v>
      </c>
      <c r="D870" s="128" t="s">
        <v>208</v>
      </c>
      <c r="E870" s="128" t="s">
        <v>1356</v>
      </c>
      <c r="F870" s="128" t="s">
        <v>1789</v>
      </c>
      <c r="G870" s="127" t="s">
        <v>1773</v>
      </c>
      <c r="H870" s="128" t="s">
        <v>1774</v>
      </c>
      <c r="I870" s="127" t="s">
        <v>1790</v>
      </c>
      <c r="J870" s="128" t="s">
        <v>1791</v>
      </c>
      <c r="K870" s="128" t="s">
        <v>1792</v>
      </c>
      <c r="L870" s="128" t="s">
        <v>1793</v>
      </c>
      <c r="M870" s="126">
        <v>10</v>
      </c>
      <c r="N870" s="129">
        <v>30154.98</v>
      </c>
      <c r="O870" s="128">
        <v>41841</v>
      </c>
      <c r="P870" s="128" t="s">
        <v>1404</v>
      </c>
      <c r="Q870" s="127" t="s">
        <v>1148</v>
      </c>
      <c r="R870" s="128" t="s">
        <v>219</v>
      </c>
      <c r="S870" s="128" t="s">
        <v>220</v>
      </c>
      <c r="T870" s="128" t="s">
        <v>476</v>
      </c>
      <c r="U870" s="128" t="s">
        <v>222</v>
      </c>
      <c r="V870" s="128" t="s">
        <v>223</v>
      </c>
    </row>
    <row r="871" spans="1:22" hidden="1">
      <c r="A871" s="120"/>
      <c r="B871" s="128" t="s">
        <v>206</v>
      </c>
      <c r="C871" s="127" t="s">
        <v>207</v>
      </c>
      <c r="D871" s="128" t="s">
        <v>208</v>
      </c>
      <c r="E871" s="128" t="s">
        <v>2236</v>
      </c>
      <c r="F871" s="128" t="s">
        <v>2237</v>
      </c>
      <c r="G871" s="127" t="s">
        <v>2238</v>
      </c>
      <c r="H871" s="128" t="s">
        <v>2239</v>
      </c>
      <c r="I871" s="127" t="s">
        <v>716</v>
      </c>
      <c r="J871" s="128" t="s">
        <v>2257</v>
      </c>
      <c r="K871" s="128" t="s">
        <v>2258</v>
      </c>
      <c r="L871" s="128" t="s">
        <v>2259</v>
      </c>
      <c r="M871" s="126">
        <v>10</v>
      </c>
      <c r="N871" s="129">
        <v>4104.75</v>
      </c>
      <c r="O871" s="128">
        <v>41841</v>
      </c>
      <c r="P871" s="128" t="s">
        <v>2248</v>
      </c>
      <c r="Q871" s="127" t="s">
        <v>2249</v>
      </c>
      <c r="R871" s="128" t="s">
        <v>348</v>
      </c>
      <c r="S871" s="128" t="s">
        <v>220</v>
      </c>
      <c r="T871" s="128" t="s">
        <v>476</v>
      </c>
      <c r="U871" s="128" t="s">
        <v>350</v>
      </c>
      <c r="V871" s="128" t="s">
        <v>223</v>
      </c>
    </row>
    <row r="872" spans="1:22" hidden="1">
      <c r="A872" s="120"/>
      <c r="B872" s="128" t="s">
        <v>206</v>
      </c>
      <c r="C872" s="127" t="s">
        <v>207</v>
      </c>
      <c r="D872" s="128" t="s">
        <v>208</v>
      </c>
      <c r="E872" s="128" t="s">
        <v>2236</v>
      </c>
      <c r="F872" s="128" t="s">
        <v>2237</v>
      </c>
      <c r="G872" s="127" t="s">
        <v>2238</v>
      </c>
      <c r="H872" s="128" t="s">
        <v>2239</v>
      </c>
      <c r="I872" s="127" t="s">
        <v>716</v>
      </c>
      <c r="J872" s="128" t="s">
        <v>2257</v>
      </c>
      <c r="K872" s="128" t="s">
        <v>2258</v>
      </c>
      <c r="L872" s="128" t="s">
        <v>2259</v>
      </c>
      <c r="M872" s="126">
        <v>20</v>
      </c>
      <c r="N872" s="129">
        <v>8335.7999999999993</v>
      </c>
      <c r="O872" s="128">
        <v>41841</v>
      </c>
      <c r="P872" s="128" t="s">
        <v>2248</v>
      </c>
      <c r="Q872" s="127" t="s">
        <v>2249</v>
      </c>
      <c r="R872" s="128" t="s">
        <v>348</v>
      </c>
      <c r="S872" s="128" t="s">
        <v>220</v>
      </c>
      <c r="T872" s="128" t="s">
        <v>476</v>
      </c>
      <c r="U872" s="128" t="s">
        <v>350</v>
      </c>
      <c r="V872" s="128" t="s">
        <v>223</v>
      </c>
    </row>
    <row r="873" spans="1:22" hidden="1">
      <c r="A873" s="120"/>
      <c r="B873" s="128" t="s">
        <v>206</v>
      </c>
      <c r="C873" s="127" t="s">
        <v>207</v>
      </c>
      <c r="D873" s="128" t="s">
        <v>208</v>
      </c>
      <c r="E873" s="128" t="s">
        <v>2236</v>
      </c>
      <c r="F873" s="128" t="s">
        <v>2237</v>
      </c>
      <c r="G873" s="127" t="s">
        <v>2238</v>
      </c>
      <c r="H873" s="128" t="s">
        <v>2239</v>
      </c>
      <c r="I873" s="127" t="s">
        <v>716</v>
      </c>
      <c r="J873" s="128" t="s">
        <v>2257</v>
      </c>
      <c r="K873" s="128" t="s">
        <v>2258</v>
      </c>
      <c r="L873" s="128" t="s">
        <v>2259</v>
      </c>
      <c r="M873" s="126">
        <v>30</v>
      </c>
      <c r="N873" s="129">
        <v>199.98</v>
      </c>
      <c r="O873" s="128">
        <v>41841</v>
      </c>
      <c r="P873" s="128" t="s">
        <v>2248</v>
      </c>
      <c r="Q873" s="127" t="s">
        <v>2249</v>
      </c>
      <c r="R873" s="128" t="s">
        <v>348</v>
      </c>
      <c r="S873" s="128" t="s">
        <v>220</v>
      </c>
      <c r="T873" s="128" t="s">
        <v>476</v>
      </c>
      <c r="U873" s="128" t="s">
        <v>350</v>
      </c>
      <c r="V873" s="128" t="s">
        <v>223</v>
      </c>
    </row>
    <row r="874" spans="1:22" hidden="1">
      <c r="A874" s="120"/>
      <c r="B874" s="128" t="s">
        <v>206</v>
      </c>
      <c r="C874" s="127" t="s">
        <v>207</v>
      </c>
      <c r="D874" s="128" t="s">
        <v>208</v>
      </c>
      <c r="E874" s="128" t="s">
        <v>2236</v>
      </c>
      <c r="F874" s="128" t="s">
        <v>2237</v>
      </c>
      <c r="G874" s="127" t="s">
        <v>2238</v>
      </c>
      <c r="H874" s="128" t="s">
        <v>2239</v>
      </c>
      <c r="I874" s="127" t="s">
        <v>716</v>
      </c>
      <c r="J874" s="128" t="s">
        <v>2257</v>
      </c>
      <c r="K874" s="128" t="s">
        <v>2258</v>
      </c>
      <c r="L874" s="128" t="s">
        <v>2259</v>
      </c>
      <c r="M874" s="126">
        <v>40</v>
      </c>
      <c r="N874" s="129">
        <v>8988.9599999999991</v>
      </c>
      <c r="O874" s="128">
        <v>41841</v>
      </c>
      <c r="P874" s="128" t="s">
        <v>2248</v>
      </c>
      <c r="Q874" s="127" t="s">
        <v>2249</v>
      </c>
      <c r="R874" s="128" t="s">
        <v>348</v>
      </c>
      <c r="S874" s="128" t="s">
        <v>220</v>
      </c>
      <c r="T874" s="128" t="s">
        <v>476</v>
      </c>
      <c r="U874" s="128" t="s">
        <v>350</v>
      </c>
      <c r="V874" s="128" t="s">
        <v>223</v>
      </c>
    </row>
    <row r="875" spans="1:22" ht="30" hidden="1">
      <c r="A875" s="120" t="s">
        <v>2406</v>
      </c>
      <c r="B875" s="171" t="s">
        <v>206</v>
      </c>
      <c r="C875" s="173" t="s">
        <v>207</v>
      </c>
      <c r="D875" s="171" t="s">
        <v>208</v>
      </c>
      <c r="E875" s="171" t="s">
        <v>890</v>
      </c>
      <c r="F875" s="171" t="s">
        <v>891</v>
      </c>
      <c r="G875" s="173" t="s">
        <v>1357</v>
      </c>
      <c r="H875" s="171" t="s">
        <v>1358</v>
      </c>
      <c r="I875" s="173" t="s">
        <v>1365</v>
      </c>
      <c r="J875" s="171" t="s">
        <v>1366</v>
      </c>
      <c r="K875" s="171" t="s">
        <v>1367</v>
      </c>
      <c r="L875" s="171" t="s">
        <v>1368</v>
      </c>
      <c r="M875" s="175">
        <v>10</v>
      </c>
      <c r="N875" s="177">
        <v>5000</v>
      </c>
      <c r="O875" s="179">
        <v>41831</v>
      </c>
      <c r="P875" s="171" t="s">
        <v>1043</v>
      </c>
      <c r="Q875" s="173" t="s">
        <v>1044</v>
      </c>
      <c r="R875" s="171" t="s">
        <v>219</v>
      </c>
      <c r="S875" s="171" t="s">
        <v>220</v>
      </c>
      <c r="T875" s="171" t="s">
        <v>476</v>
      </c>
      <c r="U875" s="171" t="s">
        <v>222</v>
      </c>
      <c r="V875" s="171" t="s">
        <v>223</v>
      </c>
    </row>
    <row r="876" spans="1:22" ht="30" hidden="1">
      <c r="A876" s="120" t="s">
        <v>2406</v>
      </c>
      <c r="B876" s="171" t="s">
        <v>206</v>
      </c>
      <c r="C876" s="173" t="s">
        <v>207</v>
      </c>
      <c r="D876" s="171" t="s">
        <v>208</v>
      </c>
      <c r="E876" s="171" t="s">
        <v>890</v>
      </c>
      <c r="F876" s="171" t="s">
        <v>891</v>
      </c>
      <c r="G876" s="173" t="s">
        <v>1357</v>
      </c>
      <c r="H876" s="171" t="s">
        <v>1358</v>
      </c>
      <c r="I876" s="173" t="s">
        <v>1369</v>
      </c>
      <c r="J876" s="171" t="s">
        <v>1366</v>
      </c>
      <c r="K876" s="171" t="s">
        <v>1367</v>
      </c>
      <c r="L876" s="171" t="s">
        <v>1368</v>
      </c>
      <c r="M876" s="175">
        <v>70</v>
      </c>
      <c r="N876" s="177">
        <v>7252.75</v>
      </c>
      <c r="O876" s="179">
        <v>41831</v>
      </c>
      <c r="P876" s="171" t="s">
        <v>1043</v>
      </c>
      <c r="Q876" s="173" t="s">
        <v>1044</v>
      </c>
      <c r="R876" s="171" t="s">
        <v>219</v>
      </c>
      <c r="S876" s="171" t="s">
        <v>220</v>
      </c>
      <c r="T876" s="171" t="s">
        <v>476</v>
      </c>
      <c r="U876" s="171" t="s">
        <v>222</v>
      </c>
      <c r="V876" s="171" t="s">
        <v>223</v>
      </c>
    </row>
    <row r="877" spans="1:22" ht="30" hidden="1">
      <c r="A877" s="120" t="s">
        <v>2406</v>
      </c>
      <c r="B877" s="171" t="s">
        <v>206</v>
      </c>
      <c r="C877" s="173" t="s">
        <v>207</v>
      </c>
      <c r="D877" s="171" t="s">
        <v>208</v>
      </c>
      <c r="E877" s="171" t="s">
        <v>890</v>
      </c>
      <c r="F877" s="171" t="s">
        <v>891</v>
      </c>
      <c r="G877" s="173" t="s">
        <v>1357</v>
      </c>
      <c r="H877" s="171" t="s">
        <v>1358</v>
      </c>
      <c r="I877" s="173" t="s">
        <v>1370</v>
      </c>
      <c r="J877" s="171" t="s">
        <v>1366</v>
      </c>
      <c r="K877" s="171" t="s">
        <v>1367</v>
      </c>
      <c r="L877" s="171" t="s">
        <v>1368</v>
      </c>
      <c r="M877" s="175">
        <v>80</v>
      </c>
      <c r="N877" s="177">
        <v>20000</v>
      </c>
      <c r="O877" s="179">
        <v>41831</v>
      </c>
      <c r="P877" s="171" t="s">
        <v>1043</v>
      </c>
      <c r="Q877" s="173" t="s">
        <v>1044</v>
      </c>
      <c r="R877" s="171" t="s">
        <v>219</v>
      </c>
      <c r="S877" s="171" t="s">
        <v>220</v>
      </c>
      <c r="T877" s="171" t="s">
        <v>476</v>
      </c>
      <c r="U877" s="171" t="s">
        <v>222</v>
      </c>
      <c r="V877" s="171" t="s">
        <v>223</v>
      </c>
    </row>
    <row r="878" spans="1:22" ht="30" hidden="1">
      <c r="A878" s="120" t="s">
        <v>2406</v>
      </c>
      <c r="B878" s="171" t="s">
        <v>206</v>
      </c>
      <c r="C878" s="173" t="s">
        <v>207</v>
      </c>
      <c r="D878" s="171" t="s">
        <v>208</v>
      </c>
      <c r="E878" s="171" t="s">
        <v>890</v>
      </c>
      <c r="F878" s="171" t="s">
        <v>891</v>
      </c>
      <c r="G878" s="173" t="s">
        <v>1357</v>
      </c>
      <c r="H878" s="171" t="s">
        <v>1358</v>
      </c>
      <c r="I878" s="173" t="s">
        <v>1371</v>
      </c>
      <c r="J878" s="171" t="s">
        <v>1366</v>
      </c>
      <c r="K878" s="171" t="s">
        <v>1367</v>
      </c>
      <c r="L878" s="171" t="s">
        <v>1368</v>
      </c>
      <c r="M878" s="175">
        <v>130</v>
      </c>
      <c r="N878" s="177">
        <v>5000</v>
      </c>
      <c r="O878" s="179">
        <v>41831</v>
      </c>
      <c r="P878" s="171" t="s">
        <v>1043</v>
      </c>
      <c r="Q878" s="173" t="s">
        <v>1044</v>
      </c>
      <c r="R878" s="171" t="s">
        <v>219</v>
      </c>
      <c r="S878" s="171" t="s">
        <v>220</v>
      </c>
      <c r="T878" s="171" t="s">
        <v>476</v>
      </c>
      <c r="U878" s="171" t="s">
        <v>222</v>
      </c>
      <c r="V878" s="171" t="s">
        <v>223</v>
      </c>
    </row>
    <row r="879" spans="1:22" hidden="1">
      <c r="A879" s="120"/>
      <c r="B879" s="128" t="s">
        <v>206</v>
      </c>
      <c r="C879" s="127" t="s">
        <v>207</v>
      </c>
      <c r="D879" s="128" t="s">
        <v>208</v>
      </c>
      <c r="E879" s="128" t="s">
        <v>209</v>
      </c>
      <c r="F879" s="128" t="s">
        <v>1099</v>
      </c>
      <c r="G879" s="127" t="s">
        <v>1644</v>
      </c>
      <c r="H879" s="128" t="s">
        <v>1645</v>
      </c>
      <c r="I879" s="127" t="s">
        <v>1653</v>
      </c>
      <c r="J879" s="128" t="s">
        <v>1654</v>
      </c>
      <c r="K879" s="128" t="s">
        <v>1655</v>
      </c>
      <c r="L879" s="128" t="s">
        <v>1656</v>
      </c>
      <c r="M879" s="126">
        <v>10</v>
      </c>
      <c r="N879" s="129">
        <v>13278.58</v>
      </c>
      <c r="O879" s="128">
        <v>41842</v>
      </c>
      <c r="P879" s="128" t="s">
        <v>987</v>
      </c>
      <c r="Q879" s="127" t="s">
        <v>988</v>
      </c>
      <c r="R879" s="128" t="s">
        <v>219</v>
      </c>
      <c r="S879" s="128" t="s">
        <v>220</v>
      </c>
      <c r="T879" s="128" t="s">
        <v>221</v>
      </c>
      <c r="U879" s="128" t="s">
        <v>222</v>
      </c>
      <c r="V879" s="128" t="s">
        <v>223</v>
      </c>
    </row>
    <row r="880" spans="1:22" hidden="1">
      <c r="A880" s="120"/>
      <c r="B880" s="128" t="s">
        <v>206</v>
      </c>
      <c r="C880" s="127" t="s">
        <v>207</v>
      </c>
      <c r="D880" s="128" t="s">
        <v>208</v>
      </c>
      <c r="E880" s="128" t="s">
        <v>209</v>
      </c>
      <c r="F880" s="128" t="s">
        <v>1099</v>
      </c>
      <c r="G880" s="127" t="s">
        <v>1644</v>
      </c>
      <c r="H880" s="128" t="s">
        <v>1645</v>
      </c>
      <c r="I880" s="127" t="s">
        <v>1657</v>
      </c>
      <c r="J880" s="128" t="s">
        <v>1654</v>
      </c>
      <c r="K880" s="128" t="s">
        <v>1655</v>
      </c>
      <c r="L880" s="128" t="s">
        <v>1656</v>
      </c>
      <c r="M880" s="126">
        <v>10</v>
      </c>
      <c r="N880" s="129">
        <v>12746.93</v>
      </c>
      <c r="O880" s="128">
        <v>41842</v>
      </c>
      <c r="P880" s="128" t="s">
        <v>987</v>
      </c>
      <c r="Q880" s="127" t="s">
        <v>988</v>
      </c>
      <c r="R880" s="128" t="s">
        <v>219</v>
      </c>
      <c r="S880" s="128" t="s">
        <v>220</v>
      </c>
      <c r="T880" s="128" t="s">
        <v>221</v>
      </c>
      <c r="U880" s="128" t="s">
        <v>222</v>
      </c>
      <c r="V880" s="128" t="s">
        <v>223</v>
      </c>
    </row>
    <row r="881" spans="1:22" hidden="1">
      <c r="A881" s="120"/>
      <c r="B881" s="128" t="s">
        <v>206</v>
      </c>
      <c r="C881" s="127" t="s">
        <v>207</v>
      </c>
      <c r="D881" s="128" t="s">
        <v>208</v>
      </c>
      <c r="E881" s="128" t="s">
        <v>209</v>
      </c>
      <c r="F881" s="128" t="s">
        <v>1099</v>
      </c>
      <c r="G881" s="127" t="s">
        <v>1644</v>
      </c>
      <c r="H881" s="128" t="s">
        <v>1645</v>
      </c>
      <c r="I881" s="127" t="s">
        <v>1658</v>
      </c>
      <c r="J881" s="128" t="s">
        <v>1654</v>
      </c>
      <c r="K881" s="128" t="s">
        <v>1655</v>
      </c>
      <c r="L881" s="128" t="s">
        <v>1656</v>
      </c>
      <c r="M881" s="126">
        <v>10</v>
      </c>
      <c r="N881" s="129">
        <v>769</v>
      </c>
      <c r="O881" s="128">
        <v>41842</v>
      </c>
      <c r="P881" s="128" t="s">
        <v>987</v>
      </c>
      <c r="Q881" s="127" t="s">
        <v>988</v>
      </c>
      <c r="R881" s="128" t="s">
        <v>219</v>
      </c>
      <c r="S881" s="128" t="s">
        <v>220</v>
      </c>
      <c r="T881" s="128" t="s">
        <v>221</v>
      </c>
      <c r="U881" s="128" t="s">
        <v>222</v>
      </c>
      <c r="V881" s="128" t="s">
        <v>223</v>
      </c>
    </row>
    <row r="882" spans="1:22" hidden="1">
      <c r="A882" s="120"/>
      <c r="B882" s="128" t="s">
        <v>206</v>
      </c>
      <c r="C882" s="127" t="s">
        <v>207</v>
      </c>
      <c r="D882" s="128" t="s">
        <v>208</v>
      </c>
      <c r="E882" s="128" t="s">
        <v>273</v>
      </c>
      <c r="F882" s="128" t="s">
        <v>274</v>
      </c>
      <c r="G882" s="127" t="s">
        <v>1681</v>
      </c>
      <c r="H882" s="128" t="s">
        <v>1682</v>
      </c>
      <c r="I882" s="127" t="s">
        <v>1695</v>
      </c>
      <c r="J882" s="128" t="s">
        <v>1696</v>
      </c>
      <c r="K882" s="128" t="s">
        <v>1697</v>
      </c>
      <c r="L882" s="128" t="s">
        <v>1698</v>
      </c>
      <c r="M882" s="126">
        <v>10</v>
      </c>
      <c r="N882" s="129">
        <v>29152.080000000002</v>
      </c>
      <c r="O882" s="128">
        <v>41842</v>
      </c>
      <c r="P882" s="128" t="s">
        <v>1290</v>
      </c>
      <c r="Q882" s="127" t="s">
        <v>1291</v>
      </c>
      <c r="R882" s="128" t="s">
        <v>219</v>
      </c>
      <c r="S882" s="128" t="s">
        <v>220</v>
      </c>
      <c r="T882" s="128" t="s">
        <v>221</v>
      </c>
      <c r="U882" s="128" t="s">
        <v>222</v>
      </c>
      <c r="V882" s="128" t="s">
        <v>223</v>
      </c>
    </row>
    <row r="883" spans="1:22" hidden="1">
      <c r="A883" s="120"/>
      <c r="B883" s="128" t="s">
        <v>206</v>
      </c>
      <c r="C883" s="127" t="s">
        <v>207</v>
      </c>
      <c r="D883" s="128" t="s">
        <v>208</v>
      </c>
      <c r="E883" s="128" t="s">
        <v>273</v>
      </c>
      <c r="F883" s="128" t="s">
        <v>274</v>
      </c>
      <c r="G883" s="127" t="s">
        <v>1681</v>
      </c>
      <c r="H883" s="128" t="s">
        <v>1682</v>
      </c>
      <c r="I883" s="127" t="s">
        <v>1695</v>
      </c>
      <c r="J883" s="128" t="s">
        <v>1699</v>
      </c>
      <c r="K883" s="128" t="s">
        <v>1697</v>
      </c>
      <c r="L883" s="128" t="s">
        <v>1698</v>
      </c>
      <c r="M883" s="126">
        <v>20</v>
      </c>
      <c r="N883" s="129">
        <v>9486.0300000000007</v>
      </c>
      <c r="O883" s="128">
        <v>41842</v>
      </c>
      <c r="P883" s="128" t="s">
        <v>1290</v>
      </c>
      <c r="Q883" s="127" t="s">
        <v>1291</v>
      </c>
      <c r="R883" s="128" t="s">
        <v>219</v>
      </c>
      <c r="S883" s="128" t="s">
        <v>220</v>
      </c>
      <c r="T883" s="128" t="s">
        <v>221</v>
      </c>
      <c r="U883" s="128" t="s">
        <v>222</v>
      </c>
      <c r="V883" s="128" t="s">
        <v>223</v>
      </c>
    </row>
    <row r="884" spans="1:22" hidden="1">
      <c r="A884" s="120"/>
      <c r="B884" s="128" t="s">
        <v>206</v>
      </c>
      <c r="C884" s="127" t="s">
        <v>207</v>
      </c>
      <c r="D884" s="128" t="s">
        <v>208</v>
      </c>
      <c r="E884" s="128" t="s">
        <v>273</v>
      </c>
      <c r="F884" s="128" t="s">
        <v>274</v>
      </c>
      <c r="G884" s="127" t="s">
        <v>1681</v>
      </c>
      <c r="H884" s="128" t="s">
        <v>1682</v>
      </c>
      <c r="I884" s="127" t="s">
        <v>1695</v>
      </c>
      <c r="J884" s="128" t="s">
        <v>1700</v>
      </c>
      <c r="K884" s="128" t="s">
        <v>1697</v>
      </c>
      <c r="L884" s="128" t="s">
        <v>1698</v>
      </c>
      <c r="M884" s="126">
        <v>30</v>
      </c>
      <c r="N884" s="129">
        <v>3357.18</v>
      </c>
      <c r="O884" s="128">
        <v>41842</v>
      </c>
      <c r="P884" s="128" t="s">
        <v>1290</v>
      </c>
      <c r="Q884" s="127" t="s">
        <v>1291</v>
      </c>
      <c r="R884" s="128" t="s">
        <v>219</v>
      </c>
      <c r="S884" s="128" t="s">
        <v>220</v>
      </c>
      <c r="T884" s="128" t="s">
        <v>221</v>
      </c>
      <c r="U884" s="128" t="s">
        <v>222</v>
      </c>
      <c r="V884" s="128" t="s">
        <v>223</v>
      </c>
    </row>
    <row r="885" spans="1:22" hidden="1">
      <c r="A885" s="120"/>
      <c r="B885" s="128" t="s">
        <v>206</v>
      </c>
      <c r="C885" s="127" t="s">
        <v>207</v>
      </c>
      <c r="D885" s="128" t="s">
        <v>208</v>
      </c>
      <c r="E885" s="128" t="s">
        <v>273</v>
      </c>
      <c r="F885" s="128" t="s">
        <v>274</v>
      </c>
      <c r="G885" s="127" t="s">
        <v>1681</v>
      </c>
      <c r="H885" s="128" t="s">
        <v>1682</v>
      </c>
      <c r="I885" s="127" t="s">
        <v>1695</v>
      </c>
      <c r="J885" s="128" t="s">
        <v>1701</v>
      </c>
      <c r="K885" s="128" t="s">
        <v>1697</v>
      </c>
      <c r="L885" s="128" t="s">
        <v>1698</v>
      </c>
      <c r="M885" s="126">
        <v>50</v>
      </c>
      <c r="N885" s="129">
        <v>725.27</v>
      </c>
      <c r="O885" s="128">
        <v>41842</v>
      </c>
      <c r="P885" s="128" t="s">
        <v>1290</v>
      </c>
      <c r="Q885" s="127" t="s">
        <v>1291</v>
      </c>
      <c r="R885" s="128" t="s">
        <v>219</v>
      </c>
      <c r="S885" s="128" t="s">
        <v>220</v>
      </c>
      <c r="T885" s="128" t="s">
        <v>221</v>
      </c>
      <c r="U885" s="128" t="s">
        <v>222</v>
      </c>
      <c r="V885" s="128" t="s">
        <v>223</v>
      </c>
    </row>
    <row r="886" spans="1:22" hidden="1">
      <c r="A886" s="120"/>
      <c r="B886" s="128" t="s">
        <v>206</v>
      </c>
      <c r="C886" s="127" t="s">
        <v>207</v>
      </c>
      <c r="D886" s="128" t="s">
        <v>208</v>
      </c>
      <c r="E886" s="128" t="s">
        <v>774</v>
      </c>
      <c r="F886" s="128" t="s">
        <v>368</v>
      </c>
      <c r="G886" s="127" t="s">
        <v>1628</v>
      </c>
      <c r="H886" s="128" t="s">
        <v>1629</v>
      </c>
      <c r="I886" s="127" t="s">
        <v>1630</v>
      </c>
      <c r="J886" s="128" t="s">
        <v>1631</v>
      </c>
      <c r="K886" s="128" t="s">
        <v>1632</v>
      </c>
      <c r="L886" s="128" t="s">
        <v>1633</v>
      </c>
      <c r="M886" s="126">
        <v>10</v>
      </c>
      <c r="N886" s="129">
        <v>34533.120000000003</v>
      </c>
      <c r="O886" s="128">
        <v>41842</v>
      </c>
      <c r="P886" s="128" t="s">
        <v>1634</v>
      </c>
      <c r="Q886" s="127" t="s">
        <v>1635</v>
      </c>
      <c r="R886" s="128" t="s">
        <v>219</v>
      </c>
      <c r="S886" s="128" t="s">
        <v>220</v>
      </c>
      <c r="T886" s="128" t="s">
        <v>221</v>
      </c>
      <c r="U886" s="128" t="s">
        <v>222</v>
      </c>
      <c r="V886" s="128" t="s">
        <v>223</v>
      </c>
    </row>
    <row r="887" spans="1:22">
      <c r="A887" s="120" t="s">
        <v>2405</v>
      </c>
      <c r="B887" s="128" t="s">
        <v>206</v>
      </c>
      <c r="C887" s="127" t="s">
        <v>207</v>
      </c>
      <c r="D887" s="128" t="s">
        <v>208</v>
      </c>
      <c r="E887" s="128" t="s">
        <v>240</v>
      </c>
      <c r="F887" s="128" t="s">
        <v>1064</v>
      </c>
      <c r="G887" s="127" t="s">
        <v>1384</v>
      </c>
      <c r="H887" s="128" t="s">
        <v>1385</v>
      </c>
      <c r="I887" s="127" t="s">
        <v>1386</v>
      </c>
      <c r="J887" s="128" t="s">
        <v>1394</v>
      </c>
      <c r="K887" s="128" t="s">
        <v>1395</v>
      </c>
      <c r="L887" s="128" t="s">
        <v>1396</v>
      </c>
      <c r="M887" s="126">
        <v>10</v>
      </c>
      <c r="N887" s="129">
        <v>18905.18</v>
      </c>
      <c r="O887" s="128">
        <v>41842</v>
      </c>
      <c r="P887" s="128" t="s">
        <v>772</v>
      </c>
      <c r="Q887" s="127" t="s">
        <v>773</v>
      </c>
      <c r="R887" s="128" t="s">
        <v>348</v>
      </c>
      <c r="S887" s="128" t="s">
        <v>220</v>
      </c>
      <c r="T887" s="128" t="s">
        <v>221</v>
      </c>
      <c r="U887" s="128" t="s">
        <v>350</v>
      </c>
      <c r="V887" s="128" t="s">
        <v>223</v>
      </c>
    </row>
    <row r="888" spans="1:22">
      <c r="A888" s="120" t="s">
        <v>2405</v>
      </c>
      <c r="B888" s="128" t="s">
        <v>206</v>
      </c>
      <c r="C888" s="127" t="s">
        <v>207</v>
      </c>
      <c r="D888" s="128" t="s">
        <v>208</v>
      </c>
      <c r="E888" s="128" t="s">
        <v>240</v>
      </c>
      <c r="F888" s="128" t="s">
        <v>1064</v>
      </c>
      <c r="G888" s="127" t="s">
        <v>1384</v>
      </c>
      <c r="H888" s="128" t="s">
        <v>1385</v>
      </c>
      <c r="I888" s="127" t="s">
        <v>1386</v>
      </c>
      <c r="J888" s="128" t="s">
        <v>1397</v>
      </c>
      <c r="K888" s="128" t="s">
        <v>1395</v>
      </c>
      <c r="L888" s="128" t="s">
        <v>1396</v>
      </c>
      <c r="M888" s="126">
        <v>20</v>
      </c>
      <c r="N888" s="129">
        <v>2569.86</v>
      </c>
      <c r="O888" s="128">
        <v>41842</v>
      </c>
      <c r="P888" s="128" t="s">
        <v>772</v>
      </c>
      <c r="Q888" s="127" t="s">
        <v>773</v>
      </c>
      <c r="R888" s="128" t="s">
        <v>348</v>
      </c>
      <c r="S888" s="128" t="s">
        <v>220</v>
      </c>
      <c r="T888" s="128" t="s">
        <v>221</v>
      </c>
      <c r="U888" s="128" t="s">
        <v>350</v>
      </c>
      <c r="V888" s="128" t="s">
        <v>223</v>
      </c>
    </row>
    <row r="889" spans="1:22" ht="30" hidden="1">
      <c r="A889" s="120"/>
      <c r="B889" s="171" t="s">
        <v>206</v>
      </c>
      <c r="C889" s="173" t="s">
        <v>207</v>
      </c>
      <c r="D889" s="171" t="s">
        <v>208</v>
      </c>
      <c r="E889" s="171" t="s">
        <v>324</v>
      </c>
      <c r="F889" s="171" t="s">
        <v>325</v>
      </c>
      <c r="G889" s="173" t="s">
        <v>326</v>
      </c>
      <c r="H889" s="171" t="s">
        <v>327</v>
      </c>
      <c r="I889" s="173" t="s">
        <v>328</v>
      </c>
      <c r="J889" s="171" t="s">
        <v>329</v>
      </c>
      <c r="K889" s="171" t="s">
        <v>330</v>
      </c>
      <c r="L889" s="171" t="s">
        <v>331</v>
      </c>
      <c r="M889" s="175">
        <v>10</v>
      </c>
      <c r="N889" s="177">
        <v>3349.48</v>
      </c>
      <c r="O889" s="179">
        <v>41843</v>
      </c>
      <c r="P889" s="171" t="s">
        <v>332</v>
      </c>
      <c r="Q889" s="173" t="s">
        <v>333</v>
      </c>
      <c r="R889" s="171" t="s">
        <v>219</v>
      </c>
      <c r="S889" s="171" t="s">
        <v>220</v>
      </c>
      <c r="T889" s="171" t="s">
        <v>221</v>
      </c>
      <c r="U889" s="171" t="s">
        <v>222</v>
      </c>
      <c r="V889" s="171" t="s">
        <v>223</v>
      </c>
    </row>
    <row r="890" spans="1:22" ht="30" hidden="1">
      <c r="A890" s="120"/>
      <c r="B890" s="171" t="s">
        <v>206</v>
      </c>
      <c r="C890" s="173" t="s">
        <v>207</v>
      </c>
      <c r="D890" s="171" t="s">
        <v>208</v>
      </c>
      <c r="E890" s="171" t="s">
        <v>324</v>
      </c>
      <c r="F890" s="171" t="s">
        <v>325</v>
      </c>
      <c r="G890" s="173" t="s">
        <v>326</v>
      </c>
      <c r="H890" s="171" t="s">
        <v>327</v>
      </c>
      <c r="I890" s="173" t="s">
        <v>334</v>
      </c>
      <c r="J890" s="171" t="s">
        <v>329</v>
      </c>
      <c r="K890" s="171" t="s">
        <v>330</v>
      </c>
      <c r="L890" s="171" t="s">
        <v>331</v>
      </c>
      <c r="M890" s="175">
        <v>10</v>
      </c>
      <c r="N890" s="177">
        <v>3349.48</v>
      </c>
      <c r="O890" s="179">
        <v>41843</v>
      </c>
      <c r="P890" s="171" t="s">
        <v>332</v>
      </c>
      <c r="Q890" s="173" t="s">
        <v>333</v>
      </c>
      <c r="R890" s="171" t="s">
        <v>219</v>
      </c>
      <c r="S890" s="171" t="s">
        <v>220</v>
      </c>
      <c r="T890" s="171" t="s">
        <v>221</v>
      </c>
      <c r="U890" s="171" t="s">
        <v>222</v>
      </c>
      <c r="V890" s="171" t="s">
        <v>223</v>
      </c>
    </row>
    <row r="891" spans="1:22" ht="30" hidden="1">
      <c r="A891" s="120"/>
      <c r="B891" s="171" t="s">
        <v>206</v>
      </c>
      <c r="C891" s="173" t="s">
        <v>207</v>
      </c>
      <c r="D891" s="171" t="s">
        <v>208</v>
      </c>
      <c r="E891" s="171" t="s">
        <v>324</v>
      </c>
      <c r="F891" s="171" t="s">
        <v>325</v>
      </c>
      <c r="G891" s="173" t="s">
        <v>326</v>
      </c>
      <c r="H891" s="171" t="s">
        <v>327</v>
      </c>
      <c r="I891" s="173" t="s">
        <v>335</v>
      </c>
      <c r="J891" s="171" t="s">
        <v>329</v>
      </c>
      <c r="K891" s="171" t="s">
        <v>330</v>
      </c>
      <c r="L891" s="171" t="s">
        <v>331</v>
      </c>
      <c r="M891" s="175">
        <v>10</v>
      </c>
      <c r="N891" s="177">
        <v>7815.45</v>
      </c>
      <c r="O891" s="179">
        <v>41843</v>
      </c>
      <c r="P891" s="171" t="s">
        <v>332</v>
      </c>
      <c r="Q891" s="173" t="s">
        <v>333</v>
      </c>
      <c r="R891" s="171" t="s">
        <v>219</v>
      </c>
      <c r="S891" s="171" t="s">
        <v>220</v>
      </c>
      <c r="T891" s="171" t="s">
        <v>221</v>
      </c>
      <c r="U891" s="171" t="s">
        <v>222</v>
      </c>
      <c r="V891" s="171" t="s">
        <v>223</v>
      </c>
    </row>
    <row r="892" spans="1:22" ht="30" hidden="1">
      <c r="A892" s="120"/>
      <c r="B892" s="171" t="s">
        <v>206</v>
      </c>
      <c r="C892" s="173" t="s">
        <v>207</v>
      </c>
      <c r="D892" s="171" t="s">
        <v>208</v>
      </c>
      <c r="E892" s="171" t="s">
        <v>324</v>
      </c>
      <c r="F892" s="171" t="s">
        <v>325</v>
      </c>
      <c r="G892" s="173" t="s">
        <v>326</v>
      </c>
      <c r="H892" s="171" t="s">
        <v>327</v>
      </c>
      <c r="I892" s="173" t="s">
        <v>336</v>
      </c>
      <c r="J892" s="171" t="s">
        <v>329</v>
      </c>
      <c r="K892" s="171" t="s">
        <v>330</v>
      </c>
      <c r="L892" s="171" t="s">
        <v>331</v>
      </c>
      <c r="M892" s="175">
        <v>10</v>
      </c>
      <c r="N892" s="177">
        <v>4465.97</v>
      </c>
      <c r="O892" s="179">
        <v>41843</v>
      </c>
      <c r="P892" s="171" t="s">
        <v>332</v>
      </c>
      <c r="Q892" s="173" t="s">
        <v>333</v>
      </c>
      <c r="R892" s="171" t="s">
        <v>219</v>
      </c>
      <c r="S892" s="171" t="s">
        <v>220</v>
      </c>
      <c r="T892" s="171" t="s">
        <v>221</v>
      </c>
      <c r="U892" s="171" t="s">
        <v>222</v>
      </c>
      <c r="V892" s="171" t="s">
        <v>223</v>
      </c>
    </row>
    <row r="893" spans="1:22" ht="30" hidden="1">
      <c r="A893" s="120"/>
      <c r="B893" s="171" t="s">
        <v>206</v>
      </c>
      <c r="C893" s="173" t="s">
        <v>207</v>
      </c>
      <c r="D893" s="171" t="s">
        <v>208</v>
      </c>
      <c r="E893" s="171" t="s">
        <v>324</v>
      </c>
      <c r="F893" s="171" t="s">
        <v>325</v>
      </c>
      <c r="G893" s="173" t="s">
        <v>326</v>
      </c>
      <c r="H893" s="171" t="s">
        <v>327</v>
      </c>
      <c r="I893" s="173" t="s">
        <v>337</v>
      </c>
      <c r="J893" s="171" t="s">
        <v>329</v>
      </c>
      <c r="K893" s="171" t="s">
        <v>330</v>
      </c>
      <c r="L893" s="171" t="s">
        <v>331</v>
      </c>
      <c r="M893" s="175">
        <v>10</v>
      </c>
      <c r="N893" s="177">
        <v>3349.48</v>
      </c>
      <c r="O893" s="179">
        <v>41843</v>
      </c>
      <c r="P893" s="171" t="s">
        <v>332</v>
      </c>
      <c r="Q893" s="173" t="s">
        <v>333</v>
      </c>
      <c r="R893" s="171" t="s">
        <v>219</v>
      </c>
      <c r="S893" s="171" t="s">
        <v>220</v>
      </c>
      <c r="T893" s="171" t="s">
        <v>221</v>
      </c>
      <c r="U893" s="171" t="s">
        <v>222</v>
      </c>
      <c r="V893" s="171" t="s">
        <v>223</v>
      </c>
    </row>
    <row r="894" spans="1:22" hidden="1">
      <c r="A894" s="120"/>
      <c r="B894" s="128" t="s">
        <v>206</v>
      </c>
      <c r="C894" s="127" t="s">
        <v>207</v>
      </c>
      <c r="D894" s="128" t="s">
        <v>208</v>
      </c>
      <c r="E894" s="128" t="s">
        <v>890</v>
      </c>
      <c r="F894" s="128" t="s">
        <v>891</v>
      </c>
      <c r="G894" s="127" t="s">
        <v>2212</v>
      </c>
      <c r="H894" s="128" t="s">
        <v>2213</v>
      </c>
      <c r="I894" s="127" t="s">
        <v>2232</v>
      </c>
      <c r="J894" s="128" t="s">
        <v>2233</v>
      </c>
      <c r="K894" s="128" t="s">
        <v>2234</v>
      </c>
      <c r="L894" s="128" t="s">
        <v>2226</v>
      </c>
      <c r="M894" s="126">
        <v>20</v>
      </c>
      <c r="N894" s="129">
        <v>38254.629999999997</v>
      </c>
      <c r="O894" s="128">
        <v>41843</v>
      </c>
      <c r="P894" s="128" t="s">
        <v>2227</v>
      </c>
      <c r="Q894" s="127" t="s">
        <v>2228</v>
      </c>
      <c r="R894" s="128" t="s">
        <v>219</v>
      </c>
      <c r="S894" s="128" t="s">
        <v>220</v>
      </c>
      <c r="T894" s="128" t="s">
        <v>476</v>
      </c>
      <c r="U894" s="128" t="s">
        <v>222</v>
      </c>
      <c r="V894" s="128" t="s">
        <v>223</v>
      </c>
    </row>
    <row r="895" spans="1:22" hidden="1">
      <c r="A895" s="120"/>
      <c r="B895" s="128" t="s">
        <v>206</v>
      </c>
      <c r="C895" s="127" t="s">
        <v>207</v>
      </c>
      <c r="D895" s="128" t="s">
        <v>208</v>
      </c>
      <c r="E895" s="128" t="s">
        <v>890</v>
      </c>
      <c r="F895" s="128" t="s">
        <v>891</v>
      </c>
      <c r="G895" s="127" t="s">
        <v>2212</v>
      </c>
      <c r="H895" s="128" t="s">
        <v>2213</v>
      </c>
      <c r="I895" s="127" t="s">
        <v>2235</v>
      </c>
      <c r="J895" s="128" t="s">
        <v>2233</v>
      </c>
      <c r="K895" s="128" t="s">
        <v>2234</v>
      </c>
      <c r="L895" s="128" t="s">
        <v>2226</v>
      </c>
      <c r="M895" s="126">
        <v>30</v>
      </c>
      <c r="N895" s="129">
        <v>15123.92</v>
      </c>
      <c r="O895" s="128">
        <v>41843</v>
      </c>
      <c r="P895" s="128" t="s">
        <v>2227</v>
      </c>
      <c r="Q895" s="127" t="s">
        <v>2228</v>
      </c>
      <c r="R895" s="128" t="s">
        <v>219</v>
      </c>
      <c r="S895" s="128" t="s">
        <v>220</v>
      </c>
      <c r="T895" s="128" t="s">
        <v>476</v>
      </c>
      <c r="U895" s="128" t="s">
        <v>222</v>
      </c>
      <c r="V895" s="128" t="s">
        <v>223</v>
      </c>
    </row>
    <row r="896" spans="1:22" hidden="1">
      <c r="A896" s="120"/>
      <c r="B896" s="128" t="s">
        <v>206</v>
      </c>
      <c r="C896" s="127" t="s">
        <v>207</v>
      </c>
      <c r="D896" s="128" t="s">
        <v>208</v>
      </c>
      <c r="E896" s="128" t="s">
        <v>890</v>
      </c>
      <c r="F896" s="128" t="s">
        <v>891</v>
      </c>
      <c r="G896" s="127" t="s">
        <v>2212</v>
      </c>
      <c r="H896" s="128" t="s">
        <v>2213</v>
      </c>
      <c r="I896" s="127" t="s">
        <v>2214</v>
      </c>
      <c r="J896" s="128" t="s">
        <v>2233</v>
      </c>
      <c r="K896" s="128" t="s">
        <v>2234</v>
      </c>
      <c r="L896" s="128" t="s">
        <v>2226</v>
      </c>
      <c r="M896" s="126">
        <v>110</v>
      </c>
      <c r="N896" s="129">
        <v>6750</v>
      </c>
      <c r="O896" s="128">
        <v>41843</v>
      </c>
      <c r="P896" s="128" t="s">
        <v>2227</v>
      </c>
      <c r="Q896" s="127" t="s">
        <v>2228</v>
      </c>
      <c r="R896" s="128" t="s">
        <v>219</v>
      </c>
      <c r="S896" s="128" t="s">
        <v>220</v>
      </c>
      <c r="T896" s="128" t="s">
        <v>476</v>
      </c>
      <c r="U896" s="128" t="s">
        <v>222</v>
      </c>
      <c r="V896" s="128" t="s">
        <v>223</v>
      </c>
    </row>
    <row r="897" spans="1:22" hidden="1">
      <c r="A897" s="120"/>
      <c r="B897" s="128" t="s">
        <v>206</v>
      </c>
      <c r="C897" s="127" t="s">
        <v>207</v>
      </c>
      <c r="D897" s="128" t="s">
        <v>208</v>
      </c>
      <c r="E897" s="128" t="s">
        <v>774</v>
      </c>
      <c r="F897" s="128" t="s">
        <v>368</v>
      </c>
      <c r="G897" s="127" t="s">
        <v>2339</v>
      </c>
      <c r="H897" s="128" t="s">
        <v>2340</v>
      </c>
      <c r="I897" s="127" t="s">
        <v>2341</v>
      </c>
      <c r="J897" s="128" t="s">
        <v>2342</v>
      </c>
      <c r="K897" s="128" t="s">
        <v>2343</v>
      </c>
      <c r="L897" s="128" t="s">
        <v>2344</v>
      </c>
      <c r="M897" s="126">
        <v>10</v>
      </c>
      <c r="N897" s="129">
        <v>29914</v>
      </c>
      <c r="O897" s="128">
        <v>41842</v>
      </c>
      <c r="P897" s="128" t="s">
        <v>2345</v>
      </c>
      <c r="Q897" s="127" t="s">
        <v>2346</v>
      </c>
      <c r="R897" s="128" t="s">
        <v>219</v>
      </c>
      <c r="S897" s="128" t="s">
        <v>220</v>
      </c>
      <c r="T897" s="128" t="s">
        <v>221</v>
      </c>
      <c r="U897" s="128" t="s">
        <v>222</v>
      </c>
      <c r="V897" s="128" t="s">
        <v>223</v>
      </c>
    </row>
    <row r="898" spans="1:22" hidden="1">
      <c r="A898" s="120"/>
      <c r="B898" s="128" t="s">
        <v>206</v>
      </c>
      <c r="C898" s="127" t="s">
        <v>207</v>
      </c>
      <c r="D898" s="128" t="s">
        <v>208</v>
      </c>
      <c r="E898" s="128" t="s">
        <v>890</v>
      </c>
      <c r="F898" s="128" t="s">
        <v>891</v>
      </c>
      <c r="G898" s="127" t="s">
        <v>1479</v>
      </c>
      <c r="H898" s="128" t="s">
        <v>1480</v>
      </c>
      <c r="I898" s="127" t="s">
        <v>1481</v>
      </c>
      <c r="J898" s="128" t="s">
        <v>1482</v>
      </c>
      <c r="K898" s="128" t="s">
        <v>1483</v>
      </c>
      <c r="L898" s="128" t="s">
        <v>1484</v>
      </c>
      <c r="M898" s="126">
        <v>10</v>
      </c>
      <c r="N898" s="129">
        <v>14592</v>
      </c>
      <c r="O898" s="128">
        <v>41844</v>
      </c>
      <c r="P898" s="128" t="s">
        <v>1485</v>
      </c>
      <c r="Q898" s="127" t="s">
        <v>1486</v>
      </c>
      <c r="R898" s="128" t="s">
        <v>219</v>
      </c>
      <c r="S898" s="128" t="s">
        <v>220</v>
      </c>
      <c r="T898" s="128" t="s">
        <v>476</v>
      </c>
      <c r="U898" s="128" t="s">
        <v>222</v>
      </c>
      <c r="V898" s="128" t="s">
        <v>223</v>
      </c>
    </row>
    <row r="899" spans="1:22" hidden="1">
      <c r="A899" s="120"/>
      <c r="B899" s="128" t="s">
        <v>206</v>
      </c>
      <c r="C899" s="127" t="s">
        <v>207</v>
      </c>
      <c r="D899" s="128" t="s">
        <v>208</v>
      </c>
      <c r="E899" s="128" t="s">
        <v>890</v>
      </c>
      <c r="F899" s="128" t="s">
        <v>891</v>
      </c>
      <c r="G899" s="127" t="s">
        <v>1479</v>
      </c>
      <c r="H899" s="128" t="s">
        <v>1480</v>
      </c>
      <c r="I899" s="127" t="s">
        <v>1481</v>
      </c>
      <c r="J899" s="128" t="s">
        <v>1482</v>
      </c>
      <c r="K899" s="128" t="s">
        <v>1483</v>
      </c>
      <c r="L899" s="128" t="s">
        <v>1484</v>
      </c>
      <c r="M899" s="126">
        <v>20</v>
      </c>
      <c r="N899" s="129">
        <v>12322</v>
      </c>
      <c r="O899" s="128">
        <v>41844</v>
      </c>
      <c r="P899" s="128" t="s">
        <v>1485</v>
      </c>
      <c r="Q899" s="127" t="s">
        <v>1486</v>
      </c>
      <c r="R899" s="128" t="s">
        <v>219</v>
      </c>
      <c r="S899" s="128" t="s">
        <v>220</v>
      </c>
      <c r="T899" s="128" t="s">
        <v>476</v>
      </c>
      <c r="U899" s="128" t="s">
        <v>222</v>
      </c>
      <c r="V899" s="128" t="s">
        <v>223</v>
      </c>
    </row>
    <row r="900" spans="1:22" ht="30" hidden="1">
      <c r="A900" s="120" t="s">
        <v>2406</v>
      </c>
      <c r="B900" s="171" t="s">
        <v>206</v>
      </c>
      <c r="C900" s="173" t="s">
        <v>207</v>
      </c>
      <c r="D900" s="171" t="s">
        <v>208</v>
      </c>
      <c r="E900" s="171" t="s">
        <v>466</v>
      </c>
      <c r="F900" s="171" t="s">
        <v>703</v>
      </c>
      <c r="G900" s="173" t="s">
        <v>1257</v>
      </c>
      <c r="H900" s="171" t="s">
        <v>1258</v>
      </c>
      <c r="I900" s="173" t="s">
        <v>705</v>
      </c>
      <c r="J900" s="171" t="s">
        <v>1259</v>
      </c>
      <c r="K900" s="171" t="s">
        <v>1260</v>
      </c>
      <c r="L900" s="171" t="s">
        <v>1261</v>
      </c>
      <c r="M900" s="175">
        <v>10</v>
      </c>
      <c r="N900" s="177">
        <v>16960.38</v>
      </c>
      <c r="O900" s="179">
        <v>41838</v>
      </c>
      <c r="P900" s="171" t="s">
        <v>1262</v>
      </c>
      <c r="Q900" s="173" t="s">
        <v>1263</v>
      </c>
      <c r="R900" s="171" t="s">
        <v>219</v>
      </c>
      <c r="S900" s="171" t="s">
        <v>220</v>
      </c>
      <c r="T900" s="171" t="s">
        <v>221</v>
      </c>
      <c r="U900" s="171" t="s">
        <v>222</v>
      </c>
      <c r="V900" s="171" t="s">
        <v>223</v>
      </c>
    </row>
    <row r="901" spans="1:22" ht="30" hidden="1">
      <c r="A901" s="120" t="s">
        <v>2406</v>
      </c>
      <c r="B901" s="171" t="s">
        <v>206</v>
      </c>
      <c r="C901" s="173" t="s">
        <v>207</v>
      </c>
      <c r="D901" s="171" t="s">
        <v>208</v>
      </c>
      <c r="E901" s="171" t="s">
        <v>466</v>
      </c>
      <c r="F901" s="171" t="s">
        <v>703</v>
      </c>
      <c r="G901" s="173" t="s">
        <v>1257</v>
      </c>
      <c r="H901" s="171" t="s">
        <v>1258</v>
      </c>
      <c r="I901" s="173" t="s">
        <v>712</v>
      </c>
      <c r="J901" s="171" t="s">
        <v>1259</v>
      </c>
      <c r="K901" s="171" t="s">
        <v>1260</v>
      </c>
      <c r="L901" s="171" t="s">
        <v>1261</v>
      </c>
      <c r="M901" s="175">
        <v>10</v>
      </c>
      <c r="N901" s="177">
        <v>18238.740000000002</v>
      </c>
      <c r="O901" s="179">
        <v>41838</v>
      </c>
      <c r="P901" s="171" t="s">
        <v>1262</v>
      </c>
      <c r="Q901" s="173" t="s">
        <v>1263</v>
      </c>
      <c r="R901" s="171" t="s">
        <v>219</v>
      </c>
      <c r="S901" s="171" t="s">
        <v>220</v>
      </c>
      <c r="T901" s="171" t="s">
        <v>221</v>
      </c>
      <c r="U901" s="171" t="s">
        <v>222</v>
      </c>
      <c r="V901" s="171" t="s">
        <v>223</v>
      </c>
    </row>
    <row r="902" spans="1:22" ht="30" hidden="1">
      <c r="A902" s="120"/>
      <c r="B902" s="171" t="s">
        <v>206</v>
      </c>
      <c r="C902" s="173" t="s">
        <v>207</v>
      </c>
      <c r="D902" s="171" t="s">
        <v>208</v>
      </c>
      <c r="E902" s="171" t="s">
        <v>273</v>
      </c>
      <c r="F902" s="171" t="s">
        <v>818</v>
      </c>
      <c r="G902" s="173" t="s">
        <v>819</v>
      </c>
      <c r="H902" s="171" t="s">
        <v>820</v>
      </c>
      <c r="I902" s="173" t="s">
        <v>845</v>
      </c>
      <c r="J902" s="171" t="s">
        <v>846</v>
      </c>
      <c r="K902" s="171" t="s">
        <v>847</v>
      </c>
      <c r="L902" s="171" t="s">
        <v>848</v>
      </c>
      <c r="M902" s="175">
        <v>10</v>
      </c>
      <c r="N902" s="177">
        <v>39541.550000000003</v>
      </c>
      <c r="O902" s="179">
        <v>41838</v>
      </c>
      <c r="P902" s="171" t="s">
        <v>676</v>
      </c>
      <c r="Q902" s="173" t="s">
        <v>677</v>
      </c>
      <c r="R902" s="171" t="s">
        <v>219</v>
      </c>
      <c r="S902" s="171" t="s">
        <v>220</v>
      </c>
      <c r="T902" s="171" t="s">
        <v>221</v>
      </c>
      <c r="U902" s="171" t="s">
        <v>222</v>
      </c>
      <c r="V902" s="171" t="s">
        <v>223</v>
      </c>
    </row>
    <row r="903" spans="1:22" ht="30" hidden="1">
      <c r="A903" s="120"/>
      <c r="B903" s="171" t="s">
        <v>206</v>
      </c>
      <c r="C903" s="173" t="s">
        <v>207</v>
      </c>
      <c r="D903" s="171" t="s">
        <v>208</v>
      </c>
      <c r="E903" s="171" t="s">
        <v>517</v>
      </c>
      <c r="F903" s="171" t="s">
        <v>518</v>
      </c>
      <c r="G903" s="173" t="s">
        <v>607</v>
      </c>
      <c r="H903" s="171" t="s">
        <v>608</v>
      </c>
      <c r="I903" s="173" t="s">
        <v>610</v>
      </c>
      <c r="J903" s="171" t="s">
        <v>611</v>
      </c>
      <c r="K903" s="171" t="s">
        <v>612</v>
      </c>
      <c r="L903" s="171" t="s">
        <v>613</v>
      </c>
      <c r="M903" s="175">
        <v>10</v>
      </c>
      <c r="N903" s="177">
        <v>5492.63</v>
      </c>
      <c r="O903" s="179">
        <v>41836</v>
      </c>
      <c r="P903" s="171" t="s">
        <v>614</v>
      </c>
      <c r="Q903" s="173" t="s">
        <v>615</v>
      </c>
      <c r="R903" s="171" t="s">
        <v>219</v>
      </c>
      <c r="S903" s="171" t="s">
        <v>220</v>
      </c>
      <c r="T903" s="171" t="s">
        <v>221</v>
      </c>
      <c r="U903" s="171" t="s">
        <v>222</v>
      </c>
      <c r="V903" s="171" t="s">
        <v>223</v>
      </c>
    </row>
    <row r="904" spans="1:22" ht="30" hidden="1">
      <c r="A904" s="120"/>
      <c r="B904" s="171" t="s">
        <v>206</v>
      </c>
      <c r="C904" s="173" t="s">
        <v>207</v>
      </c>
      <c r="D904" s="171" t="s">
        <v>208</v>
      </c>
      <c r="E904" s="171" t="s">
        <v>517</v>
      </c>
      <c r="F904" s="171" t="s">
        <v>518</v>
      </c>
      <c r="G904" s="173" t="s">
        <v>607</v>
      </c>
      <c r="H904" s="171" t="s">
        <v>608</v>
      </c>
      <c r="I904" s="173" t="s">
        <v>610</v>
      </c>
      <c r="J904" s="171" t="s">
        <v>616</v>
      </c>
      <c r="K904" s="171" t="s">
        <v>612</v>
      </c>
      <c r="L904" s="171" t="s">
        <v>613</v>
      </c>
      <c r="M904" s="175">
        <v>10</v>
      </c>
      <c r="N904" s="177">
        <v>3671.03</v>
      </c>
      <c r="O904" s="179">
        <v>41836</v>
      </c>
      <c r="P904" s="171" t="s">
        <v>614</v>
      </c>
      <c r="Q904" s="173" t="s">
        <v>615</v>
      </c>
      <c r="R904" s="171" t="s">
        <v>219</v>
      </c>
      <c r="S904" s="171" t="s">
        <v>220</v>
      </c>
      <c r="T904" s="171" t="s">
        <v>221</v>
      </c>
      <c r="U904" s="171" t="s">
        <v>222</v>
      </c>
      <c r="V904" s="171" t="s">
        <v>223</v>
      </c>
    </row>
    <row r="905" spans="1:22" ht="30" hidden="1">
      <c r="A905" s="120"/>
      <c r="B905" s="171" t="s">
        <v>206</v>
      </c>
      <c r="C905" s="173" t="s">
        <v>207</v>
      </c>
      <c r="D905" s="171" t="s">
        <v>208</v>
      </c>
      <c r="E905" s="171" t="s">
        <v>517</v>
      </c>
      <c r="F905" s="171" t="s">
        <v>518</v>
      </c>
      <c r="G905" s="173" t="s">
        <v>607</v>
      </c>
      <c r="H905" s="171" t="s">
        <v>608</v>
      </c>
      <c r="I905" s="173" t="s">
        <v>617</v>
      </c>
      <c r="J905" s="171" t="s">
        <v>618</v>
      </c>
      <c r="K905" s="171" t="s">
        <v>612</v>
      </c>
      <c r="L905" s="171" t="s">
        <v>613</v>
      </c>
      <c r="M905" s="175">
        <v>10</v>
      </c>
      <c r="N905" s="177">
        <v>2060.69</v>
      </c>
      <c r="O905" s="179">
        <v>41836</v>
      </c>
      <c r="P905" s="171" t="s">
        <v>614</v>
      </c>
      <c r="Q905" s="173" t="s">
        <v>615</v>
      </c>
      <c r="R905" s="171" t="s">
        <v>219</v>
      </c>
      <c r="S905" s="171" t="s">
        <v>220</v>
      </c>
      <c r="T905" s="171" t="s">
        <v>221</v>
      </c>
      <c r="U905" s="171" t="s">
        <v>222</v>
      </c>
      <c r="V905" s="171" t="s">
        <v>223</v>
      </c>
    </row>
    <row r="906" spans="1:22" ht="30" hidden="1">
      <c r="A906" s="120"/>
      <c r="B906" s="171" t="s">
        <v>206</v>
      </c>
      <c r="C906" s="173" t="s">
        <v>207</v>
      </c>
      <c r="D906" s="171" t="s">
        <v>208</v>
      </c>
      <c r="E906" s="171" t="s">
        <v>517</v>
      </c>
      <c r="F906" s="171" t="s">
        <v>518</v>
      </c>
      <c r="G906" s="173" t="s">
        <v>607</v>
      </c>
      <c r="H906" s="171" t="s">
        <v>608</v>
      </c>
      <c r="I906" s="173" t="s">
        <v>529</v>
      </c>
      <c r="J906" s="171" t="s">
        <v>619</v>
      </c>
      <c r="K906" s="171" t="s">
        <v>612</v>
      </c>
      <c r="L906" s="171" t="s">
        <v>613</v>
      </c>
      <c r="M906" s="175">
        <v>10</v>
      </c>
      <c r="N906" s="177">
        <v>126.5</v>
      </c>
      <c r="O906" s="179">
        <v>41836</v>
      </c>
      <c r="P906" s="171" t="s">
        <v>614</v>
      </c>
      <c r="Q906" s="173" t="s">
        <v>615</v>
      </c>
      <c r="R906" s="171" t="s">
        <v>219</v>
      </c>
      <c r="S906" s="171" t="s">
        <v>220</v>
      </c>
      <c r="T906" s="171" t="s">
        <v>221</v>
      </c>
      <c r="U906" s="171" t="s">
        <v>222</v>
      </c>
      <c r="V906" s="171" t="s">
        <v>223</v>
      </c>
    </row>
    <row r="907" spans="1:22" ht="30" hidden="1">
      <c r="A907" s="120"/>
      <c r="B907" s="171" t="s">
        <v>206</v>
      </c>
      <c r="C907" s="173" t="s">
        <v>207</v>
      </c>
      <c r="D907" s="171" t="s">
        <v>208</v>
      </c>
      <c r="E907" s="171" t="s">
        <v>517</v>
      </c>
      <c r="F907" s="171" t="s">
        <v>518</v>
      </c>
      <c r="G907" s="173" t="s">
        <v>607</v>
      </c>
      <c r="H907" s="171" t="s">
        <v>608</v>
      </c>
      <c r="I907" s="173" t="s">
        <v>529</v>
      </c>
      <c r="J907" s="171" t="s">
        <v>620</v>
      </c>
      <c r="K907" s="171" t="s">
        <v>612</v>
      </c>
      <c r="L907" s="171" t="s">
        <v>613</v>
      </c>
      <c r="M907" s="175">
        <v>10</v>
      </c>
      <c r="N907" s="177">
        <v>126.5</v>
      </c>
      <c r="O907" s="179">
        <v>41836</v>
      </c>
      <c r="P907" s="171" t="s">
        <v>614</v>
      </c>
      <c r="Q907" s="173" t="s">
        <v>615</v>
      </c>
      <c r="R907" s="171" t="s">
        <v>219</v>
      </c>
      <c r="S907" s="171" t="s">
        <v>220</v>
      </c>
      <c r="T907" s="171" t="s">
        <v>221</v>
      </c>
      <c r="U907" s="171" t="s">
        <v>222</v>
      </c>
      <c r="V907" s="171" t="s">
        <v>223</v>
      </c>
    </row>
    <row r="908" spans="1:22" ht="30" hidden="1">
      <c r="A908" s="120"/>
      <c r="B908" s="171" t="s">
        <v>206</v>
      </c>
      <c r="C908" s="173" t="s">
        <v>207</v>
      </c>
      <c r="D908" s="171" t="s">
        <v>208</v>
      </c>
      <c r="E908" s="171" t="s">
        <v>517</v>
      </c>
      <c r="F908" s="171" t="s">
        <v>518</v>
      </c>
      <c r="G908" s="173" t="s">
        <v>607</v>
      </c>
      <c r="H908" s="171" t="s">
        <v>608</v>
      </c>
      <c r="I908" s="173" t="s">
        <v>529</v>
      </c>
      <c r="J908" s="171" t="s">
        <v>621</v>
      </c>
      <c r="K908" s="171" t="s">
        <v>612</v>
      </c>
      <c r="L908" s="171" t="s">
        <v>613</v>
      </c>
      <c r="M908" s="175">
        <v>10</v>
      </c>
      <c r="N908" s="177">
        <v>126.5</v>
      </c>
      <c r="O908" s="179">
        <v>41836</v>
      </c>
      <c r="P908" s="171" t="s">
        <v>614</v>
      </c>
      <c r="Q908" s="173" t="s">
        <v>615</v>
      </c>
      <c r="R908" s="171" t="s">
        <v>219</v>
      </c>
      <c r="S908" s="171" t="s">
        <v>220</v>
      </c>
      <c r="T908" s="171" t="s">
        <v>221</v>
      </c>
      <c r="U908" s="171" t="s">
        <v>222</v>
      </c>
      <c r="V908" s="171" t="s">
        <v>223</v>
      </c>
    </row>
    <row r="909" spans="1:22" ht="30" hidden="1">
      <c r="A909" s="120"/>
      <c r="B909" s="171" t="s">
        <v>206</v>
      </c>
      <c r="C909" s="173" t="s">
        <v>207</v>
      </c>
      <c r="D909" s="171" t="s">
        <v>208</v>
      </c>
      <c r="E909" s="171" t="s">
        <v>517</v>
      </c>
      <c r="F909" s="171" t="s">
        <v>518</v>
      </c>
      <c r="G909" s="173" t="s">
        <v>607</v>
      </c>
      <c r="H909" s="171" t="s">
        <v>608</v>
      </c>
      <c r="I909" s="173" t="s">
        <v>529</v>
      </c>
      <c r="J909" s="171" t="s">
        <v>622</v>
      </c>
      <c r="K909" s="171" t="s">
        <v>612</v>
      </c>
      <c r="L909" s="171" t="s">
        <v>613</v>
      </c>
      <c r="M909" s="175">
        <v>10</v>
      </c>
      <c r="N909" s="177">
        <v>126.5</v>
      </c>
      <c r="O909" s="179">
        <v>41836</v>
      </c>
      <c r="P909" s="171" t="s">
        <v>614</v>
      </c>
      <c r="Q909" s="173" t="s">
        <v>615</v>
      </c>
      <c r="R909" s="171" t="s">
        <v>219</v>
      </c>
      <c r="S909" s="171" t="s">
        <v>220</v>
      </c>
      <c r="T909" s="171" t="s">
        <v>221</v>
      </c>
      <c r="U909" s="171" t="s">
        <v>222</v>
      </c>
      <c r="V909" s="171" t="s">
        <v>223</v>
      </c>
    </row>
    <row r="910" spans="1:22" ht="30" hidden="1">
      <c r="A910" s="120"/>
      <c r="B910" s="171" t="s">
        <v>206</v>
      </c>
      <c r="C910" s="173" t="s">
        <v>207</v>
      </c>
      <c r="D910" s="171" t="s">
        <v>208</v>
      </c>
      <c r="E910" s="171" t="s">
        <v>517</v>
      </c>
      <c r="F910" s="171" t="s">
        <v>518</v>
      </c>
      <c r="G910" s="173" t="s">
        <v>607</v>
      </c>
      <c r="H910" s="171" t="s">
        <v>608</v>
      </c>
      <c r="I910" s="173" t="s">
        <v>529</v>
      </c>
      <c r="J910" s="171" t="s">
        <v>623</v>
      </c>
      <c r="K910" s="171" t="s">
        <v>612</v>
      </c>
      <c r="L910" s="171" t="s">
        <v>613</v>
      </c>
      <c r="M910" s="175">
        <v>10</v>
      </c>
      <c r="N910" s="177">
        <v>938.63</v>
      </c>
      <c r="O910" s="179">
        <v>41836</v>
      </c>
      <c r="P910" s="171" t="s">
        <v>614</v>
      </c>
      <c r="Q910" s="173" t="s">
        <v>615</v>
      </c>
      <c r="R910" s="171" t="s">
        <v>219</v>
      </c>
      <c r="S910" s="171" t="s">
        <v>220</v>
      </c>
      <c r="T910" s="171" t="s">
        <v>221</v>
      </c>
      <c r="U910" s="171" t="s">
        <v>222</v>
      </c>
      <c r="V910" s="171" t="s">
        <v>223</v>
      </c>
    </row>
    <row r="911" spans="1:22" ht="30" hidden="1">
      <c r="A911" s="120"/>
      <c r="B911" s="171" t="s">
        <v>206</v>
      </c>
      <c r="C911" s="173" t="s">
        <v>207</v>
      </c>
      <c r="D911" s="171" t="s">
        <v>208</v>
      </c>
      <c r="E911" s="171" t="s">
        <v>517</v>
      </c>
      <c r="F911" s="171" t="s">
        <v>518</v>
      </c>
      <c r="G911" s="173" t="s">
        <v>607</v>
      </c>
      <c r="H911" s="171" t="s">
        <v>608</v>
      </c>
      <c r="I911" s="173" t="s">
        <v>529</v>
      </c>
      <c r="J911" s="171" t="s">
        <v>624</v>
      </c>
      <c r="K911" s="171" t="s">
        <v>612</v>
      </c>
      <c r="L911" s="171" t="s">
        <v>613</v>
      </c>
      <c r="M911" s="175">
        <v>150</v>
      </c>
      <c r="N911" s="177">
        <v>8</v>
      </c>
      <c r="O911" s="179">
        <v>41836</v>
      </c>
      <c r="P911" s="171" t="s">
        <v>614</v>
      </c>
      <c r="Q911" s="173" t="s">
        <v>615</v>
      </c>
      <c r="R911" s="171" t="s">
        <v>219</v>
      </c>
      <c r="S911" s="171" t="s">
        <v>220</v>
      </c>
      <c r="T911" s="171" t="s">
        <v>221</v>
      </c>
      <c r="U911" s="171" t="s">
        <v>222</v>
      </c>
      <c r="V911" s="171" t="s">
        <v>223</v>
      </c>
    </row>
    <row r="912" spans="1:22" ht="30" hidden="1">
      <c r="A912" s="120"/>
      <c r="B912" s="171" t="s">
        <v>206</v>
      </c>
      <c r="C912" s="173" t="s">
        <v>207</v>
      </c>
      <c r="D912" s="171" t="s">
        <v>208</v>
      </c>
      <c r="E912" s="171" t="s">
        <v>517</v>
      </c>
      <c r="F912" s="171" t="s">
        <v>518</v>
      </c>
      <c r="G912" s="173" t="s">
        <v>607</v>
      </c>
      <c r="H912" s="171" t="s">
        <v>608</v>
      </c>
      <c r="I912" s="173" t="s">
        <v>529</v>
      </c>
      <c r="J912" s="171" t="s">
        <v>625</v>
      </c>
      <c r="K912" s="171" t="s">
        <v>612</v>
      </c>
      <c r="L912" s="171" t="s">
        <v>613</v>
      </c>
      <c r="M912" s="175">
        <v>10</v>
      </c>
      <c r="N912" s="177">
        <v>126.5</v>
      </c>
      <c r="O912" s="179">
        <v>41836</v>
      </c>
      <c r="P912" s="171" t="s">
        <v>614</v>
      </c>
      <c r="Q912" s="173" t="s">
        <v>615</v>
      </c>
      <c r="R912" s="171" t="s">
        <v>219</v>
      </c>
      <c r="S912" s="171" t="s">
        <v>220</v>
      </c>
      <c r="T912" s="171" t="s">
        <v>221</v>
      </c>
      <c r="U912" s="171" t="s">
        <v>222</v>
      </c>
      <c r="V912" s="171" t="s">
        <v>223</v>
      </c>
    </row>
    <row r="913" spans="1:22" ht="30" hidden="1">
      <c r="A913" s="120"/>
      <c r="B913" s="171" t="s">
        <v>206</v>
      </c>
      <c r="C913" s="173" t="s">
        <v>207</v>
      </c>
      <c r="D913" s="171" t="s">
        <v>208</v>
      </c>
      <c r="E913" s="171" t="s">
        <v>517</v>
      </c>
      <c r="F913" s="171" t="s">
        <v>518</v>
      </c>
      <c r="G913" s="173" t="s">
        <v>607</v>
      </c>
      <c r="H913" s="171" t="s">
        <v>608</v>
      </c>
      <c r="I913" s="173" t="s">
        <v>529</v>
      </c>
      <c r="J913" s="171" t="s">
        <v>626</v>
      </c>
      <c r="K913" s="171" t="s">
        <v>612</v>
      </c>
      <c r="L913" s="171" t="s">
        <v>613</v>
      </c>
      <c r="M913" s="175">
        <v>10</v>
      </c>
      <c r="N913" s="177">
        <v>812.13</v>
      </c>
      <c r="O913" s="179">
        <v>41836</v>
      </c>
      <c r="P913" s="171" t="s">
        <v>614</v>
      </c>
      <c r="Q913" s="173" t="s">
        <v>615</v>
      </c>
      <c r="R913" s="171" t="s">
        <v>219</v>
      </c>
      <c r="S913" s="171" t="s">
        <v>220</v>
      </c>
      <c r="T913" s="171" t="s">
        <v>221</v>
      </c>
      <c r="U913" s="171" t="s">
        <v>222</v>
      </c>
      <c r="V913" s="171" t="s">
        <v>223</v>
      </c>
    </row>
    <row r="914" spans="1:22" ht="30" hidden="1">
      <c r="A914" s="120"/>
      <c r="B914" s="171" t="s">
        <v>206</v>
      </c>
      <c r="C914" s="173" t="s">
        <v>207</v>
      </c>
      <c r="D914" s="171" t="s">
        <v>208</v>
      </c>
      <c r="E914" s="171" t="s">
        <v>517</v>
      </c>
      <c r="F914" s="171" t="s">
        <v>518</v>
      </c>
      <c r="G914" s="173" t="s">
        <v>607</v>
      </c>
      <c r="H914" s="171" t="s">
        <v>608</v>
      </c>
      <c r="I914" s="173" t="s">
        <v>529</v>
      </c>
      <c r="J914" s="171" t="s">
        <v>627</v>
      </c>
      <c r="K914" s="171" t="s">
        <v>612</v>
      </c>
      <c r="L914" s="171" t="s">
        <v>613</v>
      </c>
      <c r="M914" s="175">
        <v>10</v>
      </c>
      <c r="N914" s="177">
        <v>126.5</v>
      </c>
      <c r="O914" s="179">
        <v>41836</v>
      </c>
      <c r="P914" s="171" t="s">
        <v>614</v>
      </c>
      <c r="Q914" s="173" t="s">
        <v>615</v>
      </c>
      <c r="R914" s="171" t="s">
        <v>219</v>
      </c>
      <c r="S914" s="171" t="s">
        <v>220</v>
      </c>
      <c r="T914" s="171" t="s">
        <v>221</v>
      </c>
      <c r="U914" s="171" t="s">
        <v>222</v>
      </c>
      <c r="V914" s="171" t="s">
        <v>223</v>
      </c>
    </row>
    <row r="915" spans="1:22" ht="30" hidden="1">
      <c r="A915" s="120"/>
      <c r="B915" s="171" t="s">
        <v>206</v>
      </c>
      <c r="C915" s="173" t="s">
        <v>207</v>
      </c>
      <c r="D915" s="171" t="s">
        <v>208</v>
      </c>
      <c r="E915" s="171" t="s">
        <v>517</v>
      </c>
      <c r="F915" s="171" t="s">
        <v>518</v>
      </c>
      <c r="G915" s="173" t="s">
        <v>607</v>
      </c>
      <c r="H915" s="171" t="s">
        <v>608</v>
      </c>
      <c r="I915" s="173" t="s">
        <v>527</v>
      </c>
      <c r="J915" s="171" t="s">
        <v>628</v>
      </c>
      <c r="K915" s="171" t="s">
        <v>612</v>
      </c>
      <c r="L915" s="171" t="s">
        <v>613</v>
      </c>
      <c r="M915" s="175">
        <v>10</v>
      </c>
      <c r="N915" s="177">
        <v>2852.58</v>
      </c>
      <c r="O915" s="179">
        <v>41836</v>
      </c>
      <c r="P915" s="171" t="s">
        <v>614</v>
      </c>
      <c r="Q915" s="173" t="s">
        <v>615</v>
      </c>
      <c r="R915" s="171" t="s">
        <v>219</v>
      </c>
      <c r="S915" s="171" t="s">
        <v>220</v>
      </c>
      <c r="T915" s="171" t="s">
        <v>221</v>
      </c>
      <c r="U915" s="171" t="s">
        <v>222</v>
      </c>
      <c r="V915" s="171" t="s">
        <v>223</v>
      </c>
    </row>
    <row r="916" spans="1:22" ht="30" hidden="1">
      <c r="A916" s="120"/>
      <c r="B916" s="171" t="s">
        <v>206</v>
      </c>
      <c r="C916" s="173" t="s">
        <v>207</v>
      </c>
      <c r="D916" s="171" t="s">
        <v>208</v>
      </c>
      <c r="E916" s="171" t="s">
        <v>517</v>
      </c>
      <c r="F916" s="171" t="s">
        <v>518</v>
      </c>
      <c r="G916" s="173" t="s">
        <v>607</v>
      </c>
      <c r="H916" s="171" t="s">
        <v>608</v>
      </c>
      <c r="I916" s="173" t="s">
        <v>629</v>
      </c>
      <c r="J916" s="171" t="s">
        <v>630</v>
      </c>
      <c r="K916" s="171" t="s">
        <v>612</v>
      </c>
      <c r="L916" s="171" t="s">
        <v>613</v>
      </c>
      <c r="M916" s="175">
        <v>10</v>
      </c>
      <c r="N916" s="177">
        <v>374.44</v>
      </c>
      <c r="O916" s="179">
        <v>41836</v>
      </c>
      <c r="P916" s="171" t="s">
        <v>614</v>
      </c>
      <c r="Q916" s="173" t="s">
        <v>615</v>
      </c>
      <c r="R916" s="171" t="s">
        <v>219</v>
      </c>
      <c r="S916" s="171" t="s">
        <v>220</v>
      </c>
      <c r="T916" s="171" t="s">
        <v>221</v>
      </c>
      <c r="U916" s="171" t="s">
        <v>222</v>
      </c>
      <c r="V916" s="171" t="s">
        <v>223</v>
      </c>
    </row>
    <row r="917" spans="1:22" ht="30" hidden="1">
      <c r="A917" s="120"/>
      <c r="B917" s="171" t="s">
        <v>206</v>
      </c>
      <c r="C917" s="173" t="s">
        <v>207</v>
      </c>
      <c r="D917" s="171" t="s">
        <v>208</v>
      </c>
      <c r="E917" s="171" t="s">
        <v>517</v>
      </c>
      <c r="F917" s="171" t="s">
        <v>518</v>
      </c>
      <c r="G917" s="173" t="s">
        <v>607</v>
      </c>
      <c r="H917" s="171" t="s">
        <v>608</v>
      </c>
      <c r="I917" s="173" t="s">
        <v>529</v>
      </c>
      <c r="J917" s="171" t="s">
        <v>631</v>
      </c>
      <c r="K917" s="171" t="s">
        <v>612</v>
      </c>
      <c r="L917" s="171" t="s">
        <v>613</v>
      </c>
      <c r="M917" s="175">
        <v>10</v>
      </c>
      <c r="N917" s="177">
        <v>2886.73</v>
      </c>
      <c r="O917" s="179">
        <v>41836</v>
      </c>
      <c r="P917" s="171" t="s">
        <v>614</v>
      </c>
      <c r="Q917" s="173" t="s">
        <v>615</v>
      </c>
      <c r="R917" s="171" t="s">
        <v>219</v>
      </c>
      <c r="S917" s="171" t="s">
        <v>220</v>
      </c>
      <c r="T917" s="171" t="s">
        <v>221</v>
      </c>
      <c r="U917" s="171" t="s">
        <v>222</v>
      </c>
      <c r="V917" s="171" t="s">
        <v>223</v>
      </c>
    </row>
    <row r="918" spans="1:22" ht="30" hidden="1">
      <c r="A918" s="120"/>
      <c r="B918" s="171" t="s">
        <v>206</v>
      </c>
      <c r="C918" s="173" t="s">
        <v>207</v>
      </c>
      <c r="D918" s="171" t="s">
        <v>208</v>
      </c>
      <c r="E918" s="171" t="s">
        <v>517</v>
      </c>
      <c r="F918" s="171" t="s">
        <v>518</v>
      </c>
      <c r="G918" s="173" t="s">
        <v>607</v>
      </c>
      <c r="H918" s="171" t="s">
        <v>608</v>
      </c>
      <c r="I918" s="173" t="s">
        <v>529</v>
      </c>
      <c r="J918" s="171" t="s">
        <v>632</v>
      </c>
      <c r="K918" s="171" t="s">
        <v>612</v>
      </c>
      <c r="L918" s="171" t="s">
        <v>613</v>
      </c>
      <c r="M918" s="175">
        <v>10</v>
      </c>
      <c r="N918" s="177">
        <v>430.1</v>
      </c>
      <c r="O918" s="179">
        <v>41836</v>
      </c>
      <c r="P918" s="171" t="s">
        <v>614</v>
      </c>
      <c r="Q918" s="173" t="s">
        <v>615</v>
      </c>
      <c r="R918" s="171" t="s">
        <v>219</v>
      </c>
      <c r="S918" s="171" t="s">
        <v>220</v>
      </c>
      <c r="T918" s="171" t="s">
        <v>221</v>
      </c>
      <c r="U918" s="171" t="s">
        <v>222</v>
      </c>
      <c r="V918" s="171" t="s">
        <v>223</v>
      </c>
    </row>
    <row r="919" spans="1:22" hidden="1">
      <c r="A919" s="120" t="s">
        <v>2406</v>
      </c>
      <c r="B919" s="128" t="s">
        <v>206</v>
      </c>
      <c r="C919" s="127" t="s">
        <v>207</v>
      </c>
      <c r="D919" s="128" t="s">
        <v>208</v>
      </c>
      <c r="E919" s="128" t="s">
        <v>890</v>
      </c>
      <c r="F919" s="128" t="s">
        <v>891</v>
      </c>
      <c r="G919" s="127" t="s">
        <v>1940</v>
      </c>
      <c r="H919" s="128" t="s">
        <v>1941</v>
      </c>
      <c r="I919" s="127" t="s">
        <v>1973</v>
      </c>
      <c r="J919" s="128" t="s">
        <v>1974</v>
      </c>
      <c r="K919" s="128" t="s">
        <v>1975</v>
      </c>
      <c r="L919" s="128" t="s">
        <v>1976</v>
      </c>
      <c r="M919" s="126">
        <v>10</v>
      </c>
      <c r="N919" s="129">
        <v>8228.27</v>
      </c>
      <c r="O919" s="128">
        <v>41849</v>
      </c>
      <c r="P919" s="128" t="s">
        <v>1977</v>
      </c>
      <c r="Q919" s="127" t="s">
        <v>1978</v>
      </c>
      <c r="R919" s="128" t="s">
        <v>219</v>
      </c>
      <c r="S919" s="128" t="s">
        <v>220</v>
      </c>
      <c r="T919" s="128" t="s">
        <v>476</v>
      </c>
      <c r="U919" s="128" t="s">
        <v>222</v>
      </c>
      <c r="V919" s="128" t="s">
        <v>223</v>
      </c>
    </row>
    <row r="920" spans="1:22" hidden="1">
      <c r="A920" s="120" t="s">
        <v>2406</v>
      </c>
      <c r="B920" s="128" t="s">
        <v>206</v>
      </c>
      <c r="C920" s="127" t="s">
        <v>207</v>
      </c>
      <c r="D920" s="128" t="s">
        <v>208</v>
      </c>
      <c r="E920" s="128" t="s">
        <v>890</v>
      </c>
      <c r="F920" s="128" t="s">
        <v>891</v>
      </c>
      <c r="G920" s="127" t="s">
        <v>1940</v>
      </c>
      <c r="H920" s="128" t="s">
        <v>1941</v>
      </c>
      <c r="I920" s="127" t="s">
        <v>1979</v>
      </c>
      <c r="J920" s="128" t="s">
        <v>1974</v>
      </c>
      <c r="K920" s="128" t="s">
        <v>1975</v>
      </c>
      <c r="L920" s="128" t="s">
        <v>1976</v>
      </c>
      <c r="M920" s="126">
        <v>20</v>
      </c>
      <c r="N920" s="129">
        <v>30000</v>
      </c>
      <c r="O920" s="128">
        <v>41849</v>
      </c>
      <c r="P920" s="128" t="s">
        <v>1977</v>
      </c>
      <c r="Q920" s="127" t="s">
        <v>1978</v>
      </c>
      <c r="R920" s="128" t="s">
        <v>219</v>
      </c>
      <c r="S920" s="128" t="s">
        <v>220</v>
      </c>
      <c r="T920" s="128" t="s">
        <v>476</v>
      </c>
      <c r="U920" s="128" t="s">
        <v>222</v>
      </c>
      <c r="V920" s="128" t="s">
        <v>223</v>
      </c>
    </row>
    <row r="921" spans="1:22" hidden="1">
      <c r="A921" s="120" t="s">
        <v>2406</v>
      </c>
      <c r="B921" s="128" t="s">
        <v>206</v>
      </c>
      <c r="C921" s="127" t="s">
        <v>207</v>
      </c>
      <c r="D921" s="128" t="s">
        <v>208</v>
      </c>
      <c r="E921" s="128" t="s">
        <v>890</v>
      </c>
      <c r="F921" s="128" t="s">
        <v>891</v>
      </c>
      <c r="G921" s="127" t="s">
        <v>1940</v>
      </c>
      <c r="H921" s="128" t="s">
        <v>1941</v>
      </c>
      <c r="I921" s="127" t="s">
        <v>1980</v>
      </c>
      <c r="J921" s="128" t="s">
        <v>1974</v>
      </c>
      <c r="K921" s="128" t="s">
        <v>1975</v>
      </c>
      <c r="L921" s="128" t="s">
        <v>1976</v>
      </c>
      <c r="M921" s="126">
        <v>30</v>
      </c>
      <c r="N921" s="129">
        <v>3933.9</v>
      </c>
      <c r="O921" s="128">
        <v>41849</v>
      </c>
      <c r="P921" s="128" t="s">
        <v>1977</v>
      </c>
      <c r="Q921" s="127" t="s">
        <v>1978</v>
      </c>
      <c r="R921" s="128" t="s">
        <v>219</v>
      </c>
      <c r="S921" s="128" t="s">
        <v>220</v>
      </c>
      <c r="T921" s="128" t="s">
        <v>476</v>
      </c>
      <c r="U921" s="128" t="s">
        <v>222</v>
      </c>
      <c r="V921" s="128" t="s">
        <v>223</v>
      </c>
    </row>
    <row r="922" spans="1:22" hidden="1">
      <c r="A922" s="120"/>
      <c r="B922" s="128" t="s">
        <v>206</v>
      </c>
      <c r="C922" s="127" t="s">
        <v>207</v>
      </c>
      <c r="D922" s="128" t="s">
        <v>208</v>
      </c>
      <c r="E922" s="128" t="s">
        <v>1356</v>
      </c>
      <c r="F922" s="128" t="s">
        <v>891</v>
      </c>
      <c r="G922" s="127" t="s">
        <v>2144</v>
      </c>
      <c r="H922" s="128" t="s">
        <v>2145</v>
      </c>
      <c r="I922" s="127" t="s">
        <v>2146</v>
      </c>
      <c r="J922" s="128" t="s">
        <v>2157</v>
      </c>
      <c r="K922" s="128" t="s">
        <v>2158</v>
      </c>
      <c r="L922" s="128" t="s">
        <v>2149</v>
      </c>
      <c r="M922" s="126">
        <v>10</v>
      </c>
      <c r="N922" s="129">
        <v>154259.73000000001</v>
      </c>
      <c r="O922" s="128">
        <v>41849</v>
      </c>
      <c r="P922" s="128" t="s">
        <v>2076</v>
      </c>
      <c r="Q922" s="127" t="s">
        <v>2077</v>
      </c>
      <c r="R922" s="128" t="s">
        <v>219</v>
      </c>
      <c r="S922" s="128" t="s">
        <v>220</v>
      </c>
      <c r="T922" s="128" t="s">
        <v>476</v>
      </c>
      <c r="U922" s="128" t="s">
        <v>222</v>
      </c>
      <c r="V922" s="128" t="s">
        <v>223</v>
      </c>
    </row>
    <row r="923" spans="1:22" hidden="1">
      <c r="A923" s="120"/>
      <c r="B923" s="128" t="s">
        <v>206</v>
      </c>
      <c r="C923" s="127" t="s">
        <v>207</v>
      </c>
      <c r="D923" s="128" t="s">
        <v>208</v>
      </c>
      <c r="E923" s="128" t="s">
        <v>774</v>
      </c>
      <c r="F923" s="128" t="s">
        <v>286</v>
      </c>
      <c r="G923" s="127" t="s">
        <v>1609</v>
      </c>
      <c r="H923" s="128" t="s">
        <v>1610</v>
      </c>
      <c r="I923" s="127" t="s">
        <v>1611</v>
      </c>
      <c r="J923" s="128" t="s">
        <v>1612</v>
      </c>
      <c r="K923" s="128" t="s">
        <v>1613</v>
      </c>
      <c r="L923" s="128" t="s">
        <v>1614</v>
      </c>
      <c r="M923" s="126">
        <v>10</v>
      </c>
      <c r="N923" s="129">
        <v>15316.35</v>
      </c>
      <c r="O923" s="128">
        <v>41823</v>
      </c>
      <c r="P923" s="128" t="s">
        <v>1615</v>
      </c>
      <c r="Q923" s="127" t="s">
        <v>1616</v>
      </c>
      <c r="R923" s="128" t="s">
        <v>219</v>
      </c>
      <c r="S923" s="128" t="s">
        <v>220</v>
      </c>
      <c r="T923" s="128" t="s">
        <v>221</v>
      </c>
      <c r="U923" s="128" t="s">
        <v>222</v>
      </c>
      <c r="V923" s="128" t="s">
        <v>223</v>
      </c>
    </row>
    <row r="924" spans="1:22" hidden="1">
      <c r="A924" s="120"/>
      <c r="B924" s="128" t="s">
        <v>206</v>
      </c>
      <c r="C924" s="127" t="s">
        <v>207</v>
      </c>
      <c r="D924" s="128" t="s">
        <v>208</v>
      </c>
      <c r="E924" s="128" t="s">
        <v>774</v>
      </c>
      <c r="F924" s="128" t="s">
        <v>286</v>
      </c>
      <c r="G924" s="127" t="s">
        <v>1609</v>
      </c>
      <c r="H924" s="128" t="s">
        <v>1610</v>
      </c>
      <c r="I924" s="127" t="s">
        <v>1617</v>
      </c>
      <c r="J924" s="128" t="s">
        <v>1612</v>
      </c>
      <c r="K924" s="128" t="s">
        <v>1613</v>
      </c>
      <c r="L924" s="128" t="s">
        <v>1614</v>
      </c>
      <c r="M924" s="126">
        <v>10</v>
      </c>
      <c r="N924" s="129">
        <v>15316.35</v>
      </c>
      <c r="O924" s="128">
        <v>41823</v>
      </c>
      <c r="P924" s="128" t="s">
        <v>1615</v>
      </c>
      <c r="Q924" s="127" t="s">
        <v>1616</v>
      </c>
      <c r="R924" s="128" t="s">
        <v>219</v>
      </c>
      <c r="S924" s="128" t="s">
        <v>220</v>
      </c>
      <c r="T924" s="128" t="s">
        <v>221</v>
      </c>
      <c r="U924" s="128" t="s">
        <v>222</v>
      </c>
      <c r="V924" s="128" t="s">
        <v>223</v>
      </c>
    </row>
    <row r="925" spans="1:22" hidden="1">
      <c r="A925" s="120"/>
      <c r="B925" s="128" t="s">
        <v>206</v>
      </c>
      <c r="C925" s="127" t="s">
        <v>207</v>
      </c>
      <c r="D925" s="128" t="s">
        <v>208</v>
      </c>
      <c r="E925" s="128" t="s">
        <v>890</v>
      </c>
      <c r="F925" s="128" t="s">
        <v>1036</v>
      </c>
      <c r="G925" s="127" t="s">
        <v>2260</v>
      </c>
      <c r="H925" s="128" t="s">
        <v>2261</v>
      </c>
      <c r="I925" s="127" t="s">
        <v>2274</v>
      </c>
      <c r="J925" s="128" t="s">
        <v>2275</v>
      </c>
      <c r="K925" s="128" t="s">
        <v>2276</v>
      </c>
      <c r="L925" s="128" t="s">
        <v>2277</v>
      </c>
      <c r="M925" s="126">
        <v>10</v>
      </c>
      <c r="N925" s="129">
        <v>51580.31</v>
      </c>
      <c r="O925" s="128">
        <v>41849</v>
      </c>
      <c r="P925" s="128" t="s">
        <v>473</v>
      </c>
      <c r="Q925" s="127" t="s">
        <v>474</v>
      </c>
      <c r="R925" s="128" t="s">
        <v>219</v>
      </c>
      <c r="S925" s="128" t="s">
        <v>220</v>
      </c>
      <c r="T925" s="128" t="s">
        <v>476</v>
      </c>
      <c r="U925" s="128" t="s">
        <v>222</v>
      </c>
      <c r="V925" s="128" t="s">
        <v>223</v>
      </c>
    </row>
    <row r="926" spans="1:22" hidden="1">
      <c r="A926" s="120" t="s">
        <v>2406</v>
      </c>
      <c r="B926" s="128" t="s">
        <v>206</v>
      </c>
      <c r="C926" s="127" t="s">
        <v>207</v>
      </c>
      <c r="D926" s="128" t="s">
        <v>208</v>
      </c>
      <c r="E926" s="128" t="s">
        <v>890</v>
      </c>
      <c r="F926" s="128" t="s">
        <v>891</v>
      </c>
      <c r="G926" s="127" t="s">
        <v>1398</v>
      </c>
      <c r="H926" s="128" t="s">
        <v>1399</v>
      </c>
      <c r="I926" s="127" t="s">
        <v>1400</v>
      </c>
      <c r="J926" s="128" t="s">
        <v>1412</v>
      </c>
      <c r="K926" s="128" t="s">
        <v>1413</v>
      </c>
      <c r="L926" s="128" t="s">
        <v>1403</v>
      </c>
      <c r="M926" s="126">
        <v>20</v>
      </c>
      <c r="N926" s="129">
        <v>10000</v>
      </c>
      <c r="O926" s="128">
        <v>41849</v>
      </c>
      <c r="P926" s="128" t="s">
        <v>1404</v>
      </c>
      <c r="Q926" s="127" t="s">
        <v>1148</v>
      </c>
      <c r="R926" s="128" t="s">
        <v>219</v>
      </c>
      <c r="S926" s="128" t="s">
        <v>220</v>
      </c>
      <c r="T926" s="128" t="s">
        <v>476</v>
      </c>
      <c r="U926" s="128" t="s">
        <v>222</v>
      </c>
      <c r="V926" s="128" t="s">
        <v>223</v>
      </c>
    </row>
    <row r="927" spans="1:22" hidden="1">
      <c r="A927" s="120" t="s">
        <v>2406</v>
      </c>
      <c r="B927" s="128" t="s">
        <v>206</v>
      </c>
      <c r="C927" s="127" t="s">
        <v>207</v>
      </c>
      <c r="D927" s="128" t="s">
        <v>208</v>
      </c>
      <c r="E927" s="128" t="s">
        <v>890</v>
      </c>
      <c r="F927" s="128" t="s">
        <v>891</v>
      </c>
      <c r="G927" s="127" t="s">
        <v>1398</v>
      </c>
      <c r="H927" s="128" t="s">
        <v>1399</v>
      </c>
      <c r="I927" s="127" t="s">
        <v>1405</v>
      </c>
      <c r="J927" s="128" t="s">
        <v>1412</v>
      </c>
      <c r="K927" s="128" t="s">
        <v>1413</v>
      </c>
      <c r="L927" s="128" t="s">
        <v>1403</v>
      </c>
      <c r="M927" s="126">
        <v>30</v>
      </c>
      <c r="N927" s="129">
        <v>60000</v>
      </c>
      <c r="O927" s="128">
        <v>41849</v>
      </c>
      <c r="P927" s="128" t="s">
        <v>1404</v>
      </c>
      <c r="Q927" s="127" t="s">
        <v>1148</v>
      </c>
      <c r="R927" s="128" t="s">
        <v>219</v>
      </c>
      <c r="S927" s="128" t="s">
        <v>220</v>
      </c>
      <c r="T927" s="128" t="s">
        <v>476</v>
      </c>
      <c r="U927" s="128" t="s">
        <v>222</v>
      </c>
      <c r="V927" s="128" t="s">
        <v>223</v>
      </c>
    </row>
    <row r="928" spans="1:22" hidden="1">
      <c r="A928" s="120" t="s">
        <v>2406</v>
      </c>
      <c r="B928" s="128" t="s">
        <v>206</v>
      </c>
      <c r="C928" s="127" t="s">
        <v>207</v>
      </c>
      <c r="D928" s="128" t="s">
        <v>208</v>
      </c>
      <c r="E928" s="128" t="s">
        <v>890</v>
      </c>
      <c r="F928" s="128" t="s">
        <v>891</v>
      </c>
      <c r="G928" s="127" t="s">
        <v>1398</v>
      </c>
      <c r="H928" s="128" t="s">
        <v>1399</v>
      </c>
      <c r="I928" s="127" t="s">
        <v>1414</v>
      </c>
      <c r="J928" s="128" t="s">
        <v>1412</v>
      </c>
      <c r="K928" s="128" t="s">
        <v>1413</v>
      </c>
      <c r="L928" s="128" t="s">
        <v>1403</v>
      </c>
      <c r="M928" s="126">
        <v>50</v>
      </c>
      <c r="N928" s="129">
        <v>40000</v>
      </c>
      <c r="O928" s="128">
        <v>41849</v>
      </c>
      <c r="P928" s="128" t="s">
        <v>1404</v>
      </c>
      <c r="Q928" s="127" t="s">
        <v>1148</v>
      </c>
      <c r="R928" s="128" t="s">
        <v>219</v>
      </c>
      <c r="S928" s="128" t="s">
        <v>220</v>
      </c>
      <c r="T928" s="128" t="s">
        <v>476</v>
      </c>
      <c r="U928" s="128" t="s">
        <v>222</v>
      </c>
      <c r="V928" s="128" t="s">
        <v>223</v>
      </c>
    </row>
    <row r="929" spans="1:22" hidden="1">
      <c r="A929" s="120" t="s">
        <v>2406</v>
      </c>
      <c r="B929" s="128" t="s">
        <v>206</v>
      </c>
      <c r="C929" s="127" t="s">
        <v>207</v>
      </c>
      <c r="D929" s="128" t="s">
        <v>208</v>
      </c>
      <c r="E929" s="128" t="s">
        <v>890</v>
      </c>
      <c r="F929" s="128" t="s">
        <v>891</v>
      </c>
      <c r="G929" s="127" t="s">
        <v>1398</v>
      </c>
      <c r="H929" s="128" t="s">
        <v>1399</v>
      </c>
      <c r="I929" s="127" t="s">
        <v>1415</v>
      </c>
      <c r="J929" s="128" t="s">
        <v>1412</v>
      </c>
      <c r="K929" s="128" t="s">
        <v>1413</v>
      </c>
      <c r="L929" s="128" t="s">
        <v>1403</v>
      </c>
      <c r="M929" s="126">
        <v>70</v>
      </c>
      <c r="N929" s="129">
        <v>5000</v>
      </c>
      <c r="O929" s="128">
        <v>41849</v>
      </c>
      <c r="P929" s="128" t="s">
        <v>1404</v>
      </c>
      <c r="Q929" s="127" t="s">
        <v>1148</v>
      </c>
      <c r="R929" s="128" t="s">
        <v>219</v>
      </c>
      <c r="S929" s="128" t="s">
        <v>220</v>
      </c>
      <c r="T929" s="128" t="s">
        <v>476</v>
      </c>
      <c r="U929" s="128" t="s">
        <v>222</v>
      </c>
      <c r="V929" s="128" t="s">
        <v>223</v>
      </c>
    </row>
    <row r="930" spans="1:22" hidden="1">
      <c r="A930" s="120" t="s">
        <v>2406</v>
      </c>
      <c r="B930" s="128" t="s">
        <v>206</v>
      </c>
      <c r="C930" s="127" t="s">
        <v>207</v>
      </c>
      <c r="D930" s="128" t="s">
        <v>208</v>
      </c>
      <c r="E930" s="128" t="s">
        <v>890</v>
      </c>
      <c r="F930" s="128" t="s">
        <v>891</v>
      </c>
      <c r="G930" s="127" t="s">
        <v>1398</v>
      </c>
      <c r="H930" s="128" t="s">
        <v>1399</v>
      </c>
      <c r="I930" s="127" t="s">
        <v>1416</v>
      </c>
      <c r="J930" s="128" t="s">
        <v>1412</v>
      </c>
      <c r="K930" s="128" t="s">
        <v>1413</v>
      </c>
      <c r="L930" s="128" t="s">
        <v>1403</v>
      </c>
      <c r="M930" s="126">
        <v>90</v>
      </c>
      <c r="N930" s="129">
        <v>25000</v>
      </c>
      <c r="O930" s="128">
        <v>41849</v>
      </c>
      <c r="P930" s="128" t="s">
        <v>1404</v>
      </c>
      <c r="Q930" s="127" t="s">
        <v>1148</v>
      </c>
      <c r="R930" s="128" t="s">
        <v>219</v>
      </c>
      <c r="S930" s="128" t="s">
        <v>220</v>
      </c>
      <c r="T930" s="128" t="s">
        <v>476</v>
      </c>
      <c r="U930" s="128" t="s">
        <v>222</v>
      </c>
      <c r="V930" s="128" t="s">
        <v>223</v>
      </c>
    </row>
    <row r="931" spans="1:22" hidden="1">
      <c r="A931" s="120" t="s">
        <v>2406</v>
      </c>
      <c r="B931" s="128" t="s">
        <v>206</v>
      </c>
      <c r="C931" s="127" t="s">
        <v>207</v>
      </c>
      <c r="D931" s="128" t="s">
        <v>208</v>
      </c>
      <c r="E931" s="128" t="s">
        <v>890</v>
      </c>
      <c r="F931" s="128" t="s">
        <v>891</v>
      </c>
      <c r="G931" s="127" t="s">
        <v>1398</v>
      </c>
      <c r="H931" s="128" t="s">
        <v>1399</v>
      </c>
      <c r="I931" s="127" t="s">
        <v>1417</v>
      </c>
      <c r="J931" s="128" t="s">
        <v>1412</v>
      </c>
      <c r="K931" s="128" t="s">
        <v>1413</v>
      </c>
      <c r="L931" s="128" t="s">
        <v>1403</v>
      </c>
      <c r="M931" s="126">
        <v>130</v>
      </c>
      <c r="N931" s="129">
        <v>15000</v>
      </c>
      <c r="O931" s="128">
        <v>41849</v>
      </c>
      <c r="P931" s="128" t="s">
        <v>1404</v>
      </c>
      <c r="Q931" s="127" t="s">
        <v>1148</v>
      </c>
      <c r="R931" s="128" t="s">
        <v>219</v>
      </c>
      <c r="S931" s="128" t="s">
        <v>220</v>
      </c>
      <c r="T931" s="128" t="s">
        <v>476</v>
      </c>
      <c r="U931" s="128" t="s">
        <v>222</v>
      </c>
      <c r="V931" s="128" t="s">
        <v>223</v>
      </c>
    </row>
    <row r="932" spans="1:22" hidden="1">
      <c r="A932" s="120" t="s">
        <v>2406</v>
      </c>
      <c r="B932" s="128" t="s">
        <v>206</v>
      </c>
      <c r="C932" s="127" t="s">
        <v>207</v>
      </c>
      <c r="D932" s="128" t="s">
        <v>208</v>
      </c>
      <c r="E932" s="128" t="s">
        <v>890</v>
      </c>
      <c r="F932" s="128" t="s">
        <v>891</v>
      </c>
      <c r="G932" s="127" t="s">
        <v>1398</v>
      </c>
      <c r="H932" s="128" t="s">
        <v>1399</v>
      </c>
      <c r="I932" s="127" t="s">
        <v>1410</v>
      </c>
      <c r="J932" s="128" t="s">
        <v>1412</v>
      </c>
      <c r="K932" s="128" t="s">
        <v>1413</v>
      </c>
      <c r="L932" s="128" t="s">
        <v>1403</v>
      </c>
      <c r="M932" s="126">
        <v>160</v>
      </c>
      <c r="N932" s="129">
        <v>6449</v>
      </c>
      <c r="O932" s="128">
        <v>41849</v>
      </c>
      <c r="P932" s="128" t="s">
        <v>1404</v>
      </c>
      <c r="Q932" s="127" t="s">
        <v>1148</v>
      </c>
      <c r="R932" s="128" t="s">
        <v>219</v>
      </c>
      <c r="S932" s="128" t="s">
        <v>220</v>
      </c>
      <c r="T932" s="128" t="s">
        <v>476</v>
      </c>
      <c r="U932" s="128" t="s">
        <v>222</v>
      </c>
      <c r="V932" s="128" t="s">
        <v>223</v>
      </c>
    </row>
    <row r="933" spans="1:22" hidden="1">
      <c r="A933" s="120" t="s">
        <v>2406</v>
      </c>
      <c r="B933" s="128" t="s">
        <v>206</v>
      </c>
      <c r="C933" s="127" t="s">
        <v>207</v>
      </c>
      <c r="D933" s="128" t="s">
        <v>208</v>
      </c>
      <c r="E933" s="128" t="s">
        <v>890</v>
      </c>
      <c r="F933" s="128" t="s">
        <v>891</v>
      </c>
      <c r="G933" s="127" t="s">
        <v>1398</v>
      </c>
      <c r="H933" s="128" t="s">
        <v>1399</v>
      </c>
      <c r="I933" s="127" t="s">
        <v>1411</v>
      </c>
      <c r="J933" s="128" t="s">
        <v>1412</v>
      </c>
      <c r="K933" s="128" t="s">
        <v>1413</v>
      </c>
      <c r="L933" s="128" t="s">
        <v>1403</v>
      </c>
      <c r="M933" s="126">
        <v>170</v>
      </c>
      <c r="N933" s="129">
        <v>15000</v>
      </c>
      <c r="O933" s="128">
        <v>41849</v>
      </c>
      <c r="P933" s="128" t="s">
        <v>1404</v>
      </c>
      <c r="Q933" s="127" t="s">
        <v>1148</v>
      </c>
      <c r="R933" s="128" t="s">
        <v>219</v>
      </c>
      <c r="S933" s="128" t="s">
        <v>220</v>
      </c>
      <c r="T933" s="128" t="s">
        <v>476</v>
      </c>
      <c r="U933" s="128" t="s">
        <v>222</v>
      </c>
      <c r="V933" s="128" t="s">
        <v>223</v>
      </c>
    </row>
    <row r="934" spans="1:22" ht="30" hidden="1">
      <c r="A934" s="120"/>
      <c r="B934" s="171" t="s">
        <v>206</v>
      </c>
      <c r="C934" s="173" t="s">
        <v>207</v>
      </c>
      <c r="D934" s="171" t="s">
        <v>208</v>
      </c>
      <c r="E934" s="171" t="s">
        <v>209</v>
      </c>
      <c r="F934" s="171" t="s">
        <v>231</v>
      </c>
      <c r="G934" s="173" t="s">
        <v>211</v>
      </c>
      <c r="H934" s="171" t="s">
        <v>212</v>
      </c>
      <c r="I934" s="173" t="s">
        <v>232</v>
      </c>
      <c r="J934" s="171" t="s">
        <v>233</v>
      </c>
      <c r="K934" s="171" t="s">
        <v>234</v>
      </c>
      <c r="L934" s="171" t="s">
        <v>235</v>
      </c>
      <c r="M934" s="175">
        <v>10</v>
      </c>
      <c r="N934" s="177">
        <v>14967.07</v>
      </c>
      <c r="O934" s="179">
        <v>41849</v>
      </c>
      <c r="P934" s="171" t="s">
        <v>236</v>
      </c>
      <c r="Q934" s="173" t="s">
        <v>237</v>
      </c>
      <c r="R934" s="171" t="s">
        <v>219</v>
      </c>
      <c r="S934" s="171" t="s">
        <v>220</v>
      </c>
      <c r="T934" s="171" t="s">
        <v>221</v>
      </c>
      <c r="U934" s="171" t="s">
        <v>222</v>
      </c>
      <c r="V934" s="171" t="s">
        <v>223</v>
      </c>
    </row>
    <row r="935" spans="1:22" ht="30" hidden="1">
      <c r="A935" s="120"/>
      <c r="B935" s="171" t="s">
        <v>206</v>
      </c>
      <c r="C935" s="173" t="s">
        <v>207</v>
      </c>
      <c r="D935" s="171" t="s">
        <v>208</v>
      </c>
      <c r="E935" s="171" t="s">
        <v>209</v>
      </c>
      <c r="F935" s="171" t="s">
        <v>231</v>
      </c>
      <c r="G935" s="173" t="s">
        <v>211</v>
      </c>
      <c r="H935" s="171" t="s">
        <v>212</v>
      </c>
      <c r="I935" s="173" t="s">
        <v>238</v>
      </c>
      <c r="J935" s="171" t="s">
        <v>233</v>
      </c>
      <c r="K935" s="171" t="s">
        <v>234</v>
      </c>
      <c r="L935" s="171" t="s">
        <v>235</v>
      </c>
      <c r="M935" s="175">
        <v>10</v>
      </c>
      <c r="N935" s="177">
        <v>4276.3100000000004</v>
      </c>
      <c r="O935" s="179">
        <v>41849</v>
      </c>
      <c r="P935" s="171" t="s">
        <v>236</v>
      </c>
      <c r="Q935" s="173" t="s">
        <v>237</v>
      </c>
      <c r="R935" s="171" t="s">
        <v>219</v>
      </c>
      <c r="S935" s="171" t="s">
        <v>220</v>
      </c>
      <c r="T935" s="171" t="s">
        <v>221</v>
      </c>
      <c r="U935" s="171" t="s">
        <v>222</v>
      </c>
      <c r="V935" s="171" t="s">
        <v>223</v>
      </c>
    </row>
    <row r="936" spans="1:22" ht="30" hidden="1">
      <c r="A936" s="120"/>
      <c r="B936" s="171" t="s">
        <v>206</v>
      </c>
      <c r="C936" s="173" t="s">
        <v>207</v>
      </c>
      <c r="D936" s="171" t="s">
        <v>208</v>
      </c>
      <c r="E936" s="171" t="s">
        <v>209</v>
      </c>
      <c r="F936" s="171" t="s">
        <v>231</v>
      </c>
      <c r="G936" s="173" t="s">
        <v>211</v>
      </c>
      <c r="H936" s="171" t="s">
        <v>212</v>
      </c>
      <c r="I936" s="173" t="s">
        <v>239</v>
      </c>
      <c r="J936" s="171" t="s">
        <v>233</v>
      </c>
      <c r="K936" s="171" t="s">
        <v>234</v>
      </c>
      <c r="L936" s="171" t="s">
        <v>235</v>
      </c>
      <c r="M936" s="175">
        <v>10</v>
      </c>
      <c r="N936" s="177">
        <v>2138.15</v>
      </c>
      <c r="O936" s="179">
        <v>41849</v>
      </c>
      <c r="P936" s="171" t="s">
        <v>236</v>
      </c>
      <c r="Q936" s="173" t="s">
        <v>237</v>
      </c>
      <c r="R936" s="171" t="s">
        <v>219</v>
      </c>
      <c r="S936" s="171" t="s">
        <v>220</v>
      </c>
      <c r="T936" s="171" t="s">
        <v>221</v>
      </c>
      <c r="U936" s="171" t="s">
        <v>222</v>
      </c>
      <c r="V936" s="171" t="s">
        <v>223</v>
      </c>
    </row>
    <row r="937" spans="1:22" hidden="1">
      <c r="A937" s="120"/>
      <c r="B937" s="128" t="s">
        <v>206</v>
      </c>
      <c r="C937" s="127" t="s">
        <v>207</v>
      </c>
      <c r="D937" s="128" t="s">
        <v>208</v>
      </c>
      <c r="E937" s="128" t="s">
        <v>890</v>
      </c>
      <c r="F937" s="128" t="s">
        <v>891</v>
      </c>
      <c r="G937" s="127" t="s">
        <v>1773</v>
      </c>
      <c r="H937" s="128" t="s">
        <v>1774</v>
      </c>
      <c r="I937" s="127" t="s">
        <v>1794</v>
      </c>
      <c r="J937" s="128" t="s">
        <v>1795</v>
      </c>
      <c r="K937" s="128" t="s">
        <v>1796</v>
      </c>
      <c r="L937" s="128" t="s">
        <v>1784</v>
      </c>
      <c r="M937" s="126">
        <v>20</v>
      </c>
      <c r="N937" s="129">
        <v>5995.86</v>
      </c>
      <c r="O937" s="128">
        <v>41849</v>
      </c>
      <c r="P937" s="128" t="s">
        <v>896</v>
      </c>
      <c r="Q937" s="127" t="s">
        <v>897</v>
      </c>
      <c r="R937" s="128" t="s">
        <v>219</v>
      </c>
      <c r="S937" s="128" t="s">
        <v>220</v>
      </c>
      <c r="T937" s="128" t="s">
        <v>476</v>
      </c>
      <c r="U937" s="128" t="s">
        <v>222</v>
      </c>
      <c r="V937" s="128" t="s">
        <v>223</v>
      </c>
    </row>
    <row r="938" spans="1:22" hidden="1">
      <c r="A938" s="120"/>
      <c r="B938" s="128" t="s">
        <v>206</v>
      </c>
      <c r="C938" s="127" t="s">
        <v>207</v>
      </c>
      <c r="D938" s="128" t="s">
        <v>208</v>
      </c>
      <c r="E938" s="128" t="s">
        <v>890</v>
      </c>
      <c r="F938" s="128" t="s">
        <v>891</v>
      </c>
      <c r="G938" s="127" t="s">
        <v>1773</v>
      </c>
      <c r="H938" s="128" t="s">
        <v>1774</v>
      </c>
      <c r="I938" s="127" t="s">
        <v>1797</v>
      </c>
      <c r="J938" s="128" t="s">
        <v>1795</v>
      </c>
      <c r="K938" s="128" t="s">
        <v>1796</v>
      </c>
      <c r="L938" s="128" t="s">
        <v>1784</v>
      </c>
      <c r="M938" s="126">
        <v>30</v>
      </c>
      <c r="N938" s="129">
        <v>5737.24</v>
      </c>
      <c r="O938" s="128">
        <v>41849</v>
      </c>
      <c r="P938" s="128" t="s">
        <v>896</v>
      </c>
      <c r="Q938" s="127" t="s">
        <v>897</v>
      </c>
      <c r="R938" s="128" t="s">
        <v>219</v>
      </c>
      <c r="S938" s="128" t="s">
        <v>220</v>
      </c>
      <c r="T938" s="128" t="s">
        <v>476</v>
      </c>
      <c r="U938" s="128" t="s">
        <v>222</v>
      </c>
      <c r="V938" s="128" t="s">
        <v>223</v>
      </c>
    </row>
    <row r="939" spans="1:22" hidden="1">
      <c r="A939" s="120"/>
      <c r="B939" s="128" t="s">
        <v>206</v>
      </c>
      <c r="C939" s="127" t="s">
        <v>207</v>
      </c>
      <c r="D939" s="128" t="s">
        <v>208</v>
      </c>
      <c r="E939" s="128" t="s">
        <v>890</v>
      </c>
      <c r="F939" s="128" t="s">
        <v>891</v>
      </c>
      <c r="G939" s="127" t="s">
        <v>1773</v>
      </c>
      <c r="H939" s="128" t="s">
        <v>1774</v>
      </c>
      <c r="I939" s="127" t="s">
        <v>1781</v>
      </c>
      <c r="J939" s="128" t="s">
        <v>1795</v>
      </c>
      <c r="K939" s="128" t="s">
        <v>1796</v>
      </c>
      <c r="L939" s="128" t="s">
        <v>1784</v>
      </c>
      <c r="M939" s="126">
        <v>40</v>
      </c>
      <c r="N939" s="129">
        <v>6682.76</v>
      </c>
      <c r="O939" s="128">
        <v>41849</v>
      </c>
      <c r="P939" s="128" t="s">
        <v>896</v>
      </c>
      <c r="Q939" s="127" t="s">
        <v>897</v>
      </c>
      <c r="R939" s="128" t="s">
        <v>219</v>
      </c>
      <c r="S939" s="128" t="s">
        <v>220</v>
      </c>
      <c r="T939" s="128" t="s">
        <v>476</v>
      </c>
      <c r="U939" s="128" t="s">
        <v>222</v>
      </c>
      <c r="V939" s="128" t="s">
        <v>223</v>
      </c>
    </row>
    <row r="940" spans="1:22" hidden="1">
      <c r="A940" s="120"/>
      <c r="B940" s="128" t="s">
        <v>206</v>
      </c>
      <c r="C940" s="127" t="s">
        <v>207</v>
      </c>
      <c r="D940" s="128" t="s">
        <v>208</v>
      </c>
      <c r="E940" s="128" t="s">
        <v>890</v>
      </c>
      <c r="F940" s="128" t="s">
        <v>891</v>
      </c>
      <c r="G940" s="127" t="s">
        <v>1773</v>
      </c>
      <c r="H940" s="128" t="s">
        <v>1774</v>
      </c>
      <c r="I940" s="127" t="s">
        <v>1798</v>
      </c>
      <c r="J940" s="128" t="s">
        <v>1795</v>
      </c>
      <c r="K940" s="128" t="s">
        <v>1796</v>
      </c>
      <c r="L940" s="128" t="s">
        <v>1784</v>
      </c>
      <c r="M940" s="126">
        <v>100</v>
      </c>
      <c r="N940" s="129">
        <v>2000</v>
      </c>
      <c r="O940" s="128">
        <v>41849</v>
      </c>
      <c r="P940" s="128" t="s">
        <v>896</v>
      </c>
      <c r="Q940" s="127" t="s">
        <v>897</v>
      </c>
      <c r="R940" s="128" t="s">
        <v>219</v>
      </c>
      <c r="S940" s="128" t="s">
        <v>220</v>
      </c>
      <c r="T940" s="128" t="s">
        <v>476</v>
      </c>
      <c r="U940" s="128" t="s">
        <v>222</v>
      </c>
      <c r="V940" s="128" t="s">
        <v>223</v>
      </c>
    </row>
    <row r="941" spans="1:22" hidden="1">
      <c r="A941" s="120"/>
      <c r="B941" s="128" t="s">
        <v>206</v>
      </c>
      <c r="C941" s="127" t="s">
        <v>207</v>
      </c>
      <c r="D941" s="128" t="s">
        <v>208</v>
      </c>
      <c r="E941" s="128" t="s">
        <v>890</v>
      </c>
      <c r="F941" s="128" t="s">
        <v>891</v>
      </c>
      <c r="G941" s="127" t="s">
        <v>1773</v>
      </c>
      <c r="H941" s="128" t="s">
        <v>1774</v>
      </c>
      <c r="I941" s="127" t="s">
        <v>1798</v>
      </c>
      <c r="J941" s="128" t="s">
        <v>1795</v>
      </c>
      <c r="K941" s="128" t="s">
        <v>1796</v>
      </c>
      <c r="L941" s="128" t="s">
        <v>1784</v>
      </c>
      <c r="M941" s="126">
        <v>110</v>
      </c>
      <c r="N941" s="129">
        <v>1000</v>
      </c>
      <c r="O941" s="128">
        <v>41849</v>
      </c>
      <c r="P941" s="128" t="s">
        <v>896</v>
      </c>
      <c r="Q941" s="127" t="s">
        <v>897</v>
      </c>
      <c r="R941" s="128" t="s">
        <v>219</v>
      </c>
      <c r="S941" s="128" t="s">
        <v>220</v>
      </c>
      <c r="T941" s="128" t="s">
        <v>476</v>
      </c>
      <c r="U941" s="128" t="s">
        <v>222</v>
      </c>
      <c r="V941" s="128" t="s">
        <v>223</v>
      </c>
    </row>
    <row r="942" spans="1:22" hidden="1">
      <c r="A942" s="120"/>
      <c r="B942" s="128" t="s">
        <v>206</v>
      </c>
      <c r="C942" s="127" t="s">
        <v>207</v>
      </c>
      <c r="D942" s="128" t="s">
        <v>208</v>
      </c>
      <c r="E942" s="128" t="s">
        <v>890</v>
      </c>
      <c r="F942" s="128" t="s">
        <v>891</v>
      </c>
      <c r="G942" s="127" t="s">
        <v>2028</v>
      </c>
      <c r="H942" s="128" t="s">
        <v>2029</v>
      </c>
      <c r="I942" s="127" t="s">
        <v>2030</v>
      </c>
      <c r="J942" s="128" t="s">
        <v>2070</v>
      </c>
      <c r="K942" s="128" t="s">
        <v>2071</v>
      </c>
      <c r="L942" s="128" t="s">
        <v>2033</v>
      </c>
      <c r="M942" s="126">
        <v>10</v>
      </c>
      <c r="N942" s="129">
        <v>1800</v>
      </c>
      <c r="O942" s="128">
        <v>41850</v>
      </c>
      <c r="P942" s="128" t="s">
        <v>2034</v>
      </c>
      <c r="Q942" s="127" t="s">
        <v>2035</v>
      </c>
      <c r="R942" s="128" t="s">
        <v>219</v>
      </c>
      <c r="S942" s="128" t="s">
        <v>220</v>
      </c>
      <c r="T942" s="128" t="s">
        <v>476</v>
      </c>
      <c r="U942" s="128" t="s">
        <v>222</v>
      </c>
      <c r="V942" s="128" t="s">
        <v>223</v>
      </c>
    </row>
    <row r="943" spans="1:22" hidden="1">
      <c r="A943" s="120"/>
      <c r="B943" s="128" t="s">
        <v>206</v>
      </c>
      <c r="C943" s="127" t="s">
        <v>207</v>
      </c>
      <c r="D943" s="128" t="s">
        <v>208</v>
      </c>
      <c r="E943" s="128" t="s">
        <v>890</v>
      </c>
      <c r="F943" s="128" t="s">
        <v>891</v>
      </c>
      <c r="G943" s="127" t="s">
        <v>2028</v>
      </c>
      <c r="H943" s="128" t="s">
        <v>2029</v>
      </c>
      <c r="I943" s="127" t="s">
        <v>2036</v>
      </c>
      <c r="J943" s="128" t="s">
        <v>2070</v>
      </c>
      <c r="K943" s="128" t="s">
        <v>2071</v>
      </c>
      <c r="L943" s="128" t="s">
        <v>2033</v>
      </c>
      <c r="M943" s="126">
        <v>20</v>
      </c>
      <c r="N943" s="129">
        <v>1800</v>
      </c>
      <c r="O943" s="128">
        <v>41850</v>
      </c>
      <c r="P943" s="128" t="s">
        <v>2034</v>
      </c>
      <c r="Q943" s="127" t="s">
        <v>2035</v>
      </c>
      <c r="R943" s="128" t="s">
        <v>219</v>
      </c>
      <c r="S943" s="128" t="s">
        <v>220</v>
      </c>
      <c r="T943" s="128" t="s">
        <v>476</v>
      </c>
      <c r="U943" s="128" t="s">
        <v>222</v>
      </c>
      <c r="V943" s="128" t="s">
        <v>223</v>
      </c>
    </row>
    <row r="944" spans="1:22" hidden="1">
      <c r="A944" s="120"/>
      <c r="B944" s="128" t="s">
        <v>206</v>
      </c>
      <c r="C944" s="127" t="s">
        <v>207</v>
      </c>
      <c r="D944" s="128" t="s">
        <v>208</v>
      </c>
      <c r="E944" s="128" t="s">
        <v>890</v>
      </c>
      <c r="F944" s="128" t="s">
        <v>891</v>
      </c>
      <c r="G944" s="127" t="s">
        <v>2028</v>
      </c>
      <c r="H944" s="128" t="s">
        <v>2029</v>
      </c>
      <c r="I944" s="127" t="s">
        <v>2038</v>
      </c>
      <c r="J944" s="128" t="s">
        <v>2070</v>
      </c>
      <c r="K944" s="128" t="s">
        <v>2071</v>
      </c>
      <c r="L944" s="128" t="s">
        <v>2033</v>
      </c>
      <c r="M944" s="126">
        <v>40</v>
      </c>
      <c r="N944" s="129">
        <v>1800</v>
      </c>
      <c r="O944" s="128">
        <v>41850</v>
      </c>
      <c r="P944" s="128" t="s">
        <v>2034</v>
      </c>
      <c r="Q944" s="127" t="s">
        <v>2035</v>
      </c>
      <c r="R944" s="128" t="s">
        <v>219</v>
      </c>
      <c r="S944" s="128" t="s">
        <v>220</v>
      </c>
      <c r="T944" s="128" t="s">
        <v>476</v>
      </c>
      <c r="U944" s="128" t="s">
        <v>222</v>
      </c>
      <c r="V944" s="128" t="s">
        <v>223</v>
      </c>
    </row>
    <row r="945" spans="1:22" hidden="1">
      <c r="A945" s="120"/>
      <c r="B945" s="128" t="s">
        <v>206</v>
      </c>
      <c r="C945" s="127" t="s">
        <v>207</v>
      </c>
      <c r="D945" s="128" t="s">
        <v>208</v>
      </c>
      <c r="E945" s="128" t="s">
        <v>890</v>
      </c>
      <c r="F945" s="128" t="s">
        <v>891</v>
      </c>
      <c r="G945" s="127" t="s">
        <v>2028</v>
      </c>
      <c r="H945" s="128" t="s">
        <v>2029</v>
      </c>
      <c r="I945" s="127" t="s">
        <v>2039</v>
      </c>
      <c r="J945" s="128" t="s">
        <v>2070</v>
      </c>
      <c r="K945" s="128" t="s">
        <v>2071</v>
      </c>
      <c r="L945" s="128" t="s">
        <v>2033</v>
      </c>
      <c r="M945" s="126">
        <v>50</v>
      </c>
      <c r="N945" s="129">
        <v>1800</v>
      </c>
      <c r="O945" s="128">
        <v>41850</v>
      </c>
      <c r="P945" s="128" t="s">
        <v>2034</v>
      </c>
      <c r="Q945" s="127" t="s">
        <v>2035</v>
      </c>
      <c r="R945" s="128" t="s">
        <v>219</v>
      </c>
      <c r="S945" s="128" t="s">
        <v>220</v>
      </c>
      <c r="T945" s="128" t="s">
        <v>476</v>
      </c>
      <c r="U945" s="128" t="s">
        <v>222</v>
      </c>
      <c r="V945" s="128" t="s">
        <v>223</v>
      </c>
    </row>
    <row r="946" spans="1:22" hidden="1">
      <c r="A946" s="120"/>
      <c r="B946" s="128" t="s">
        <v>206</v>
      </c>
      <c r="C946" s="127" t="s">
        <v>207</v>
      </c>
      <c r="D946" s="128" t="s">
        <v>208</v>
      </c>
      <c r="E946" s="128" t="s">
        <v>890</v>
      </c>
      <c r="F946" s="128" t="s">
        <v>891</v>
      </c>
      <c r="G946" s="127" t="s">
        <v>2028</v>
      </c>
      <c r="H946" s="128" t="s">
        <v>2029</v>
      </c>
      <c r="I946" s="127" t="s">
        <v>2040</v>
      </c>
      <c r="J946" s="128" t="s">
        <v>2070</v>
      </c>
      <c r="K946" s="128" t="s">
        <v>2071</v>
      </c>
      <c r="L946" s="128" t="s">
        <v>2033</v>
      </c>
      <c r="M946" s="126">
        <v>60</v>
      </c>
      <c r="N946" s="129">
        <v>1800</v>
      </c>
      <c r="O946" s="128">
        <v>41850</v>
      </c>
      <c r="P946" s="128" t="s">
        <v>2034</v>
      </c>
      <c r="Q946" s="127" t="s">
        <v>2035</v>
      </c>
      <c r="R946" s="128" t="s">
        <v>219</v>
      </c>
      <c r="S946" s="128" t="s">
        <v>220</v>
      </c>
      <c r="T946" s="128" t="s">
        <v>476</v>
      </c>
      <c r="U946" s="128" t="s">
        <v>222</v>
      </c>
      <c r="V946" s="128" t="s">
        <v>223</v>
      </c>
    </row>
    <row r="947" spans="1:22" hidden="1">
      <c r="A947" s="120"/>
      <c r="B947" s="128" t="s">
        <v>206</v>
      </c>
      <c r="C947" s="127" t="s">
        <v>207</v>
      </c>
      <c r="D947" s="128" t="s">
        <v>208</v>
      </c>
      <c r="E947" s="128" t="s">
        <v>890</v>
      </c>
      <c r="F947" s="128" t="s">
        <v>891</v>
      </c>
      <c r="G947" s="127" t="s">
        <v>2028</v>
      </c>
      <c r="H947" s="128" t="s">
        <v>2029</v>
      </c>
      <c r="I947" s="127" t="s">
        <v>2041</v>
      </c>
      <c r="J947" s="128" t="s">
        <v>2070</v>
      </c>
      <c r="K947" s="128" t="s">
        <v>2071</v>
      </c>
      <c r="L947" s="128" t="s">
        <v>2033</v>
      </c>
      <c r="M947" s="126">
        <v>70</v>
      </c>
      <c r="N947" s="129">
        <v>1800</v>
      </c>
      <c r="O947" s="128">
        <v>41850</v>
      </c>
      <c r="P947" s="128" t="s">
        <v>2034</v>
      </c>
      <c r="Q947" s="127" t="s">
        <v>2035</v>
      </c>
      <c r="R947" s="128" t="s">
        <v>219</v>
      </c>
      <c r="S947" s="128" t="s">
        <v>220</v>
      </c>
      <c r="T947" s="128" t="s">
        <v>476</v>
      </c>
      <c r="U947" s="128" t="s">
        <v>222</v>
      </c>
      <c r="V947" s="128" t="s">
        <v>223</v>
      </c>
    </row>
    <row r="948" spans="1:22" hidden="1">
      <c r="A948" s="120"/>
      <c r="B948" s="128" t="s">
        <v>206</v>
      </c>
      <c r="C948" s="127" t="s">
        <v>207</v>
      </c>
      <c r="D948" s="128" t="s">
        <v>208</v>
      </c>
      <c r="E948" s="128" t="s">
        <v>890</v>
      </c>
      <c r="F948" s="128" t="s">
        <v>891</v>
      </c>
      <c r="G948" s="127" t="s">
        <v>2028</v>
      </c>
      <c r="H948" s="128" t="s">
        <v>2029</v>
      </c>
      <c r="I948" s="127" t="s">
        <v>2042</v>
      </c>
      <c r="J948" s="128" t="s">
        <v>2070</v>
      </c>
      <c r="K948" s="128" t="s">
        <v>2071</v>
      </c>
      <c r="L948" s="128" t="s">
        <v>2033</v>
      </c>
      <c r="M948" s="126">
        <v>80</v>
      </c>
      <c r="N948" s="129">
        <v>1800</v>
      </c>
      <c r="O948" s="128">
        <v>41850</v>
      </c>
      <c r="P948" s="128" t="s">
        <v>2034</v>
      </c>
      <c r="Q948" s="127" t="s">
        <v>2035</v>
      </c>
      <c r="R948" s="128" t="s">
        <v>219</v>
      </c>
      <c r="S948" s="128" t="s">
        <v>220</v>
      </c>
      <c r="T948" s="128" t="s">
        <v>476</v>
      </c>
      <c r="U948" s="128" t="s">
        <v>222</v>
      </c>
      <c r="V948" s="128" t="s">
        <v>223</v>
      </c>
    </row>
    <row r="949" spans="1:22" hidden="1">
      <c r="A949" s="120"/>
      <c r="B949" s="128" t="s">
        <v>206</v>
      </c>
      <c r="C949" s="127" t="s">
        <v>207</v>
      </c>
      <c r="D949" s="128" t="s">
        <v>208</v>
      </c>
      <c r="E949" s="128" t="s">
        <v>890</v>
      </c>
      <c r="F949" s="128" t="s">
        <v>891</v>
      </c>
      <c r="G949" s="127" t="s">
        <v>2028</v>
      </c>
      <c r="H949" s="128" t="s">
        <v>2029</v>
      </c>
      <c r="I949" s="127" t="s">
        <v>2043</v>
      </c>
      <c r="J949" s="128" t="s">
        <v>2070</v>
      </c>
      <c r="K949" s="128" t="s">
        <v>2071</v>
      </c>
      <c r="L949" s="128" t="s">
        <v>2033</v>
      </c>
      <c r="M949" s="126">
        <v>90</v>
      </c>
      <c r="N949" s="129">
        <v>1800</v>
      </c>
      <c r="O949" s="128">
        <v>41850</v>
      </c>
      <c r="P949" s="128" t="s">
        <v>2034</v>
      </c>
      <c r="Q949" s="127" t="s">
        <v>2035</v>
      </c>
      <c r="R949" s="128" t="s">
        <v>219</v>
      </c>
      <c r="S949" s="128" t="s">
        <v>220</v>
      </c>
      <c r="T949" s="128" t="s">
        <v>476</v>
      </c>
      <c r="U949" s="128" t="s">
        <v>222</v>
      </c>
      <c r="V949" s="128" t="s">
        <v>223</v>
      </c>
    </row>
    <row r="950" spans="1:22" hidden="1">
      <c r="A950" s="120"/>
      <c r="B950" s="128" t="s">
        <v>206</v>
      </c>
      <c r="C950" s="127" t="s">
        <v>207</v>
      </c>
      <c r="D950" s="128" t="s">
        <v>208</v>
      </c>
      <c r="E950" s="128" t="s">
        <v>890</v>
      </c>
      <c r="F950" s="128" t="s">
        <v>891</v>
      </c>
      <c r="G950" s="127" t="s">
        <v>2028</v>
      </c>
      <c r="H950" s="128" t="s">
        <v>2029</v>
      </c>
      <c r="I950" s="127" t="s">
        <v>2044</v>
      </c>
      <c r="J950" s="128" t="s">
        <v>2070</v>
      </c>
      <c r="K950" s="128" t="s">
        <v>2071</v>
      </c>
      <c r="L950" s="128" t="s">
        <v>2033</v>
      </c>
      <c r="M950" s="126">
        <v>100</v>
      </c>
      <c r="N950" s="129">
        <v>1800</v>
      </c>
      <c r="O950" s="128">
        <v>41850</v>
      </c>
      <c r="P950" s="128" t="s">
        <v>2034</v>
      </c>
      <c r="Q950" s="127" t="s">
        <v>2035</v>
      </c>
      <c r="R950" s="128" t="s">
        <v>219</v>
      </c>
      <c r="S950" s="128" t="s">
        <v>220</v>
      </c>
      <c r="T950" s="128" t="s">
        <v>476</v>
      </c>
      <c r="U950" s="128" t="s">
        <v>222</v>
      </c>
      <c r="V950" s="128" t="s">
        <v>223</v>
      </c>
    </row>
    <row r="951" spans="1:22" hidden="1">
      <c r="A951" s="120"/>
      <c r="B951" s="128" t="s">
        <v>206</v>
      </c>
      <c r="C951" s="127" t="s">
        <v>207</v>
      </c>
      <c r="D951" s="128" t="s">
        <v>208</v>
      </c>
      <c r="E951" s="128" t="s">
        <v>890</v>
      </c>
      <c r="F951" s="128" t="s">
        <v>891</v>
      </c>
      <c r="G951" s="127" t="s">
        <v>2028</v>
      </c>
      <c r="H951" s="128" t="s">
        <v>2029</v>
      </c>
      <c r="I951" s="127" t="s">
        <v>2045</v>
      </c>
      <c r="J951" s="128" t="s">
        <v>2070</v>
      </c>
      <c r="K951" s="128" t="s">
        <v>2071</v>
      </c>
      <c r="L951" s="128" t="s">
        <v>2033</v>
      </c>
      <c r="M951" s="126">
        <v>110</v>
      </c>
      <c r="N951" s="129">
        <v>1800</v>
      </c>
      <c r="O951" s="128">
        <v>41850</v>
      </c>
      <c r="P951" s="128" t="s">
        <v>2034</v>
      </c>
      <c r="Q951" s="127" t="s">
        <v>2035</v>
      </c>
      <c r="R951" s="128" t="s">
        <v>219</v>
      </c>
      <c r="S951" s="128" t="s">
        <v>220</v>
      </c>
      <c r="T951" s="128" t="s">
        <v>476</v>
      </c>
      <c r="U951" s="128" t="s">
        <v>222</v>
      </c>
      <c r="V951" s="128" t="s">
        <v>223</v>
      </c>
    </row>
    <row r="952" spans="1:22" hidden="1">
      <c r="A952" s="120"/>
      <c r="B952" s="128" t="s">
        <v>206</v>
      </c>
      <c r="C952" s="127" t="s">
        <v>207</v>
      </c>
      <c r="D952" s="128" t="s">
        <v>208</v>
      </c>
      <c r="E952" s="128" t="s">
        <v>890</v>
      </c>
      <c r="F952" s="128" t="s">
        <v>891</v>
      </c>
      <c r="G952" s="127" t="s">
        <v>2028</v>
      </c>
      <c r="H952" s="128" t="s">
        <v>2029</v>
      </c>
      <c r="I952" s="127" t="s">
        <v>2046</v>
      </c>
      <c r="J952" s="128" t="s">
        <v>2070</v>
      </c>
      <c r="K952" s="128" t="s">
        <v>2071</v>
      </c>
      <c r="L952" s="128" t="s">
        <v>2033</v>
      </c>
      <c r="M952" s="126">
        <v>120</v>
      </c>
      <c r="N952" s="129">
        <v>1800</v>
      </c>
      <c r="O952" s="128">
        <v>41850</v>
      </c>
      <c r="P952" s="128" t="s">
        <v>2034</v>
      </c>
      <c r="Q952" s="127" t="s">
        <v>2035</v>
      </c>
      <c r="R952" s="128" t="s">
        <v>219</v>
      </c>
      <c r="S952" s="128" t="s">
        <v>220</v>
      </c>
      <c r="T952" s="128" t="s">
        <v>476</v>
      </c>
      <c r="U952" s="128" t="s">
        <v>222</v>
      </c>
      <c r="V952" s="128" t="s">
        <v>223</v>
      </c>
    </row>
    <row r="953" spans="1:22" hidden="1">
      <c r="A953" s="120"/>
      <c r="B953" s="128" t="s">
        <v>206</v>
      </c>
      <c r="C953" s="127" t="s">
        <v>207</v>
      </c>
      <c r="D953" s="128" t="s">
        <v>208</v>
      </c>
      <c r="E953" s="128" t="s">
        <v>890</v>
      </c>
      <c r="F953" s="128" t="s">
        <v>891</v>
      </c>
      <c r="G953" s="127" t="s">
        <v>2028</v>
      </c>
      <c r="H953" s="128" t="s">
        <v>2029</v>
      </c>
      <c r="I953" s="127" t="s">
        <v>2047</v>
      </c>
      <c r="J953" s="128" t="s">
        <v>2070</v>
      </c>
      <c r="K953" s="128" t="s">
        <v>2071</v>
      </c>
      <c r="L953" s="128" t="s">
        <v>2033</v>
      </c>
      <c r="M953" s="126">
        <v>130</v>
      </c>
      <c r="N953" s="129">
        <v>1800</v>
      </c>
      <c r="O953" s="128">
        <v>41850</v>
      </c>
      <c r="P953" s="128" t="s">
        <v>2034</v>
      </c>
      <c r="Q953" s="127" t="s">
        <v>2035</v>
      </c>
      <c r="R953" s="128" t="s">
        <v>219</v>
      </c>
      <c r="S953" s="128" t="s">
        <v>220</v>
      </c>
      <c r="T953" s="128" t="s">
        <v>476</v>
      </c>
      <c r="U953" s="128" t="s">
        <v>222</v>
      </c>
      <c r="V953" s="128" t="s">
        <v>223</v>
      </c>
    </row>
    <row r="954" spans="1:22" hidden="1">
      <c r="A954" s="120"/>
      <c r="B954" s="128" t="s">
        <v>206</v>
      </c>
      <c r="C954" s="127" t="s">
        <v>207</v>
      </c>
      <c r="D954" s="128" t="s">
        <v>208</v>
      </c>
      <c r="E954" s="128" t="s">
        <v>890</v>
      </c>
      <c r="F954" s="128" t="s">
        <v>891</v>
      </c>
      <c r="G954" s="127" t="s">
        <v>2028</v>
      </c>
      <c r="H954" s="128" t="s">
        <v>2029</v>
      </c>
      <c r="I954" s="127" t="s">
        <v>2048</v>
      </c>
      <c r="J954" s="128" t="s">
        <v>2070</v>
      </c>
      <c r="K954" s="128" t="s">
        <v>2071</v>
      </c>
      <c r="L954" s="128" t="s">
        <v>2033</v>
      </c>
      <c r="M954" s="126">
        <v>140</v>
      </c>
      <c r="N954" s="129">
        <v>1800</v>
      </c>
      <c r="O954" s="128">
        <v>41850</v>
      </c>
      <c r="P954" s="128" t="s">
        <v>2034</v>
      </c>
      <c r="Q954" s="127" t="s">
        <v>2035</v>
      </c>
      <c r="R954" s="128" t="s">
        <v>219</v>
      </c>
      <c r="S954" s="128" t="s">
        <v>220</v>
      </c>
      <c r="T954" s="128" t="s">
        <v>476</v>
      </c>
      <c r="U954" s="128" t="s">
        <v>222</v>
      </c>
      <c r="V954" s="128" t="s">
        <v>223</v>
      </c>
    </row>
    <row r="955" spans="1:22" hidden="1">
      <c r="A955" s="120"/>
      <c r="B955" s="128" t="s">
        <v>206</v>
      </c>
      <c r="C955" s="127" t="s">
        <v>207</v>
      </c>
      <c r="D955" s="128" t="s">
        <v>208</v>
      </c>
      <c r="E955" s="128" t="s">
        <v>890</v>
      </c>
      <c r="F955" s="128" t="s">
        <v>891</v>
      </c>
      <c r="G955" s="127" t="s">
        <v>2028</v>
      </c>
      <c r="H955" s="128" t="s">
        <v>2029</v>
      </c>
      <c r="I955" s="127" t="s">
        <v>2050</v>
      </c>
      <c r="J955" s="128" t="s">
        <v>2070</v>
      </c>
      <c r="K955" s="128" t="s">
        <v>2071</v>
      </c>
      <c r="L955" s="128" t="s">
        <v>2033</v>
      </c>
      <c r="M955" s="126">
        <v>170</v>
      </c>
      <c r="N955" s="129">
        <v>17</v>
      </c>
      <c r="O955" s="128">
        <v>41850</v>
      </c>
      <c r="P955" s="128" t="s">
        <v>2034</v>
      </c>
      <c r="Q955" s="127" t="s">
        <v>2035</v>
      </c>
      <c r="R955" s="128" t="s">
        <v>219</v>
      </c>
      <c r="S955" s="128" t="s">
        <v>220</v>
      </c>
      <c r="T955" s="128" t="s">
        <v>476</v>
      </c>
      <c r="U955" s="128" t="s">
        <v>222</v>
      </c>
      <c r="V955" s="128" t="s">
        <v>223</v>
      </c>
    </row>
    <row r="956" spans="1:22" hidden="1">
      <c r="A956" s="120"/>
      <c r="B956" s="128" t="s">
        <v>206</v>
      </c>
      <c r="C956" s="127" t="s">
        <v>207</v>
      </c>
      <c r="D956" s="128" t="s">
        <v>208</v>
      </c>
      <c r="E956" s="128" t="s">
        <v>890</v>
      </c>
      <c r="F956" s="128" t="s">
        <v>891</v>
      </c>
      <c r="G956" s="127" t="s">
        <v>2393</v>
      </c>
      <c r="H956" s="128" t="s">
        <v>2394</v>
      </c>
      <c r="I956" s="127" t="s">
        <v>2399</v>
      </c>
      <c r="J956" s="128" t="s">
        <v>2403</v>
      </c>
      <c r="K956" s="128" t="s">
        <v>2404</v>
      </c>
      <c r="L956" s="128" t="s">
        <v>2402</v>
      </c>
      <c r="M956" s="126">
        <v>10</v>
      </c>
      <c r="N956" s="129">
        <v>75000</v>
      </c>
      <c r="O956" s="128">
        <v>41850</v>
      </c>
      <c r="P956" s="128" t="s">
        <v>2331</v>
      </c>
      <c r="Q956" s="127" t="s">
        <v>988</v>
      </c>
      <c r="R956" s="128" t="s">
        <v>219</v>
      </c>
      <c r="S956" s="128" t="s">
        <v>220</v>
      </c>
      <c r="T956" s="128" t="s">
        <v>476</v>
      </c>
      <c r="U956" s="128" t="s">
        <v>222</v>
      </c>
      <c r="V956" s="128" t="s">
        <v>223</v>
      </c>
    </row>
    <row r="957" spans="1:22" ht="30" hidden="1">
      <c r="A957" s="120"/>
      <c r="B957" s="171" t="s">
        <v>206</v>
      </c>
      <c r="C957" s="173" t="s">
        <v>207</v>
      </c>
      <c r="D957" s="171" t="s">
        <v>208</v>
      </c>
      <c r="E957" s="171" t="s">
        <v>273</v>
      </c>
      <c r="F957" s="171" t="s">
        <v>818</v>
      </c>
      <c r="G957" s="173" t="s">
        <v>819</v>
      </c>
      <c r="H957" s="171" t="s">
        <v>820</v>
      </c>
      <c r="I957" s="173" t="s">
        <v>821</v>
      </c>
      <c r="J957" s="171" t="s">
        <v>849</v>
      </c>
      <c r="K957" s="171" t="s">
        <v>850</v>
      </c>
      <c r="L957" s="171" t="s">
        <v>824</v>
      </c>
      <c r="M957" s="175">
        <v>30</v>
      </c>
      <c r="N957" s="177">
        <v>10000</v>
      </c>
      <c r="O957" s="179">
        <v>41850</v>
      </c>
      <c r="P957" s="171" t="s">
        <v>825</v>
      </c>
      <c r="Q957" s="173" t="s">
        <v>826</v>
      </c>
      <c r="R957" s="171" t="s">
        <v>219</v>
      </c>
      <c r="S957" s="171" t="s">
        <v>220</v>
      </c>
      <c r="T957" s="171" t="s">
        <v>221</v>
      </c>
      <c r="U957" s="171" t="s">
        <v>222</v>
      </c>
      <c r="V957" s="171" t="s">
        <v>223</v>
      </c>
    </row>
    <row r="958" spans="1:22" ht="30" hidden="1">
      <c r="A958" s="120"/>
      <c r="B958" s="171" t="s">
        <v>206</v>
      </c>
      <c r="C958" s="173" t="s">
        <v>207</v>
      </c>
      <c r="D958" s="171" t="s">
        <v>208</v>
      </c>
      <c r="E958" s="171" t="s">
        <v>273</v>
      </c>
      <c r="F958" s="171" t="s">
        <v>818</v>
      </c>
      <c r="G958" s="173" t="s">
        <v>819</v>
      </c>
      <c r="H958" s="171" t="s">
        <v>820</v>
      </c>
      <c r="I958" s="173" t="s">
        <v>821</v>
      </c>
      <c r="J958" s="171" t="s">
        <v>851</v>
      </c>
      <c r="K958" s="171" t="s">
        <v>850</v>
      </c>
      <c r="L958" s="171" t="s">
        <v>824</v>
      </c>
      <c r="M958" s="175">
        <v>40</v>
      </c>
      <c r="N958" s="177">
        <v>4000</v>
      </c>
      <c r="O958" s="179">
        <v>41850</v>
      </c>
      <c r="P958" s="171" t="s">
        <v>825</v>
      </c>
      <c r="Q958" s="173" t="s">
        <v>826</v>
      </c>
      <c r="R958" s="171" t="s">
        <v>219</v>
      </c>
      <c r="S958" s="171" t="s">
        <v>220</v>
      </c>
      <c r="T958" s="171" t="s">
        <v>221</v>
      </c>
      <c r="U958" s="171" t="s">
        <v>222</v>
      </c>
      <c r="V958" s="171" t="s">
        <v>223</v>
      </c>
    </row>
    <row r="959" spans="1:22" ht="30" hidden="1">
      <c r="A959" s="120"/>
      <c r="B959" s="171" t="s">
        <v>206</v>
      </c>
      <c r="C959" s="173" t="s">
        <v>207</v>
      </c>
      <c r="D959" s="171" t="s">
        <v>208</v>
      </c>
      <c r="E959" s="171" t="s">
        <v>273</v>
      </c>
      <c r="F959" s="171" t="s">
        <v>818</v>
      </c>
      <c r="G959" s="173" t="s">
        <v>819</v>
      </c>
      <c r="H959" s="171" t="s">
        <v>820</v>
      </c>
      <c r="I959" s="173" t="s">
        <v>821</v>
      </c>
      <c r="J959" s="171" t="s">
        <v>852</v>
      </c>
      <c r="K959" s="171" t="s">
        <v>850</v>
      </c>
      <c r="L959" s="171" t="s">
        <v>824</v>
      </c>
      <c r="M959" s="175">
        <v>50</v>
      </c>
      <c r="N959" s="177">
        <v>5600</v>
      </c>
      <c r="O959" s="179">
        <v>41850</v>
      </c>
      <c r="P959" s="171" t="s">
        <v>825</v>
      </c>
      <c r="Q959" s="173" t="s">
        <v>826</v>
      </c>
      <c r="R959" s="171" t="s">
        <v>219</v>
      </c>
      <c r="S959" s="171" t="s">
        <v>220</v>
      </c>
      <c r="T959" s="171" t="s">
        <v>221</v>
      </c>
      <c r="U959" s="171" t="s">
        <v>222</v>
      </c>
      <c r="V959" s="171" t="s">
        <v>223</v>
      </c>
    </row>
    <row r="960" spans="1:22" ht="30" hidden="1">
      <c r="A960" s="120"/>
      <c r="B960" s="171" t="s">
        <v>206</v>
      </c>
      <c r="C960" s="173" t="s">
        <v>207</v>
      </c>
      <c r="D960" s="171" t="s">
        <v>208</v>
      </c>
      <c r="E960" s="171" t="s">
        <v>273</v>
      </c>
      <c r="F960" s="171" t="s">
        <v>818</v>
      </c>
      <c r="G960" s="173" t="s">
        <v>819</v>
      </c>
      <c r="H960" s="171" t="s">
        <v>820</v>
      </c>
      <c r="I960" s="173" t="s">
        <v>821</v>
      </c>
      <c r="J960" s="171" t="s">
        <v>853</v>
      </c>
      <c r="K960" s="171" t="s">
        <v>850</v>
      </c>
      <c r="L960" s="171" t="s">
        <v>824</v>
      </c>
      <c r="M960" s="175">
        <v>60</v>
      </c>
      <c r="N960" s="177">
        <v>14000</v>
      </c>
      <c r="O960" s="179">
        <v>41850</v>
      </c>
      <c r="P960" s="171" t="s">
        <v>825</v>
      </c>
      <c r="Q960" s="173" t="s">
        <v>826</v>
      </c>
      <c r="R960" s="171" t="s">
        <v>219</v>
      </c>
      <c r="S960" s="171" t="s">
        <v>220</v>
      </c>
      <c r="T960" s="171" t="s">
        <v>221</v>
      </c>
      <c r="U960" s="171" t="s">
        <v>222</v>
      </c>
      <c r="V960" s="171" t="s">
        <v>223</v>
      </c>
    </row>
    <row r="961" spans="1:22" hidden="1">
      <c r="A961" s="120"/>
      <c r="B961" s="128" t="s">
        <v>206</v>
      </c>
      <c r="C961" s="127" t="s">
        <v>207</v>
      </c>
      <c r="D961" s="128" t="s">
        <v>208</v>
      </c>
      <c r="E961" s="128" t="s">
        <v>209</v>
      </c>
      <c r="F961" s="128" t="s">
        <v>1659</v>
      </c>
      <c r="G961" s="127" t="s">
        <v>1644</v>
      </c>
      <c r="H961" s="128" t="s">
        <v>1645</v>
      </c>
      <c r="I961" s="127" t="s">
        <v>1660</v>
      </c>
      <c r="J961" s="128" t="s">
        <v>1661</v>
      </c>
      <c r="K961" s="128" t="s">
        <v>1662</v>
      </c>
      <c r="L961" s="128" t="s">
        <v>1663</v>
      </c>
      <c r="M961" s="126">
        <v>10</v>
      </c>
      <c r="N961" s="129">
        <v>17991.91</v>
      </c>
      <c r="O961" s="128">
        <v>41850</v>
      </c>
      <c r="P961" s="128" t="s">
        <v>1290</v>
      </c>
      <c r="Q961" s="127" t="s">
        <v>1291</v>
      </c>
      <c r="R961" s="128" t="s">
        <v>219</v>
      </c>
      <c r="S961" s="128" t="s">
        <v>220</v>
      </c>
      <c r="T961" s="128" t="s">
        <v>221</v>
      </c>
      <c r="U961" s="128" t="s">
        <v>222</v>
      </c>
      <c r="V961" s="128" t="s">
        <v>223</v>
      </c>
    </row>
    <row r="962" spans="1:22" hidden="1">
      <c r="A962" s="120"/>
      <c r="B962" s="128" t="s">
        <v>206</v>
      </c>
      <c r="C962" s="127" t="s">
        <v>207</v>
      </c>
      <c r="D962" s="128" t="s">
        <v>208</v>
      </c>
      <c r="E962" s="128" t="s">
        <v>209</v>
      </c>
      <c r="F962" s="128" t="s">
        <v>1659</v>
      </c>
      <c r="G962" s="127" t="s">
        <v>1644</v>
      </c>
      <c r="H962" s="128" t="s">
        <v>1645</v>
      </c>
      <c r="I962" s="127" t="s">
        <v>1664</v>
      </c>
      <c r="J962" s="128" t="s">
        <v>1661</v>
      </c>
      <c r="K962" s="128" t="s">
        <v>1662</v>
      </c>
      <c r="L962" s="128" t="s">
        <v>1663</v>
      </c>
      <c r="M962" s="126">
        <v>10</v>
      </c>
      <c r="N962" s="129">
        <v>4497.9799999999996</v>
      </c>
      <c r="O962" s="128">
        <v>41850</v>
      </c>
      <c r="P962" s="128" t="s">
        <v>1290</v>
      </c>
      <c r="Q962" s="127" t="s">
        <v>1291</v>
      </c>
      <c r="R962" s="128" t="s">
        <v>219</v>
      </c>
      <c r="S962" s="128" t="s">
        <v>220</v>
      </c>
      <c r="T962" s="128" t="s">
        <v>221</v>
      </c>
      <c r="U962" s="128" t="s">
        <v>222</v>
      </c>
      <c r="V962" s="128" t="s">
        <v>223</v>
      </c>
    </row>
    <row r="963" spans="1:22" hidden="1">
      <c r="A963" s="120"/>
      <c r="B963" s="128" t="s">
        <v>206</v>
      </c>
      <c r="C963" s="127" t="s">
        <v>207</v>
      </c>
      <c r="D963" s="128" t="s">
        <v>208</v>
      </c>
      <c r="E963" s="128" t="s">
        <v>209</v>
      </c>
      <c r="F963" s="128" t="s">
        <v>1659</v>
      </c>
      <c r="G963" s="127" t="s">
        <v>1644</v>
      </c>
      <c r="H963" s="128" t="s">
        <v>1645</v>
      </c>
      <c r="I963" s="127" t="s">
        <v>1664</v>
      </c>
      <c r="J963" s="128" t="s">
        <v>1665</v>
      </c>
      <c r="K963" s="128" t="s">
        <v>1662</v>
      </c>
      <c r="L963" s="128" t="s">
        <v>1663</v>
      </c>
      <c r="M963" s="126">
        <v>20</v>
      </c>
      <c r="N963" s="129">
        <v>8816.94</v>
      </c>
      <c r="O963" s="128">
        <v>41850</v>
      </c>
      <c r="P963" s="128" t="s">
        <v>1290</v>
      </c>
      <c r="Q963" s="127" t="s">
        <v>1291</v>
      </c>
      <c r="R963" s="128" t="s">
        <v>219</v>
      </c>
      <c r="S963" s="128" t="s">
        <v>220</v>
      </c>
      <c r="T963" s="128" t="s">
        <v>221</v>
      </c>
      <c r="U963" s="128" t="s">
        <v>222</v>
      </c>
      <c r="V963" s="128" t="s">
        <v>223</v>
      </c>
    </row>
    <row r="964" spans="1:22" ht="30" hidden="1">
      <c r="A964" s="120" t="s">
        <v>2406</v>
      </c>
      <c r="B964" s="171" t="s">
        <v>206</v>
      </c>
      <c r="C964" s="173" t="s">
        <v>207</v>
      </c>
      <c r="D964" s="171" t="s">
        <v>208</v>
      </c>
      <c r="E964" s="171" t="s">
        <v>890</v>
      </c>
      <c r="F964" s="171" t="s">
        <v>703</v>
      </c>
      <c r="G964" s="173" t="s">
        <v>1257</v>
      </c>
      <c r="H964" s="171" t="s">
        <v>1258</v>
      </c>
      <c r="I964" s="173" t="s">
        <v>1264</v>
      </c>
      <c r="J964" s="171" t="s">
        <v>1265</v>
      </c>
      <c r="K964" s="171" t="s">
        <v>1272</v>
      </c>
      <c r="L964" s="171" t="s">
        <v>1267</v>
      </c>
      <c r="M964" s="175">
        <v>10</v>
      </c>
      <c r="N964" s="177">
        <v>-157349.67000000001</v>
      </c>
      <c r="O964" s="179">
        <v>41851</v>
      </c>
      <c r="P964" s="171" t="s">
        <v>1268</v>
      </c>
      <c r="Q964" s="173" t="s">
        <v>1269</v>
      </c>
      <c r="R964" s="171" t="s">
        <v>219</v>
      </c>
      <c r="S964" s="171" t="s">
        <v>220</v>
      </c>
      <c r="T964" s="171" t="s">
        <v>476</v>
      </c>
      <c r="U964" s="171" t="s">
        <v>222</v>
      </c>
      <c r="V964" s="171" t="s">
        <v>223</v>
      </c>
    </row>
    <row r="965" spans="1:22" ht="30" hidden="1">
      <c r="A965" s="120" t="s">
        <v>2406</v>
      </c>
      <c r="B965" s="171" t="s">
        <v>206</v>
      </c>
      <c r="C965" s="173" t="s">
        <v>207</v>
      </c>
      <c r="D965" s="171" t="s">
        <v>208</v>
      </c>
      <c r="E965" s="171" t="s">
        <v>890</v>
      </c>
      <c r="F965" s="171" t="s">
        <v>703</v>
      </c>
      <c r="G965" s="173" t="s">
        <v>1257</v>
      </c>
      <c r="H965" s="171" t="s">
        <v>1258</v>
      </c>
      <c r="I965" s="173" t="s">
        <v>1270</v>
      </c>
      <c r="J965" s="171" t="s">
        <v>1265</v>
      </c>
      <c r="K965" s="171" t="s">
        <v>1272</v>
      </c>
      <c r="L965" s="171" t="s">
        <v>1267</v>
      </c>
      <c r="M965" s="175">
        <v>30</v>
      </c>
      <c r="N965" s="177">
        <v>-3691.11</v>
      </c>
      <c r="O965" s="179">
        <v>41851</v>
      </c>
      <c r="P965" s="171" t="s">
        <v>1268</v>
      </c>
      <c r="Q965" s="173" t="s">
        <v>1269</v>
      </c>
      <c r="R965" s="171" t="s">
        <v>219</v>
      </c>
      <c r="S965" s="171" t="s">
        <v>220</v>
      </c>
      <c r="T965" s="171" t="s">
        <v>476</v>
      </c>
      <c r="U965" s="171" t="s">
        <v>222</v>
      </c>
      <c r="V965" s="171" t="s">
        <v>223</v>
      </c>
    </row>
    <row r="966" spans="1:22" ht="30" hidden="1">
      <c r="A966" s="120" t="s">
        <v>2406</v>
      </c>
      <c r="B966" s="171" t="s">
        <v>206</v>
      </c>
      <c r="C966" s="173" t="s">
        <v>207</v>
      </c>
      <c r="D966" s="171" t="s">
        <v>208</v>
      </c>
      <c r="E966" s="171" t="s">
        <v>890</v>
      </c>
      <c r="F966" s="171" t="s">
        <v>703</v>
      </c>
      <c r="G966" s="173" t="s">
        <v>1257</v>
      </c>
      <c r="H966" s="171" t="s">
        <v>1258</v>
      </c>
      <c r="I966" s="173" t="s">
        <v>1271</v>
      </c>
      <c r="J966" s="171" t="s">
        <v>1265</v>
      </c>
      <c r="K966" s="171" t="s">
        <v>1272</v>
      </c>
      <c r="L966" s="171" t="s">
        <v>1267</v>
      </c>
      <c r="M966" s="175">
        <v>40</v>
      </c>
      <c r="N966" s="177">
        <v>-3934.64</v>
      </c>
      <c r="O966" s="179">
        <v>41851</v>
      </c>
      <c r="P966" s="171" t="s">
        <v>1268</v>
      </c>
      <c r="Q966" s="173" t="s">
        <v>1269</v>
      </c>
      <c r="R966" s="171" t="s">
        <v>219</v>
      </c>
      <c r="S966" s="171" t="s">
        <v>220</v>
      </c>
      <c r="T966" s="171" t="s">
        <v>476</v>
      </c>
      <c r="U966" s="171" t="s">
        <v>222</v>
      </c>
      <c r="V966" s="171" t="s">
        <v>223</v>
      </c>
    </row>
    <row r="967" spans="1:22" ht="30" hidden="1">
      <c r="A967" s="120"/>
      <c r="B967" s="171" t="s">
        <v>206</v>
      </c>
      <c r="C967" s="173" t="s">
        <v>207</v>
      </c>
      <c r="D967" s="171" t="s">
        <v>208</v>
      </c>
      <c r="E967" s="171" t="s">
        <v>890</v>
      </c>
      <c r="F967" s="171" t="s">
        <v>703</v>
      </c>
      <c r="G967" s="173" t="s">
        <v>1257</v>
      </c>
      <c r="H967" s="171" t="s">
        <v>1258</v>
      </c>
      <c r="I967" s="173" t="s">
        <v>1264</v>
      </c>
      <c r="J967" s="171" t="s">
        <v>1273</v>
      </c>
      <c r="K967" s="171" t="s">
        <v>1274</v>
      </c>
      <c r="L967" s="171" t="s">
        <v>1267</v>
      </c>
      <c r="M967" s="175">
        <v>10</v>
      </c>
      <c r="N967" s="177">
        <v>165217.16</v>
      </c>
      <c r="O967" s="179">
        <v>41851</v>
      </c>
      <c r="P967" s="171" t="s">
        <v>1268</v>
      </c>
      <c r="Q967" s="173" t="s">
        <v>1269</v>
      </c>
      <c r="R967" s="171" t="s">
        <v>219</v>
      </c>
      <c r="S967" s="171" t="s">
        <v>220</v>
      </c>
      <c r="T967" s="171" t="s">
        <v>476</v>
      </c>
      <c r="U967" s="171" t="s">
        <v>222</v>
      </c>
      <c r="V967" s="171" t="s">
        <v>223</v>
      </c>
    </row>
    <row r="968" spans="1:22" hidden="1">
      <c r="A968" s="120"/>
      <c r="B968" s="128" t="s">
        <v>206</v>
      </c>
      <c r="C968" s="127" t="s">
        <v>207</v>
      </c>
      <c r="D968" s="128" t="s">
        <v>208</v>
      </c>
      <c r="E968" s="128" t="s">
        <v>669</v>
      </c>
      <c r="F968" s="128" t="s">
        <v>405</v>
      </c>
      <c r="G968" s="127" t="s">
        <v>1702</v>
      </c>
      <c r="H968" s="128" t="s">
        <v>1703</v>
      </c>
      <c r="I968" s="127" t="s">
        <v>716</v>
      </c>
      <c r="J968" s="128" t="s">
        <v>1754</v>
      </c>
      <c r="K968" s="128" t="s">
        <v>1755</v>
      </c>
      <c r="L968" s="128" t="s">
        <v>1743</v>
      </c>
      <c r="M968" s="126">
        <v>10</v>
      </c>
      <c r="N968" s="129">
        <v>15261.3</v>
      </c>
      <c r="O968" s="128">
        <v>41851</v>
      </c>
      <c r="P968" s="128" t="s">
        <v>1713</v>
      </c>
      <c r="Q968" s="127" t="s">
        <v>1714</v>
      </c>
      <c r="R968" s="128" t="s">
        <v>348</v>
      </c>
      <c r="S968" s="128" t="s">
        <v>220</v>
      </c>
      <c r="T968" s="128" t="s">
        <v>476</v>
      </c>
      <c r="U968" s="128" t="s">
        <v>350</v>
      </c>
      <c r="V968" s="128" t="s">
        <v>223</v>
      </c>
    </row>
    <row r="969" spans="1:22" hidden="1">
      <c r="A969" s="120"/>
      <c r="B969" s="128" t="s">
        <v>206</v>
      </c>
      <c r="C969" s="127" t="s">
        <v>207</v>
      </c>
      <c r="D969" s="128" t="s">
        <v>208</v>
      </c>
      <c r="E969" s="128" t="s">
        <v>669</v>
      </c>
      <c r="F969" s="128" t="s">
        <v>405</v>
      </c>
      <c r="G969" s="127" t="s">
        <v>1702</v>
      </c>
      <c r="H969" s="128" t="s">
        <v>1703</v>
      </c>
      <c r="I969" s="127" t="s">
        <v>716</v>
      </c>
      <c r="J969" s="128" t="s">
        <v>1756</v>
      </c>
      <c r="K969" s="128" t="s">
        <v>1757</v>
      </c>
      <c r="L969" s="128" t="s">
        <v>1758</v>
      </c>
      <c r="M969" s="126">
        <v>10</v>
      </c>
      <c r="N969" s="129">
        <v>18077.009999999998</v>
      </c>
      <c r="O969" s="128">
        <v>41851</v>
      </c>
      <c r="P969" s="128" t="s">
        <v>1713</v>
      </c>
      <c r="Q969" s="127" t="s">
        <v>1714</v>
      </c>
      <c r="R969" s="128" t="s">
        <v>348</v>
      </c>
      <c r="S969" s="128" t="s">
        <v>220</v>
      </c>
      <c r="T969" s="128" t="s">
        <v>476</v>
      </c>
      <c r="U969" s="128" t="s">
        <v>350</v>
      </c>
      <c r="V969" s="128" t="s">
        <v>223</v>
      </c>
    </row>
    <row r="970" spans="1:22" hidden="1">
      <c r="A970" s="120"/>
      <c r="B970" s="128" t="s">
        <v>206</v>
      </c>
      <c r="C970" s="127" t="s">
        <v>207</v>
      </c>
      <c r="D970" s="128" t="s">
        <v>208</v>
      </c>
      <c r="E970" s="128" t="s">
        <v>669</v>
      </c>
      <c r="F970" s="128" t="s">
        <v>405</v>
      </c>
      <c r="G970" s="127" t="s">
        <v>1702</v>
      </c>
      <c r="H970" s="128" t="s">
        <v>1703</v>
      </c>
      <c r="I970" s="127" t="s">
        <v>716</v>
      </c>
      <c r="J970" s="128" t="s">
        <v>1756</v>
      </c>
      <c r="K970" s="128" t="s">
        <v>1757</v>
      </c>
      <c r="L970" s="128" t="s">
        <v>1758</v>
      </c>
      <c r="M970" s="126">
        <v>20</v>
      </c>
      <c r="N970" s="129">
        <v>7589.04</v>
      </c>
      <c r="O970" s="128">
        <v>41851</v>
      </c>
      <c r="P970" s="128" t="s">
        <v>1713</v>
      </c>
      <c r="Q970" s="127" t="s">
        <v>1714</v>
      </c>
      <c r="R970" s="128" t="s">
        <v>348</v>
      </c>
      <c r="S970" s="128" t="s">
        <v>220</v>
      </c>
      <c r="T970" s="128" t="s">
        <v>476</v>
      </c>
      <c r="U970" s="128" t="s">
        <v>350</v>
      </c>
      <c r="V970" s="128" t="s">
        <v>223</v>
      </c>
    </row>
    <row r="971" spans="1:22" hidden="1">
      <c r="A971" s="120"/>
      <c r="B971" s="128" t="s">
        <v>206</v>
      </c>
      <c r="C971" s="127" t="s">
        <v>207</v>
      </c>
      <c r="D971" s="128" t="s">
        <v>208</v>
      </c>
      <c r="E971" s="128" t="s">
        <v>669</v>
      </c>
      <c r="F971" s="128" t="s">
        <v>405</v>
      </c>
      <c r="G971" s="127" t="s">
        <v>1702</v>
      </c>
      <c r="H971" s="128" t="s">
        <v>1703</v>
      </c>
      <c r="I971" s="127" t="s">
        <v>716</v>
      </c>
      <c r="J971" s="128" t="s">
        <v>1759</v>
      </c>
      <c r="K971" s="128" t="s">
        <v>1760</v>
      </c>
      <c r="L971" s="128" t="s">
        <v>1746</v>
      </c>
      <c r="M971" s="126">
        <v>10</v>
      </c>
      <c r="N971" s="129">
        <v>18924.009999999998</v>
      </c>
      <c r="O971" s="128">
        <v>41851</v>
      </c>
      <c r="P971" s="128" t="s">
        <v>1732</v>
      </c>
      <c r="Q971" s="127" t="s">
        <v>1733</v>
      </c>
      <c r="R971" s="128" t="s">
        <v>348</v>
      </c>
      <c r="S971" s="128" t="s">
        <v>220</v>
      </c>
      <c r="T971" s="128" t="s">
        <v>476</v>
      </c>
      <c r="U971" s="128" t="s">
        <v>350</v>
      </c>
      <c r="V971" s="128" t="s">
        <v>223</v>
      </c>
    </row>
    <row r="972" spans="1:22" hidden="1">
      <c r="A972" s="120"/>
      <c r="B972" s="128" t="s">
        <v>206</v>
      </c>
      <c r="C972" s="127" t="s">
        <v>207</v>
      </c>
      <c r="D972" s="128" t="s">
        <v>208</v>
      </c>
      <c r="E972" s="128" t="s">
        <v>669</v>
      </c>
      <c r="F972" s="128" t="s">
        <v>405</v>
      </c>
      <c r="G972" s="127" t="s">
        <v>1702</v>
      </c>
      <c r="H972" s="128" t="s">
        <v>1703</v>
      </c>
      <c r="I972" s="127" t="s">
        <v>716</v>
      </c>
      <c r="J972" s="128" t="s">
        <v>1759</v>
      </c>
      <c r="K972" s="128" t="s">
        <v>1760</v>
      </c>
      <c r="L972" s="128" t="s">
        <v>1746</v>
      </c>
      <c r="M972" s="126">
        <v>20</v>
      </c>
      <c r="N972" s="129">
        <v>2462.98</v>
      </c>
      <c r="O972" s="128">
        <v>41851</v>
      </c>
      <c r="P972" s="128" t="s">
        <v>1732</v>
      </c>
      <c r="Q972" s="127" t="s">
        <v>1733</v>
      </c>
      <c r="R972" s="128" t="s">
        <v>348</v>
      </c>
      <c r="S972" s="128" t="s">
        <v>220</v>
      </c>
      <c r="T972" s="128" t="s">
        <v>476</v>
      </c>
      <c r="U972" s="128" t="s">
        <v>350</v>
      </c>
      <c r="V972" s="128" t="s">
        <v>223</v>
      </c>
    </row>
    <row r="973" spans="1:22" hidden="1">
      <c r="A973" s="120"/>
      <c r="B973" s="128" t="s">
        <v>206</v>
      </c>
      <c r="C973" s="127" t="s">
        <v>207</v>
      </c>
      <c r="D973" s="128" t="s">
        <v>208</v>
      </c>
      <c r="E973" s="128" t="s">
        <v>669</v>
      </c>
      <c r="F973" s="128" t="s">
        <v>405</v>
      </c>
      <c r="G973" s="127" t="s">
        <v>1702</v>
      </c>
      <c r="H973" s="128" t="s">
        <v>1703</v>
      </c>
      <c r="I973" s="127" t="s">
        <v>716</v>
      </c>
      <c r="J973" s="128" t="s">
        <v>1761</v>
      </c>
      <c r="K973" s="128" t="s">
        <v>1762</v>
      </c>
      <c r="L973" s="128" t="s">
        <v>1736</v>
      </c>
      <c r="M973" s="126">
        <v>10</v>
      </c>
      <c r="N973" s="129">
        <v>11123.24</v>
      </c>
      <c r="O973" s="128">
        <v>41851</v>
      </c>
      <c r="P973" s="128" t="s">
        <v>1737</v>
      </c>
      <c r="Q973" s="127" t="s">
        <v>1738</v>
      </c>
      <c r="R973" s="128" t="s">
        <v>348</v>
      </c>
      <c r="S973" s="128" t="s">
        <v>220</v>
      </c>
      <c r="T973" s="128" t="s">
        <v>476</v>
      </c>
      <c r="U973" s="128" t="s">
        <v>350</v>
      </c>
      <c r="V973" s="128" t="s">
        <v>223</v>
      </c>
    </row>
    <row r="974" spans="1:22" hidden="1">
      <c r="A974" s="120"/>
      <c r="B974" s="128" t="s">
        <v>206</v>
      </c>
      <c r="C974" s="127" t="s">
        <v>207</v>
      </c>
      <c r="D974" s="128" t="s">
        <v>208</v>
      </c>
      <c r="E974" s="128" t="s">
        <v>669</v>
      </c>
      <c r="F974" s="128" t="s">
        <v>405</v>
      </c>
      <c r="G974" s="127" t="s">
        <v>1702</v>
      </c>
      <c r="H974" s="128" t="s">
        <v>1703</v>
      </c>
      <c r="I974" s="127" t="s">
        <v>716</v>
      </c>
      <c r="J974" s="128" t="s">
        <v>1761</v>
      </c>
      <c r="K974" s="128" t="s">
        <v>1762</v>
      </c>
      <c r="L974" s="128" t="s">
        <v>1736</v>
      </c>
      <c r="M974" s="126">
        <v>20</v>
      </c>
      <c r="N974" s="129">
        <v>8420.7999999999993</v>
      </c>
      <c r="O974" s="128">
        <v>41851</v>
      </c>
      <c r="P974" s="128" t="s">
        <v>1737</v>
      </c>
      <c r="Q974" s="127" t="s">
        <v>1738</v>
      </c>
      <c r="R974" s="128" t="s">
        <v>348</v>
      </c>
      <c r="S974" s="128" t="s">
        <v>220</v>
      </c>
      <c r="T974" s="128" t="s">
        <v>476</v>
      </c>
      <c r="U974" s="128" t="s">
        <v>350</v>
      </c>
      <c r="V974" s="128" t="s">
        <v>223</v>
      </c>
    </row>
    <row r="975" spans="1:22" hidden="1">
      <c r="A975" s="120"/>
      <c r="B975" s="128" t="s">
        <v>206</v>
      </c>
      <c r="C975" s="127" t="s">
        <v>207</v>
      </c>
      <c r="D975" s="128" t="s">
        <v>208</v>
      </c>
      <c r="E975" s="128" t="s">
        <v>890</v>
      </c>
      <c r="F975" s="128" t="s">
        <v>891</v>
      </c>
      <c r="G975" s="127" t="s">
        <v>2308</v>
      </c>
      <c r="H975" s="128" t="s">
        <v>2309</v>
      </c>
      <c r="I975" s="127" t="s">
        <v>2335</v>
      </c>
      <c r="J975" s="128" t="s">
        <v>2336</v>
      </c>
      <c r="K975" s="128" t="s">
        <v>2337</v>
      </c>
      <c r="L975" s="128" t="s">
        <v>2330</v>
      </c>
      <c r="M975" s="126">
        <v>10</v>
      </c>
      <c r="N975" s="129">
        <v>20000</v>
      </c>
      <c r="O975" s="128">
        <v>41851</v>
      </c>
      <c r="P975" s="128" t="s">
        <v>2331</v>
      </c>
      <c r="Q975" s="127" t="s">
        <v>988</v>
      </c>
      <c r="R975" s="128" t="s">
        <v>219</v>
      </c>
      <c r="S975" s="128" t="s">
        <v>220</v>
      </c>
      <c r="T975" s="128" t="s">
        <v>476</v>
      </c>
      <c r="U975" s="128" t="s">
        <v>222</v>
      </c>
      <c r="V975" s="128" t="s">
        <v>223</v>
      </c>
    </row>
    <row r="976" spans="1:22" hidden="1">
      <c r="A976" s="120"/>
      <c r="B976" s="128" t="s">
        <v>206</v>
      </c>
      <c r="C976" s="127" t="s">
        <v>207</v>
      </c>
      <c r="D976" s="128" t="s">
        <v>208</v>
      </c>
      <c r="E976" s="128" t="s">
        <v>890</v>
      </c>
      <c r="F976" s="128" t="s">
        <v>891</v>
      </c>
      <c r="G976" s="127" t="s">
        <v>2308</v>
      </c>
      <c r="H976" s="128" t="s">
        <v>2309</v>
      </c>
      <c r="I976" s="127" t="s">
        <v>2332</v>
      </c>
      <c r="J976" s="128" t="s">
        <v>2336</v>
      </c>
      <c r="K976" s="128" t="s">
        <v>2337</v>
      </c>
      <c r="L976" s="128" t="s">
        <v>2330</v>
      </c>
      <c r="M976" s="126">
        <v>50</v>
      </c>
      <c r="N976" s="129">
        <v>10000</v>
      </c>
      <c r="O976" s="128">
        <v>41851</v>
      </c>
      <c r="P976" s="128" t="s">
        <v>2331</v>
      </c>
      <c r="Q976" s="127" t="s">
        <v>988</v>
      </c>
      <c r="R976" s="128" t="s">
        <v>219</v>
      </c>
      <c r="S976" s="128" t="s">
        <v>220</v>
      </c>
      <c r="T976" s="128" t="s">
        <v>476</v>
      </c>
      <c r="U976" s="128" t="s">
        <v>222</v>
      </c>
      <c r="V976" s="128" t="s">
        <v>223</v>
      </c>
    </row>
    <row r="977" spans="1:22" hidden="1">
      <c r="A977" s="120"/>
      <c r="B977" s="128" t="s">
        <v>206</v>
      </c>
      <c r="C977" s="127" t="s">
        <v>207</v>
      </c>
      <c r="D977" s="128" t="s">
        <v>208</v>
      </c>
      <c r="E977" s="128" t="s">
        <v>890</v>
      </c>
      <c r="F977" s="128" t="s">
        <v>891</v>
      </c>
      <c r="G977" s="127" t="s">
        <v>2308</v>
      </c>
      <c r="H977" s="128" t="s">
        <v>2309</v>
      </c>
      <c r="I977" s="127" t="s">
        <v>2338</v>
      </c>
      <c r="J977" s="128" t="s">
        <v>2336</v>
      </c>
      <c r="K977" s="128" t="s">
        <v>2337</v>
      </c>
      <c r="L977" s="128" t="s">
        <v>2330</v>
      </c>
      <c r="M977" s="126">
        <v>70</v>
      </c>
      <c r="N977" s="129">
        <v>14000</v>
      </c>
      <c r="O977" s="128">
        <v>41851</v>
      </c>
      <c r="P977" s="128" t="s">
        <v>2331</v>
      </c>
      <c r="Q977" s="127" t="s">
        <v>988</v>
      </c>
      <c r="R977" s="128" t="s">
        <v>219</v>
      </c>
      <c r="S977" s="128" t="s">
        <v>220</v>
      </c>
      <c r="T977" s="128" t="s">
        <v>476</v>
      </c>
      <c r="U977" s="128" t="s">
        <v>222</v>
      </c>
      <c r="V977" s="128" t="s">
        <v>223</v>
      </c>
    </row>
    <row r="978" spans="1:22" hidden="1">
      <c r="A978" s="120"/>
      <c r="B978" s="128" t="s">
        <v>206</v>
      </c>
      <c r="C978" s="127" t="s">
        <v>207</v>
      </c>
      <c r="D978" s="128" t="s">
        <v>208</v>
      </c>
      <c r="E978" s="128" t="s">
        <v>890</v>
      </c>
      <c r="F978" s="128" t="s">
        <v>891</v>
      </c>
      <c r="G978" s="127" t="s">
        <v>2308</v>
      </c>
      <c r="H978" s="128" t="s">
        <v>2309</v>
      </c>
      <c r="I978" s="127" t="s">
        <v>2334</v>
      </c>
      <c r="J978" s="128" t="s">
        <v>2336</v>
      </c>
      <c r="K978" s="128" t="s">
        <v>2337</v>
      </c>
      <c r="L978" s="128" t="s">
        <v>2330</v>
      </c>
      <c r="M978" s="126">
        <v>90</v>
      </c>
      <c r="N978" s="129">
        <v>28000</v>
      </c>
      <c r="O978" s="128">
        <v>41851</v>
      </c>
      <c r="P978" s="128" t="s">
        <v>2331</v>
      </c>
      <c r="Q978" s="127" t="s">
        <v>988</v>
      </c>
      <c r="R978" s="128" t="s">
        <v>219</v>
      </c>
      <c r="S978" s="128" t="s">
        <v>220</v>
      </c>
      <c r="T978" s="128" t="s">
        <v>476</v>
      </c>
      <c r="U978" s="128" t="s">
        <v>222</v>
      </c>
      <c r="V978" s="128" t="s">
        <v>223</v>
      </c>
    </row>
    <row r="979" spans="1:22" ht="30" hidden="1">
      <c r="A979" s="120"/>
      <c r="B979" s="171" t="s">
        <v>206</v>
      </c>
      <c r="C979" s="173" t="s">
        <v>207</v>
      </c>
      <c r="D979" s="171" t="s">
        <v>208</v>
      </c>
      <c r="E979" s="171" t="s">
        <v>324</v>
      </c>
      <c r="F979" s="171" t="s">
        <v>325</v>
      </c>
      <c r="G979" s="173" t="s">
        <v>535</v>
      </c>
      <c r="H979" s="171" t="s">
        <v>536</v>
      </c>
      <c r="I979" s="173" t="s">
        <v>537</v>
      </c>
      <c r="J979" s="171" t="s">
        <v>538</v>
      </c>
      <c r="K979" s="171" t="s">
        <v>539</v>
      </c>
      <c r="L979" s="171" t="s">
        <v>540</v>
      </c>
      <c r="M979" s="175">
        <v>10</v>
      </c>
      <c r="N979" s="177">
        <v>9320.27</v>
      </c>
      <c r="O979" s="179">
        <v>41852</v>
      </c>
      <c r="P979" s="171" t="s">
        <v>541</v>
      </c>
      <c r="Q979" s="173" t="s">
        <v>542</v>
      </c>
      <c r="R979" s="171" t="s">
        <v>219</v>
      </c>
      <c r="S979" s="171" t="s">
        <v>220</v>
      </c>
      <c r="T979" s="171" t="s">
        <v>221</v>
      </c>
      <c r="U979" s="171" t="s">
        <v>222</v>
      </c>
      <c r="V979" s="171" t="s">
        <v>223</v>
      </c>
    </row>
    <row r="980" spans="1:22" ht="30" hidden="1">
      <c r="A980" s="120"/>
      <c r="B980" s="171" t="s">
        <v>206</v>
      </c>
      <c r="C980" s="173" t="s">
        <v>207</v>
      </c>
      <c r="D980" s="171" t="s">
        <v>208</v>
      </c>
      <c r="E980" s="171" t="s">
        <v>324</v>
      </c>
      <c r="F980" s="171" t="s">
        <v>325</v>
      </c>
      <c r="G980" s="173" t="s">
        <v>535</v>
      </c>
      <c r="H980" s="171" t="s">
        <v>536</v>
      </c>
      <c r="I980" s="173" t="s">
        <v>543</v>
      </c>
      <c r="J980" s="171" t="s">
        <v>538</v>
      </c>
      <c r="K980" s="171" t="s">
        <v>539</v>
      </c>
      <c r="L980" s="171" t="s">
        <v>540</v>
      </c>
      <c r="M980" s="175">
        <v>10</v>
      </c>
      <c r="N980" s="177">
        <v>4660.12</v>
      </c>
      <c r="O980" s="179">
        <v>41852</v>
      </c>
      <c r="P980" s="171" t="s">
        <v>541</v>
      </c>
      <c r="Q980" s="173" t="s">
        <v>542</v>
      </c>
      <c r="R980" s="171" t="s">
        <v>219</v>
      </c>
      <c r="S980" s="171" t="s">
        <v>220</v>
      </c>
      <c r="T980" s="171" t="s">
        <v>221</v>
      </c>
      <c r="U980" s="171" t="s">
        <v>222</v>
      </c>
      <c r="V980" s="171" t="s">
        <v>223</v>
      </c>
    </row>
    <row r="981" spans="1:22" ht="30" hidden="1">
      <c r="A981" s="120"/>
      <c r="B981" s="171" t="s">
        <v>206</v>
      </c>
      <c r="C981" s="173" t="s">
        <v>207</v>
      </c>
      <c r="D981" s="171" t="s">
        <v>208</v>
      </c>
      <c r="E981" s="171" t="s">
        <v>324</v>
      </c>
      <c r="F981" s="171" t="s">
        <v>325</v>
      </c>
      <c r="G981" s="173" t="s">
        <v>535</v>
      </c>
      <c r="H981" s="171" t="s">
        <v>536</v>
      </c>
      <c r="I981" s="173" t="s">
        <v>544</v>
      </c>
      <c r="J981" s="171" t="s">
        <v>538</v>
      </c>
      <c r="K981" s="171" t="s">
        <v>539</v>
      </c>
      <c r="L981" s="171" t="s">
        <v>540</v>
      </c>
      <c r="M981" s="175">
        <v>10</v>
      </c>
      <c r="N981" s="177">
        <v>4660.12</v>
      </c>
      <c r="O981" s="179">
        <v>41852</v>
      </c>
      <c r="P981" s="171" t="s">
        <v>541</v>
      </c>
      <c r="Q981" s="173" t="s">
        <v>542</v>
      </c>
      <c r="R981" s="171" t="s">
        <v>219</v>
      </c>
      <c r="S981" s="171" t="s">
        <v>220</v>
      </c>
      <c r="T981" s="171" t="s">
        <v>221</v>
      </c>
      <c r="U981" s="171" t="s">
        <v>222</v>
      </c>
      <c r="V981" s="171" t="s">
        <v>223</v>
      </c>
    </row>
    <row r="982" spans="1:22" ht="30" hidden="1">
      <c r="A982" s="120"/>
      <c r="B982" s="171" t="s">
        <v>206</v>
      </c>
      <c r="C982" s="173" t="s">
        <v>207</v>
      </c>
      <c r="D982" s="171" t="s">
        <v>208</v>
      </c>
      <c r="E982" s="171" t="s">
        <v>324</v>
      </c>
      <c r="F982" s="171" t="s">
        <v>325</v>
      </c>
      <c r="G982" s="173" t="s">
        <v>535</v>
      </c>
      <c r="H982" s="171" t="s">
        <v>536</v>
      </c>
      <c r="I982" s="173" t="s">
        <v>545</v>
      </c>
      <c r="J982" s="171" t="s">
        <v>538</v>
      </c>
      <c r="K982" s="171" t="s">
        <v>539</v>
      </c>
      <c r="L982" s="171" t="s">
        <v>540</v>
      </c>
      <c r="M982" s="175">
        <v>10</v>
      </c>
      <c r="N982" s="177">
        <v>4660.12</v>
      </c>
      <c r="O982" s="179">
        <v>41852</v>
      </c>
      <c r="P982" s="171" t="s">
        <v>541</v>
      </c>
      <c r="Q982" s="173" t="s">
        <v>542</v>
      </c>
      <c r="R982" s="171" t="s">
        <v>219</v>
      </c>
      <c r="S982" s="171" t="s">
        <v>220</v>
      </c>
      <c r="T982" s="171" t="s">
        <v>221</v>
      </c>
      <c r="U982" s="171" t="s">
        <v>222</v>
      </c>
      <c r="V982" s="171" t="s">
        <v>223</v>
      </c>
    </row>
    <row r="983" spans="1:22" hidden="1">
      <c r="A983" s="120"/>
      <c r="B983" s="128" t="s">
        <v>206</v>
      </c>
      <c r="C983" s="127" t="s">
        <v>207</v>
      </c>
      <c r="D983" s="128" t="s">
        <v>208</v>
      </c>
      <c r="E983" s="128" t="s">
        <v>890</v>
      </c>
      <c r="F983" s="128" t="s">
        <v>1036</v>
      </c>
      <c r="G983" s="127" t="s">
        <v>2260</v>
      </c>
      <c r="H983" s="128" t="s">
        <v>2261</v>
      </c>
      <c r="I983" s="127" t="s">
        <v>2262</v>
      </c>
      <c r="J983" s="128" t="s">
        <v>2278</v>
      </c>
      <c r="K983" s="128" t="s">
        <v>2279</v>
      </c>
      <c r="L983" s="128" t="s">
        <v>2265</v>
      </c>
      <c r="M983" s="126">
        <v>40</v>
      </c>
      <c r="N983" s="129">
        <v>2656.19</v>
      </c>
      <c r="O983" s="128">
        <v>41852</v>
      </c>
      <c r="P983" s="128" t="s">
        <v>1679</v>
      </c>
      <c r="Q983" s="127" t="s">
        <v>1680</v>
      </c>
      <c r="R983" s="128" t="s">
        <v>219</v>
      </c>
      <c r="S983" s="128" t="s">
        <v>220</v>
      </c>
      <c r="T983" s="128" t="s">
        <v>476</v>
      </c>
      <c r="U983" s="128" t="s">
        <v>222</v>
      </c>
      <c r="V983" s="128" t="s">
        <v>223</v>
      </c>
    </row>
    <row r="984" spans="1:22" hidden="1">
      <c r="A984" s="120"/>
      <c r="B984" s="128" t="s">
        <v>206</v>
      </c>
      <c r="C984" s="127" t="s">
        <v>207</v>
      </c>
      <c r="D984" s="128" t="s">
        <v>208</v>
      </c>
      <c r="E984" s="128" t="s">
        <v>890</v>
      </c>
      <c r="F984" s="128" t="s">
        <v>1036</v>
      </c>
      <c r="G984" s="127" t="s">
        <v>2260</v>
      </c>
      <c r="H984" s="128" t="s">
        <v>2261</v>
      </c>
      <c r="I984" s="127" t="s">
        <v>2271</v>
      </c>
      <c r="J984" s="128" t="s">
        <v>2278</v>
      </c>
      <c r="K984" s="128" t="s">
        <v>2279</v>
      </c>
      <c r="L984" s="128" t="s">
        <v>2265</v>
      </c>
      <c r="M984" s="126">
        <v>50</v>
      </c>
      <c r="N984" s="129">
        <v>11301.3</v>
      </c>
      <c r="O984" s="128">
        <v>41852</v>
      </c>
      <c r="P984" s="128" t="s">
        <v>1679</v>
      </c>
      <c r="Q984" s="127" t="s">
        <v>1680</v>
      </c>
      <c r="R984" s="128" t="s">
        <v>219</v>
      </c>
      <c r="S984" s="128" t="s">
        <v>220</v>
      </c>
      <c r="T984" s="128" t="s">
        <v>476</v>
      </c>
      <c r="U984" s="128" t="s">
        <v>222</v>
      </c>
      <c r="V984" s="128" t="s">
        <v>223</v>
      </c>
    </row>
    <row r="985" spans="1:22" hidden="1">
      <c r="A985" s="120"/>
      <c r="B985" s="128" t="s">
        <v>206</v>
      </c>
      <c r="C985" s="127" t="s">
        <v>207</v>
      </c>
      <c r="D985" s="128" t="s">
        <v>208</v>
      </c>
      <c r="E985" s="128" t="s">
        <v>890</v>
      </c>
      <c r="F985" s="128" t="s">
        <v>1036</v>
      </c>
      <c r="G985" s="127" t="s">
        <v>2260</v>
      </c>
      <c r="H985" s="128" t="s">
        <v>2261</v>
      </c>
      <c r="I985" s="127" t="s">
        <v>2266</v>
      </c>
      <c r="J985" s="128" t="s">
        <v>2278</v>
      </c>
      <c r="K985" s="128" t="s">
        <v>2279</v>
      </c>
      <c r="L985" s="128" t="s">
        <v>2265</v>
      </c>
      <c r="M985" s="126">
        <v>60</v>
      </c>
      <c r="N985" s="129">
        <v>6042.51</v>
      </c>
      <c r="O985" s="128">
        <v>41852</v>
      </c>
      <c r="P985" s="128" t="s">
        <v>1679</v>
      </c>
      <c r="Q985" s="127" t="s">
        <v>1680</v>
      </c>
      <c r="R985" s="128" t="s">
        <v>219</v>
      </c>
      <c r="S985" s="128" t="s">
        <v>220</v>
      </c>
      <c r="T985" s="128" t="s">
        <v>476</v>
      </c>
      <c r="U985" s="128" t="s">
        <v>222</v>
      </c>
      <c r="V985" s="128" t="s">
        <v>223</v>
      </c>
    </row>
    <row r="986" spans="1:22" hidden="1">
      <c r="A986" s="120"/>
      <c r="B986" s="128" t="s">
        <v>206</v>
      </c>
      <c r="C986" s="127" t="s">
        <v>207</v>
      </c>
      <c r="D986" s="128" t="s">
        <v>208</v>
      </c>
      <c r="E986" s="128" t="s">
        <v>240</v>
      </c>
      <c r="F986" s="128" t="s">
        <v>241</v>
      </c>
      <c r="G986" s="127" t="s">
        <v>1885</v>
      </c>
      <c r="H986" s="128" t="s">
        <v>1886</v>
      </c>
      <c r="I986" s="127" t="s">
        <v>1887</v>
      </c>
      <c r="J986" s="128" t="s">
        <v>1924</v>
      </c>
      <c r="K986" s="128" t="s">
        <v>1925</v>
      </c>
      <c r="L986" s="128" t="s">
        <v>1890</v>
      </c>
      <c r="M986" s="126">
        <v>10</v>
      </c>
      <c r="N986" s="129">
        <v>22750</v>
      </c>
      <c r="O986" s="128">
        <v>41852</v>
      </c>
      <c r="P986" s="128" t="s">
        <v>1891</v>
      </c>
      <c r="Q986" s="127" t="s">
        <v>1892</v>
      </c>
      <c r="R986" s="128" t="s">
        <v>219</v>
      </c>
      <c r="S986" s="128" t="s">
        <v>220</v>
      </c>
      <c r="T986" s="128" t="s">
        <v>221</v>
      </c>
      <c r="U986" s="128" t="s">
        <v>222</v>
      </c>
      <c r="V986" s="128" t="s">
        <v>223</v>
      </c>
    </row>
    <row r="987" spans="1:22" ht="30" hidden="1">
      <c r="A987" s="120"/>
      <c r="B987" s="171" t="s">
        <v>206</v>
      </c>
      <c r="C987" s="173" t="s">
        <v>207</v>
      </c>
      <c r="D987" s="171" t="s">
        <v>208</v>
      </c>
      <c r="E987" s="171" t="s">
        <v>285</v>
      </c>
      <c r="F987" s="171" t="s">
        <v>368</v>
      </c>
      <c r="G987" s="173" t="s">
        <v>678</v>
      </c>
      <c r="H987" s="171" t="s">
        <v>679</v>
      </c>
      <c r="I987" s="173" t="s">
        <v>686</v>
      </c>
      <c r="J987" s="171" t="s">
        <v>687</v>
      </c>
      <c r="K987" s="171" t="s">
        <v>688</v>
      </c>
      <c r="L987" s="171" t="s">
        <v>689</v>
      </c>
      <c r="M987" s="175">
        <v>10</v>
      </c>
      <c r="N987" s="177">
        <v>35978.1</v>
      </c>
      <c r="O987" s="179">
        <v>41852</v>
      </c>
      <c r="P987" s="171" t="s">
        <v>690</v>
      </c>
      <c r="Q987" s="173" t="s">
        <v>691</v>
      </c>
      <c r="R987" s="171" t="s">
        <v>219</v>
      </c>
      <c r="S987" s="171" t="s">
        <v>220</v>
      </c>
      <c r="T987" s="171" t="s">
        <v>221</v>
      </c>
      <c r="U987" s="171" t="s">
        <v>222</v>
      </c>
      <c r="V987" s="171" t="s">
        <v>223</v>
      </c>
    </row>
    <row r="988" spans="1:22" hidden="1">
      <c r="A988" s="120"/>
      <c r="B988" s="128" t="s">
        <v>206</v>
      </c>
      <c r="C988" s="127" t="s">
        <v>207</v>
      </c>
      <c r="D988" s="128" t="s">
        <v>208</v>
      </c>
      <c r="E988" s="128" t="s">
        <v>466</v>
      </c>
      <c r="F988" s="128" t="s">
        <v>1789</v>
      </c>
      <c r="G988" s="127" t="s">
        <v>2028</v>
      </c>
      <c r="H988" s="128" t="s">
        <v>2029</v>
      </c>
      <c r="I988" s="127" t="s">
        <v>2072</v>
      </c>
      <c r="J988" s="128" t="s">
        <v>2073</v>
      </c>
      <c r="K988" s="128" t="s">
        <v>2074</v>
      </c>
      <c r="L988" s="128" t="s">
        <v>2075</v>
      </c>
      <c r="M988" s="126">
        <v>10</v>
      </c>
      <c r="N988" s="129">
        <v>2718.4</v>
      </c>
      <c r="O988" s="128">
        <v>41855</v>
      </c>
      <c r="P988" s="128" t="s">
        <v>2076</v>
      </c>
      <c r="Q988" s="127" t="s">
        <v>2077</v>
      </c>
      <c r="R988" s="128" t="s">
        <v>219</v>
      </c>
      <c r="S988" s="128" t="s">
        <v>220</v>
      </c>
      <c r="T988" s="128" t="s">
        <v>476</v>
      </c>
      <c r="U988" s="128" t="s">
        <v>222</v>
      </c>
      <c r="V988" s="128" t="s">
        <v>223</v>
      </c>
    </row>
    <row r="989" spans="1:22" hidden="1">
      <c r="A989" s="120"/>
      <c r="B989" s="128" t="s">
        <v>206</v>
      </c>
      <c r="C989" s="127" t="s">
        <v>207</v>
      </c>
      <c r="D989" s="128" t="s">
        <v>208</v>
      </c>
      <c r="E989" s="128" t="s">
        <v>466</v>
      </c>
      <c r="F989" s="128" t="s">
        <v>1789</v>
      </c>
      <c r="G989" s="127" t="s">
        <v>2028</v>
      </c>
      <c r="H989" s="128" t="s">
        <v>2029</v>
      </c>
      <c r="I989" s="127" t="s">
        <v>2072</v>
      </c>
      <c r="J989" s="128" t="s">
        <v>2073</v>
      </c>
      <c r="K989" s="128" t="s">
        <v>2074</v>
      </c>
      <c r="L989" s="128" t="s">
        <v>2075</v>
      </c>
      <c r="M989" s="126">
        <v>20</v>
      </c>
      <c r="N989" s="129">
        <v>40247.879999999997</v>
      </c>
      <c r="O989" s="128">
        <v>41855</v>
      </c>
      <c r="P989" s="128" t="s">
        <v>2076</v>
      </c>
      <c r="Q989" s="127" t="s">
        <v>2077</v>
      </c>
      <c r="R989" s="128" t="s">
        <v>219</v>
      </c>
      <c r="S989" s="128" t="s">
        <v>220</v>
      </c>
      <c r="T989" s="128" t="s">
        <v>476</v>
      </c>
      <c r="U989" s="128" t="s">
        <v>222</v>
      </c>
      <c r="V989" s="128" t="s">
        <v>223</v>
      </c>
    </row>
    <row r="990" spans="1:22" hidden="1">
      <c r="A990" s="120"/>
      <c r="B990" s="128" t="s">
        <v>206</v>
      </c>
      <c r="C990" s="127" t="s">
        <v>207</v>
      </c>
      <c r="D990" s="128" t="s">
        <v>208</v>
      </c>
      <c r="E990" s="128" t="s">
        <v>466</v>
      </c>
      <c r="F990" s="128" t="s">
        <v>1789</v>
      </c>
      <c r="G990" s="127" t="s">
        <v>2028</v>
      </c>
      <c r="H990" s="128" t="s">
        <v>2029</v>
      </c>
      <c r="I990" s="127" t="s">
        <v>2072</v>
      </c>
      <c r="J990" s="128" t="s">
        <v>2073</v>
      </c>
      <c r="K990" s="128" t="s">
        <v>2074</v>
      </c>
      <c r="L990" s="128" t="s">
        <v>2075</v>
      </c>
      <c r="M990" s="126">
        <v>30</v>
      </c>
      <c r="N990" s="129">
        <v>4900.32</v>
      </c>
      <c r="O990" s="128">
        <v>41855</v>
      </c>
      <c r="P990" s="128" t="s">
        <v>2076</v>
      </c>
      <c r="Q990" s="127" t="s">
        <v>2077</v>
      </c>
      <c r="R990" s="128" t="s">
        <v>219</v>
      </c>
      <c r="S990" s="128" t="s">
        <v>220</v>
      </c>
      <c r="T990" s="128" t="s">
        <v>476</v>
      </c>
      <c r="U990" s="128" t="s">
        <v>222</v>
      </c>
      <c r="V990" s="128" t="s">
        <v>223</v>
      </c>
    </row>
    <row r="991" spans="1:22" hidden="1">
      <c r="A991" s="120"/>
      <c r="B991" s="128" t="s">
        <v>206</v>
      </c>
      <c r="C991" s="127" t="s">
        <v>207</v>
      </c>
      <c r="D991" s="128" t="s">
        <v>208</v>
      </c>
      <c r="E991" s="128" t="s">
        <v>466</v>
      </c>
      <c r="F991" s="128" t="s">
        <v>1789</v>
      </c>
      <c r="G991" s="127" t="s">
        <v>2028</v>
      </c>
      <c r="H991" s="128" t="s">
        <v>2029</v>
      </c>
      <c r="I991" s="127" t="s">
        <v>2072</v>
      </c>
      <c r="J991" s="128" t="s">
        <v>2073</v>
      </c>
      <c r="K991" s="128" t="s">
        <v>2074</v>
      </c>
      <c r="L991" s="128" t="s">
        <v>2075</v>
      </c>
      <c r="M991" s="126">
        <v>40</v>
      </c>
      <c r="N991" s="129">
        <v>2785.11</v>
      </c>
      <c r="O991" s="128">
        <v>41855</v>
      </c>
      <c r="P991" s="128" t="s">
        <v>2076</v>
      </c>
      <c r="Q991" s="127" t="s">
        <v>2077</v>
      </c>
      <c r="R991" s="128" t="s">
        <v>219</v>
      </c>
      <c r="S991" s="128" t="s">
        <v>220</v>
      </c>
      <c r="T991" s="128" t="s">
        <v>476</v>
      </c>
      <c r="U991" s="128" t="s">
        <v>222</v>
      </c>
      <c r="V991" s="128" t="s">
        <v>223</v>
      </c>
    </row>
    <row r="992" spans="1:22" hidden="1">
      <c r="A992" s="120"/>
      <c r="B992" s="128" t="s">
        <v>206</v>
      </c>
      <c r="C992" s="127" t="s">
        <v>207</v>
      </c>
      <c r="D992" s="128" t="s">
        <v>208</v>
      </c>
      <c r="E992" s="128" t="s">
        <v>466</v>
      </c>
      <c r="F992" s="128" t="s">
        <v>1789</v>
      </c>
      <c r="G992" s="127" t="s">
        <v>2028</v>
      </c>
      <c r="H992" s="128" t="s">
        <v>2029</v>
      </c>
      <c r="I992" s="127" t="s">
        <v>2072</v>
      </c>
      <c r="J992" s="128" t="s">
        <v>2073</v>
      </c>
      <c r="K992" s="128" t="s">
        <v>2074</v>
      </c>
      <c r="L992" s="128" t="s">
        <v>2075</v>
      </c>
      <c r="M992" s="126">
        <v>50</v>
      </c>
      <c r="N992" s="129">
        <v>500.68</v>
      </c>
      <c r="O992" s="128">
        <v>41855</v>
      </c>
      <c r="P992" s="128" t="s">
        <v>2076</v>
      </c>
      <c r="Q992" s="127" t="s">
        <v>2077</v>
      </c>
      <c r="R992" s="128" t="s">
        <v>219</v>
      </c>
      <c r="S992" s="128" t="s">
        <v>220</v>
      </c>
      <c r="T992" s="128" t="s">
        <v>476</v>
      </c>
      <c r="U992" s="128" t="s">
        <v>222</v>
      </c>
      <c r="V992" s="128" t="s">
        <v>223</v>
      </c>
    </row>
    <row r="993" spans="1:22" hidden="1">
      <c r="A993" s="120"/>
      <c r="B993" s="128" t="s">
        <v>206</v>
      </c>
      <c r="C993" s="127" t="s">
        <v>207</v>
      </c>
      <c r="D993" s="128" t="s">
        <v>208</v>
      </c>
      <c r="E993" s="128" t="s">
        <v>466</v>
      </c>
      <c r="F993" s="128" t="s">
        <v>1789</v>
      </c>
      <c r="G993" s="127" t="s">
        <v>2028</v>
      </c>
      <c r="H993" s="128" t="s">
        <v>2029</v>
      </c>
      <c r="I993" s="127" t="s">
        <v>2072</v>
      </c>
      <c r="J993" s="128" t="s">
        <v>2073</v>
      </c>
      <c r="K993" s="128" t="s">
        <v>2074</v>
      </c>
      <c r="L993" s="128" t="s">
        <v>2075</v>
      </c>
      <c r="M993" s="126">
        <v>60</v>
      </c>
      <c r="N993" s="129">
        <v>2810.41</v>
      </c>
      <c r="O993" s="128">
        <v>41855</v>
      </c>
      <c r="P993" s="128" t="s">
        <v>2076</v>
      </c>
      <c r="Q993" s="127" t="s">
        <v>2077</v>
      </c>
      <c r="R993" s="128" t="s">
        <v>219</v>
      </c>
      <c r="S993" s="128" t="s">
        <v>220</v>
      </c>
      <c r="T993" s="128" t="s">
        <v>476</v>
      </c>
      <c r="U993" s="128" t="s">
        <v>222</v>
      </c>
      <c r="V993" s="128" t="s">
        <v>223</v>
      </c>
    </row>
    <row r="994" spans="1:22" hidden="1">
      <c r="A994" s="120"/>
      <c r="B994" s="128" t="s">
        <v>206</v>
      </c>
      <c r="C994" s="127" t="s">
        <v>207</v>
      </c>
      <c r="D994" s="128" t="s">
        <v>208</v>
      </c>
      <c r="E994" s="128" t="s">
        <v>466</v>
      </c>
      <c r="F994" s="128" t="s">
        <v>1789</v>
      </c>
      <c r="G994" s="127" t="s">
        <v>2028</v>
      </c>
      <c r="H994" s="128" t="s">
        <v>2029</v>
      </c>
      <c r="I994" s="127" t="s">
        <v>2072</v>
      </c>
      <c r="J994" s="128" t="s">
        <v>2073</v>
      </c>
      <c r="K994" s="128" t="s">
        <v>2074</v>
      </c>
      <c r="L994" s="128" t="s">
        <v>2075</v>
      </c>
      <c r="M994" s="126">
        <v>70</v>
      </c>
      <c r="N994" s="129">
        <v>2714.13</v>
      </c>
      <c r="O994" s="128">
        <v>41855</v>
      </c>
      <c r="P994" s="128" t="s">
        <v>2076</v>
      </c>
      <c r="Q994" s="127" t="s">
        <v>2077</v>
      </c>
      <c r="R994" s="128" t="s">
        <v>219</v>
      </c>
      <c r="S994" s="128" t="s">
        <v>220</v>
      </c>
      <c r="T994" s="128" t="s">
        <v>476</v>
      </c>
      <c r="U994" s="128" t="s">
        <v>222</v>
      </c>
      <c r="V994" s="128" t="s">
        <v>223</v>
      </c>
    </row>
    <row r="995" spans="1:22" hidden="1">
      <c r="A995" s="120"/>
      <c r="B995" s="128" t="s">
        <v>206</v>
      </c>
      <c r="C995" s="127" t="s">
        <v>207</v>
      </c>
      <c r="D995" s="128" t="s">
        <v>208</v>
      </c>
      <c r="E995" s="128" t="s">
        <v>466</v>
      </c>
      <c r="F995" s="128" t="s">
        <v>1789</v>
      </c>
      <c r="G995" s="127" t="s">
        <v>2028</v>
      </c>
      <c r="H995" s="128" t="s">
        <v>2029</v>
      </c>
      <c r="I995" s="127" t="s">
        <v>2072</v>
      </c>
      <c r="J995" s="128" t="s">
        <v>2073</v>
      </c>
      <c r="K995" s="128" t="s">
        <v>2074</v>
      </c>
      <c r="L995" s="128" t="s">
        <v>2075</v>
      </c>
      <c r="M995" s="126">
        <v>80</v>
      </c>
      <c r="N995" s="129">
        <v>579.84</v>
      </c>
      <c r="O995" s="128">
        <v>41855</v>
      </c>
      <c r="P995" s="128" t="s">
        <v>2076</v>
      </c>
      <c r="Q995" s="127" t="s">
        <v>2077</v>
      </c>
      <c r="R995" s="128" t="s">
        <v>219</v>
      </c>
      <c r="S995" s="128" t="s">
        <v>220</v>
      </c>
      <c r="T995" s="128" t="s">
        <v>476</v>
      </c>
      <c r="U995" s="128" t="s">
        <v>222</v>
      </c>
      <c r="V995" s="128" t="s">
        <v>223</v>
      </c>
    </row>
    <row r="996" spans="1:22" hidden="1">
      <c r="A996" s="120"/>
      <c r="B996" s="128" t="s">
        <v>206</v>
      </c>
      <c r="C996" s="127" t="s">
        <v>207</v>
      </c>
      <c r="D996" s="128" t="s">
        <v>208</v>
      </c>
      <c r="E996" s="128" t="s">
        <v>466</v>
      </c>
      <c r="F996" s="128" t="s">
        <v>1789</v>
      </c>
      <c r="G996" s="127" t="s">
        <v>2028</v>
      </c>
      <c r="H996" s="128" t="s">
        <v>2029</v>
      </c>
      <c r="I996" s="127" t="s">
        <v>2072</v>
      </c>
      <c r="J996" s="128" t="s">
        <v>2073</v>
      </c>
      <c r="K996" s="128" t="s">
        <v>2074</v>
      </c>
      <c r="L996" s="128" t="s">
        <v>2075</v>
      </c>
      <c r="M996" s="126">
        <v>100</v>
      </c>
      <c r="N996" s="129">
        <v>57.15</v>
      </c>
      <c r="O996" s="128">
        <v>41855</v>
      </c>
      <c r="P996" s="128" t="s">
        <v>2076</v>
      </c>
      <c r="Q996" s="127" t="s">
        <v>2077</v>
      </c>
      <c r="R996" s="128" t="s">
        <v>219</v>
      </c>
      <c r="S996" s="128" t="s">
        <v>220</v>
      </c>
      <c r="T996" s="128" t="s">
        <v>476</v>
      </c>
      <c r="U996" s="128" t="s">
        <v>222</v>
      </c>
      <c r="V996" s="128" t="s">
        <v>223</v>
      </c>
    </row>
    <row r="997" spans="1:22" hidden="1">
      <c r="A997" s="120"/>
      <c r="B997" s="128" t="s">
        <v>206</v>
      </c>
      <c r="C997" s="127" t="s">
        <v>207</v>
      </c>
      <c r="D997" s="128" t="s">
        <v>208</v>
      </c>
      <c r="E997" s="128" t="s">
        <v>466</v>
      </c>
      <c r="F997" s="128" t="s">
        <v>1789</v>
      </c>
      <c r="G997" s="127" t="s">
        <v>2028</v>
      </c>
      <c r="H997" s="128" t="s">
        <v>2029</v>
      </c>
      <c r="I997" s="127" t="s">
        <v>2072</v>
      </c>
      <c r="J997" s="128" t="s">
        <v>2073</v>
      </c>
      <c r="K997" s="128" t="s">
        <v>2074</v>
      </c>
      <c r="L997" s="128" t="s">
        <v>2075</v>
      </c>
      <c r="M997" s="126">
        <v>110</v>
      </c>
      <c r="N997" s="129">
        <v>1735.78</v>
      </c>
      <c r="O997" s="128">
        <v>41855</v>
      </c>
      <c r="P997" s="128" t="s">
        <v>2076</v>
      </c>
      <c r="Q997" s="127" t="s">
        <v>2077</v>
      </c>
      <c r="R997" s="128" t="s">
        <v>219</v>
      </c>
      <c r="S997" s="128" t="s">
        <v>220</v>
      </c>
      <c r="T997" s="128" t="s">
        <v>476</v>
      </c>
      <c r="U997" s="128" t="s">
        <v>222</v>
      </c>
      <c r="V997" s="128" t="s">
        <v>223</v>
      </c>
    </row>
    <row r="998" spans="1:22" hidden="1">
      <c r="A998" s="120"/>
      <c r="B998" s="128" t="s">
        <v>206</v>
      </c>
      <c r="C998" s="127" t="s">
        <v>207</v>
      </c>
      <c r="D998" s="128" t="s">
        <v>208</v>
      </c>
      <c r="E998" s="128" t="s">
        <v>466</v>
      </c>
      <c r="F998" s="128" t="s">
        <v>1789</v>
      </c>
      <c r="G998" s="127" t="s">
        <v>2028</v>
      </c>
      <c r="H998" s="128" t="s">
        <v>2029</v>
      </c>
      <c r="I998" s="127" t="s">
        <v>2072</v>
      </c>
      <c r="J998" s="128" t="s">
        <v>2073</v>
      </c>
      <c r="K998" s="128" t="s">
        <v>2074</v>
      </c>
      <c r="L998" s="128" t="s">
        <v>2075</v>
      </c>
      <c r="M998" s="126">
        <v>120</v>
      </c>
      <c r="N998" s="129">
        <v>8075.36</v>
      </c>
      <c r="O998" s="128">
        <v>41855</v>
      </c>
      <c r="P998" s="128" t="s">
        <v>2076</v>
      </c>
      <c r="Q998" s="127" t="s">
        <v>2077</v>
      </c>
      <c r="R998" s="128" t="s">
        <v>219</v>
      </c>
      <c r="S998" s="128" t="s">
        <v>220</v>
      </c>
      <c r="T998" s="128" t="s">
        <v>476</v>
      </c>
      <c r="U998" s="128" t="s">
        <v>222</v>
      </c>
      <c r="V998" s="128" t="s">
        <v>223</v>
      </c>
    </row>
    <row r="999" spans="1:22" hidden="1">
      <c r="A999" s="120"/>
      <c r="B999" s="128" t="s">
        <v>206</v>
      </c>
      <c r="C999" s="127" t="s">
        <v>207</v>
      </c>
      <c r="D999" s="128" t="s">
        <v>208</v>
      </c>
      <c r="E999" s="128" t="s">
        <v>466</v>
      </c>
      <c r="F999" s="128" t="s">
        <v>1789</v>
      </c>
      <c r="G999" s="127" t="s">
        <v>2028</v>
      </c>
      <c r="H999" s="128" t="s">
        <v>2029</v>
      </c>
      <c r="I999" s="127" t="s">
        <v>2072</v>
      </c>
      <c r="J999" s="128" t="s">
        <v>2073</v>
      </c>
      <c r="K999" s="128" t="s">
        <v>2074</v>
      </c>
      <c r="L999" s="128" t="s">
        <v>2075</v>
      </c>
      <c r="M999" s="126">
        <v>130</v>
      </c>
      <c r="N999" s="129">
        <v>3846.04</v>
      </c>
      <c r="O999" s="128">
        <v>41855</v>
      </c>
      <c r="P999" s="128" t="s">
        <v>2076</v>
      </c>
      <c r="Q999" s="127" t="s">
        <v>2077</v>
      </c>
      <c r="R999" s="128" t="s">
        <v>219</v>
      </c>
      <c r="S999" s="128" t="s">
        <v>220</v>
      </c>
      <c r="T999" s="128" t="s">
        <v>476</v>
      </c>
      <c r="U999" s="128" t="s">
        <v>222</v>
      </c>
      <c r="V999" s="128" t="s">
        <v>223</v>
      </c>
    </row>
    <row r="1000" spans="1:22" hidden="1">
      <c r="A1000" s="120"/>
      <c r="B1000" s="128" t="s">
        <v>206</v>
      </c>
      <c r="C1000" s="127" t="s">
        <v>207</v>
      </c>
      <c r="D1000" s="128" t="s">
        <v>208</v>
      </c>
      <c r="E1000" s="128" t="s">
        <v>466</v>
      </c>
      <c r="F1000" s="128" t="s">
        <v>1789</v>
      </c>
      <c r="G1000" s="127" t="s">
        <v>2028</v>
      </c>
      <c r="H1000" s="128" t="s">
        <v>2029</v>
      </c>
      <c r="I1000" s="127" t="s">
        <v>2072</v>
      </c>
      <c r="J1000" s="128" t="s">
        <v>2073</v>
      </c>
      <c r="K1000" s="128" t="s">
        <v>2074</v>
      </c>
      <c r="L1000" s="128" t="s">
        <v>2075</v>
      </c>
      <c r="M1000" s="126">
        <v>140</v>
      </c>
      <c r="N1000" s="129">
        <v>5182.3599999999997</v>
      </c>
      <c r="O1000" s="128">
        <v>41855</v>
      </c>
      <c r="P1000" s="128" t="s">
        <v>2076</v>
      </c>
      <c r="Q1000" s="127" t="s">
        <v>2077</v>
      </c>
      <c r="R1000" s="128" t="s">
        <v>219</v>
      </c>
      <c r="S1000" s="128" t="s">
        <v>220</v>
      </c>
      <c r="T1000" s="128" t="s">
        <v>476</v>
      </c>
      <c r="U1000" s="128" t="s">
        <v>222</v>
      </c>
      <c r="V1000" s="128" t="s">
        <v>223</v>
      </c>
    </row>
    <row r="1001" spans="1:22" hidden="1">
      <c r="A1001" s="120"/>
      <c r="B1001" s="128" t="s">
        <v>206</v>
      </c>
      <c r="C1001" s="127" t="s">
        <v>207</v>
      </c>
      <c r="D1001" s="128" t="s">
        <v>208</v>
      </c>
      <c r="E1001" s="128" t="s">
        <v>466</v>
      </c>
      <c r="F1001" s="128" t="s">
        <v>1789</v>
      </c>
      <c r="G1001" s="127" t="s">
        <v>2028</v>
      </c>
      <c r="H1001" s="128" t="s">
        <v>2029</v>
      </c>
      <c r="I1001" s="127" t="s">
        <v>2072</v>
      </c>
      <c r="J1001" s="128" t="s">
        <v>2073</v>
      </c>
      <c r="K1001" s="128" t="s">
        <v>2074</v>
      </c>
      <c r="L1001" s="128" t="s">
        <v>2075</v>
      </c>
      <c r="M1001" s="126">
        <v>150</v>
      </c>
      <c r="N1001" s="129">
        <v>4173.9799999999996</v>
      </c>
      <c r="O1001" s="128">
        <v>41855</v>
      </c>
      <c r="P1001" s="128" t="s">
        <v>2076</v>
      </c>
      <c r="Q1001" s="127" t="s">
        <v>2077</v>
      </c>
      <c r="R1001" s="128" t="s">
        <v>219</v>
      </c>
      <c r="S1001" s="128" t="s">
        <v>220</v>
      </c>
      <c r="T1001" s="128" t="s">
        <v>476</v>
      </c>
      <c r="U1001" s="128" t="s">
        <v>222</v>
      </c>
      <c r="V1001" s="128" t="s">
        <v>223</v>
      </c>
    </row>
    <row r="1002" spans="1:22" hidden="1">
      <c r="A1002" s="120"/>
      <c r="B1002" s="128" t="s">
        <v>206</v>
      </c>
      <c r="C1002" s="127" t="s">
        <v>207</v>
      </c>
      <c r="D1002" s="128" t="s">
        <v>208</v>
      </c>
      <c r="E1002" s="128" t="s">
        <v>466</v>
      </c>
      <c r="F1002" s="128" t="s">
        <v>1789</v>
      </c>
      <c r="G1002" s="127" t="s">
        <v>2028</v>
      </c>
      <c r="H1002" s="128" t="s">
        <v>2029</v>
      </c>
      <c r="I1002" s="127" t="s">
        <v>2072</v>
      </c>
      <c r="J1002" s="128" t="s">
        <v>2073</v>
      </c>
      <c r="K1002" s="128" t="s">
        <v>2074</v>
      </c>
      <c r="L1002" s="128" t="s">
        <v>2075</v>
      </c>
      <c r="M1002" s="126">
        <v>160</v>
      </c>
      <c r="N1002" s="129">
        <v>1252.07</v>
      </c>
      <c r="O1002" s="128">
        <v>41855</v>
      </c>
      <c r="P1002" s="128" t="s">
        <v>2076</v>
      </c>
      <c r="Q1002" s="127" t="s">
        <v>2077</v>
      </c>
      <c r="R1002" s="128" t="s">
        <v>219</v>
      </c>
      <c r="S1002" s="128" t="s">
        <v>220</v>
      </c>
      <c r="T1002" s="128" t="s">
        <v>476</v>
      </c>
      <c r="U1002" s="128" t="s">
        <v>222</v>
      </c>
      <c r="V1002" s="128" t="s">
        <v>223</v>
      </c>
    </row>
    <row r="1003" spans="1:22" hidden="1">
      <c r="A1003" s="120"/>
      <c r="B1003" s="128" t="s">
        <v>206</v>
      </c>
      <c r="C1003" s="127" t="s">
        <v>207</v>
      </c>
      <c r="D1003" s="128" t="s">
        <v>208</v>
      </c>
      <c r="E1003" s="128" t="s">
        <v>466</v>
      </c>
      <c r="F1003" s="128" t="s">
        <v>1789</v>
      </c>
      <c r="G1003" s="127" t="s">
        <v>2028</v>
      </c>
      <c r="H1003" s="128" t="s">
        <v>2029</v>
      </c>
      <c r="I1003" s="127" t="s">
        <v>2072</v>
      </c>
      <c r="J1003" s="128" t="s">
        <v>2073</v>
      </c>
      <c r="K1003" s="128" t="s">
        <v>2074</v>
      </c>
      <c r="L1003" s="128" t="s">
        <v>2075</v>
      </c>
      <c r="M1003" s="126">
        <v>170</v>
      </c>
      <c r="N1003" s="129">
        <v>1886.11</v>
      </c>
      <c r="O1003" s="128">
        <v>41855</v>
      </c>
      <c r="P1003" s="128" t="s">
        <v>2076</v>
      </c>
      <c r="Q1003" s="127" t="s">
        <v>2077</v>
      </c>
      <c r="R1003" s="128" t="s">
        <v>219</v>
      </c>
      <c r="S1003" s="128" t="s">
        <v>220</v>
      </c>
      <c r="T1003" s="128" t="s">
        <v>476</v>
      </c>
      <c r="U1003" s="128" t="s">
        <v>222</v>
      </c>
      <c r="V1003" s="128" t="s">
        <v>223</v>
      </c>
    </row>
    <row r="1004" spans="1:22" hidden="1">
      <c r="A1004" s="120"/>
      <c r="B1004" s="128" t="s">
        <v>206</v>
      </c>
      <c r="C1004" s="127" t="s">
        <v>207</v>
      </c>
      <c r="D1004" s="128" t="s">
        <v>208</v>
      </c>
      <c r="E1004" s="128" t="s">
        <v>466</v>
      </c>
      <c r="F1004" s="128" t="s">
        <v>1789</v>
      </c>
      <c r="G1004" s="127" t="s">
        <v>2028</v>
      </c>
      <c r="H1004" s="128" t="s">
        <v>2029</v>
      </c>
      <c r="I1004" s="127" t="s">
        <v>2072</v>
      </c>
      <c r="J1004" s="128" t="s">
        <v>2073</v>
      </c>
      <c r="K1004" s="128" t="s">
        <v>2074</v>
      </c>
      <c r="L1004" s="128" t="s">
        <v>2075</v>
      </c>
      <c r="M1004" s="126">
        <v>180</v>
      </c>
      <c r="N1004" s="129">
        <v>6791.51</v>
      </c>
      <c r="O1004" s="128">
        <v>41855</v>
      </c>
      <c r="P1004" s="128" t="s">
        <v>2076</v>
      </c>
      <c r="Q1004" s="127" t="s">
        <v>2077</v>
      </c>
      <c r="R1004" s="128" t="s">
        <v>219</v>
      </c>
      <c r="S1004" s="128" t="s">
        <v>220</v>
      </c>
      <c r="T1004" s="128" t="s">
        <v>476</v>
      </c>
      <c r="U1004" s="128" t="s">
        <v>222</v>
      </c>
      <c r="V1004" s="128" t="s">
        <v>223</v>
      </c>
    </row>
    <row r="1005" spans="1:22" hidden="1">
      <c r="A1005" s="120"/>
      <c r="B1005" s="128" t="s">
        <v>206</v>
      </c>
      <c r="C1005" s="127" t="s">
        <v>207</v>
      </c>
      <c r="D1005" s="128" t="s">
        <v>208</v>
      </c>
      <c r="E1005" s="128" t="s">
        <v>466</v>
      </c>
      <c r="F1005" s="128" t="s">
        <v>1789</v>
      </c>
      <c r="G1005" s="127" t="s">
        <v>2028</v>
      </c>
      <c r="H1005" s="128" t="s">
        <v>2029</v>
      </c>
      <c r="I1005" s="127" t="s">
        <v>2072</v>
      </c>
      <c r="J1005" s="128" t="s">
        <v>2073</v>
      </c>
      <c r="K1005" s="128" t="s">
        <v>2074</v>
      </c>
      <c r="L1005" s="128" t="s">
        <v>2075</v>
      </c>
      <c r="M1005" s="126">
        <v>190</v>
      </c>
      <c r="N1005" s="129">
        <v>303.89999999999998</v>
      </c>
      <c r="O1005" s="128">
        <v>41855</v>
      </c>
      <c r="P1005" s="128" t="s">
        <v>2076</v>
      </c>
      <c r="Q1005" s="127" t="s">
        <v>2077</v>
      </c>
      <c r="R1005" s="128" t="s">
        <v>219</v>
      </c>
      <c r="S1005" s="128" t="s">
        <v>220</v>
      </c>
      <c r="T1005" s="128" t="s">
        <v>476</v>
      </c>
      <c r="U1005" s="128" t="s">
        <v>222</v>
      </c>
      <c r="V1005" s="128" t="s">
        <v>223</v>
      </c>
    </row>
    <row r="1006" spans="1:22" hidden="1">
      <c r="A1006" s="120"/>
      <c r="B1006" s="128" t="s">
        <v>206</v>
      </c>
      <c r="C1006" s="127" t="s">
        <v>207</v>
      </c>
      <c r="D1006" s="128" t="s">
        <v>208</v>
      </c>
      <c r="E1006" s="128" t="s">
        <v>466</v>
      </c>
      <c r="F1006" s="128" t="s">
        <v>1789</v>
      </c>
      <c r="G1006" s="127" t="s">
        <v>2028</v>
      </c>
      <c r="H1006" s="128" t="s">
        <v>2029</v>
      </c>
      <c r="I1006" s="127" t="s">
        <v>2072</v>
      </c>
      <c r="J1006" s="128" t="s">
        <v>2073</v>
      </c>
      <c r="K1006" s="128" t="s">
        <v>2074</v>
      </c>
      <c r="L1006" s="128" t="s">
        <v>2075</v>
      </c>
      <c r="M1006" s="126">
        <v>200</v>
      </c>
      <c r="N1006" s="129">
        <v>4226.29</v>
      </c>
      <c r="O1006" s="128">
        <v>41855</v>
      </c>
      <c r="P1006" s="128" t="s">
        <v>2076</v>
      </c>
      <c r="Q1006" s="127" t="s">
        <v>2077</v>
      </c>
      <c r="R1006" s="128" t="s">
        <v>219</v>
      </c>
      <c r="S1006" s="128" t="s">
        <v>220</v>
      </c>
      <c r="T1006" s="128" t="s">
        <v>476</v>
      </c>
      <c r="U1006" s="128" t="s">
        <v>222</v>
      </c>
      <c r="V1006" s="128" t="s">
        <v>223</v>
      </c>
    </row>
    <row r="1007" spans="1:22" hidden="1">
      <c r="A1007" s="120"/>
      <c r="B1007" s="128" t="s">
        <v>206</v>
      </c>
      <c r="C1007" s="127" t="s">
        <v>207</v>
      </c>
      <c r="D1007" s="128" t="s">
        <v>208</v>
      </c>
      <c r="E1007" s="128" t="s">
        <v>466</v>
      </c>
      <c r="F1007" s="128" t="s">
        <v>1789</v>
      </c>
      <c r="G1007" s="127" t="s">
        <v>2028</v>
      </c>
      <c r="H1007" s="128" t="s">
        <v>2029</v>
      </c>
      <c r="I1007" s="127" t="s">
        <v>2072</v>
      </c>
      <c r="J1007" s="128" t="s">
        <v>2073</v>
      </c>
      <c r="K1007" s="128" t="s">
        <v>2074</v>
      </c>
      <c r="L1007" s="128" t="s">
        <v>2075</v>
      </c>
      <c r="M1007" s="126">
        <v>210</v>
      </c>
      <c r="N1007" s="129">
        <v>1315.38</v>
      </c>
      <c r="O1007" s="128">
        <v>41855</v>
      </c>
      <c r="P1007" s="128" t="s">
        <v>2076</v>
      </c>
      <c r="Q1007" s="127" t="s">
        <v>2077</v>
      </c>
      <c r="R1007" s="128" t="s">
        <v>219</v>
      </c>
      <c r="S1007" s="128" t="s">
        <v>220</v>
      </c>
      <c r="T1007" s="128" t="s">
        <v>476</v>
      </c>
      <c r="U1007" s="128" t="s">
        <v>222</v>
      </c>
      <c r="V1007" s="128" t="s">
        <v>223</v>
      </c>
    </row>
    <row r="1008" spans="1:22" hidden="1">
      <c r="A1008" s="120"/>
      <c r="B1008" s="128" t="s">
        <v>206</v>
      </c>
      <c r="C1008" s="127" t="s">
        <v>207</v>
      </c>
      <c r="D1008" s="128" t="s">
        <v>208</v>
      </c>
      <c r="E1008" s="128" t="s">
        <v>466</v>
      </c>
      <c r="F1008" s="128" t="s">
        <v>1789</v>
      </c>
      <c r="G1008" s="127" t="s">
        <v>2028</v>
      </c>
      <c r="H1008" s="128" t="s">
        <v>2029</v>
      </c>
      <c r="I1008" s="127" t="s">
        <v>2072</v>
      </c>
      <c r="J1008" s="128" t="s">
        <v>2073</v>
      </c>
      <c r="K1008" s="128" t="s">
        <v>2074</v>
      </c>
      <c r="L1008" s="128" t="s">
        <v>2075</v>
      </c>
      <c r="M1008" s="126">
        <v>220</v>
      </c>
      <c r="N1008" s="129">
        <v>647.41</v>
      </c>
      <c r="O1008" s="128">
        <v>41855</v>
      </c>
      <c r="P1008" s="128" t="s">
        <v>2076</v>
      </c>
      <c r="Q1008" s="127" t="s">
        <v>2077</v>
      </c>
      <c r="R1008" s="128" t="s">
        <v>219</v>
      </c>
      <c r="S1008" s="128" t="s">
        <v>220</v>
      </c>
      <c r="T1008" s="128" t="s">
        <v>476</v>
      </c>
      <c r="U1008" s="128" t="s">
        <v>222</v>
      </c>
      <c r="V1008" s="128" t="s">
        <v>223</v>
      </c>
    </row>
    <row r="1009" spans="1:22" hidden="1">
      <c r="A1009" s="120"/>
      <c r="B1009" s="128" t="s">
        <v>206</v>
      </c>
      <c r="C1009" s="127" t="s">
        <v>207</v>
      </c>
      <c r="D1009" s="128" t="s">
        <v>208</v>
      </c>
      <c r="E1009" s="128" t="s">
        <v>466</v>
      </c>
      <c r="F1009" s="128" t="s">
        <v>1789</v>
      </c>
      <c r="G1009" s="127" t="s">
        <v>2028</v>
      </c>
      <c r="H1009" s="128" t="s">
        <v>2029</v>
      </c>
      <c r="I1009" s="127" t="s">
        <v>2072</v>
      </c>
      <c r="J1009" s="128" t="s">
        <v>2073</v>
      </c>
      <c r="K1009" s="128" t="s">
        <v>2074</v>
      </c>
      <c r="L1009" s="128" t="s">
        <v>2075</v>
      </c>
      <c r="M1009" s="126">
        <v>230</v>
      </c>
      <c r="N1009" s="129">
        <v>848.66</v>
      </c>
      <c r="O1009" s="128">
        <v>41855</v>
      </c>
      <c r="P1009" s="128" t="s">
        <v>2076</v>
      </c>
      <c r="Q1009" s="127" t="s">
        <v>2077</v>
      </c>
      <c r="R1009" s="128" t="s">
        <v>219</v>
      </c>
      <c r="S1009" s="128" t="s">
        <v>220</v>
      </c>
      <c r="T1009" s="128" t="s">
        <v>476</v>
      </c>
      <c r="U1009" s="128" t="s">
        <v>222</v>
      </c>
      <c r="V1009" s="128" t="s">
        <v>223</v>
      </c>
    </row>
    <row r="1010" spans="1:22" hidden="1">
      <c r="A1010" s="120"/>
      <c r="B1010" s="128" t="s">
        <v>206</v>
      </c>
      <c r="C1010" s="127" t="s">
        <v>207</v>
      </c>
      <c r="D1010" s="128" t="s">
        <v>208</v>
      </c>
      <c r="E1010" s="128" t="s">
        <v>466</v>
      </c>
      <c r="F1010" s="128" t="s">
        <v>1789</v>
      </c>
      <c r="G1010" s="127" t="s">
        <v>2028</v>
      </c>
      <c r="H1010" s="128" t="s">
        <v>2029</v>
      </c>
      <c r="I1010" s="127" t="s">
        <v>2072</v>
      </c>
      <c r="J1010" s="128" t="s">
        <v>2073</v>
      </c>
      <c r="K1010" s="128" t="s">
        <v>2074</v>
      </c>
      <c r="L1010" s="128" t="s">
        <v>2075</v>
      </c>
      <c r="M1010" s="126">
        <v>240</v>
      </c>
      <c r="N1010" s="129">
        <v>1285.76</v>
      </c>
      <c r="O1010" s="128">
        <v>41855</v>
      </c>
      <c r="P1010" s="128" t="s">
        <v>2076</v>
      </c>
      <c r="Q1010" s="127" t="s">
        <v>2077</v>
      </c>
      <c r="R1010" s="128" t="s">
        <v>219</v>
      </c>
      <c r="S1010" s="128" t="s">
        <v>220</v>
      </c>
      <c r="T1010" s="128" t="s">
        <v>476</v>
      </c>
      <c r="U1010" s="128" t="s">
        <v>222</v>
      </c>
      <c r="V1010" s="128" t="s">
        <v>223</v>
      </c>
    </row>
    <row r="1011" spans="1:22" hidden="1">
      <c r="A1011" s="120"/>
      <c r="B1011" s="128" t="s">
        <v>206</v>
      </c>
      <c r="C1011" s="127" t="s">
        <v>207</v>
      </c>
      <c r="D1011" s="128" t="s">
        <v>208</v>
      </c>
      <c r="E1011" s="128" t="s">
        <v>466</v>
      </c>
      <c r="F1011" s="128" t="s">
        <v>1789</v>
      </c>
      <c r="G1011" s="127" t="s">
        <v>2028</v>
      </c>
      <c r="H1011" s="128" t="s">
        <v>2029</v>
      </c>
      <c r="I1011" s="127" t="s">
        <v>2072</v>
      </c>
      <c r="J1011" s="128" t="s">
        <v>2073</v>
      </c>
      <c r="K1011" s="128" t="s">
        <v>2074</v>
      </c>
      <c r="L1011" s="128" t="s">
        <v>2075</v>
      </c>
      <c r="M1011" s="126">
        <v>250</v>
      </c>
      <c r="N1011" s="129">
        <v>539.24</v>
      </c>
      <c r="O1011" s="128">
        <v>41855</v>
      </c>
      <c r="P1011" s="128" t="s">
        <v>2076</v>
      </c>
      <c r="Q1011" s="127" t="s">
        <v>2077</v>
      </c>
      <c r="R1011" s="128" t="s">
        <v>219</v>
      </c>
      <c r="S1011" s="128" t="s">
        <v>220</v>
      </c>
      <c r="T1011" s="128" t="s">
        <v>476</v>
      </c>
      <c r="U1011" s="128" t="s">
        <v>222</v>
      </c>
      <c r="V1011" s="128" t="s">
        <v>223</v>
      </c>
    </row>
    <row r="1012" spans="1:22" hidden="1">
      <c r="A1012" s="120"/>
      <c r="B1012" s="128" t="s">
        <v>206</v>
      </c>
      <c r="C1012" s="127" t="s">
        <v>207</v>
      </c>
      <c r="D1012" s="128" t="s">
        <v>208</v>
      </c>
      <c r="E1012" s="128" t="s">
        <v>466</v>
      </c>
      <c r="F1012" s="128" t="s">
        <v>1789</v>
      </c>
      <c r="G1012" s="127" t="s">
        <v>2028</v>
      </c>
      <c r="H1012" s="128" t="s">
        <v>2029</v>
      </c>
      <c r="I1012" s="127" t="s">
        <v>2072</v>
      </c>
      <c r="J1012" s="128" t="s">
        <v>2073</v>
      </c>
      <c r="K1012" s="128" t="s">
        <v>2074</v>
      </c>
      <c r="L1012" s="128" t="s">
        <v>2075</v>
      </c>
      <c r="M1012" s="126">
        <v>260</v>
      </c>
      <c r="N1012" s="129">
        <v>380</v>
      </c>
      <c r="O1012" s="128">
        <v>41855</v>
      </c>
      <c r="P1012" s="128" t="s">
        <v>2076</v>
      </c>
      <c r="Q1012" s="127" t="s">
        <v>2077</v>
      </c>
      <c r="R1012" s="128" t="s">
        <v>219</v>
      </c>
      <c r="S1012" s="128" t="s">
        <v>220</v>
      </c>
      <c r="T1012" s="128" t="s">
        <v>476</v>
      </c>
      <c r="U1012" s="128" t="s">
        <v>222</v>
      </c>
      <c r="V1012" s="128" t="s">
        <v>223</v>
      </c>
    </row>
    <row r="1013" spans="1:22" hidden="1">
      <c r="A1013" s="120"/>
      <c r="B1013" s="128" t="s">
        <v>206</v>
      </c>
      <c r="C1013" s="127" t="s">
        <v>207</v>
      </c>
      <c r="D1013" s="128" t="s">
        <v>208</v>
      </c>
      <c r="E1013" s="128" t="s">
        <v>669</v>
      </c>
      <c r="F1013" s="128" t="s">
        <v>405</v>
      </c>
      <c r="G1013" s="127" t="s">
        <v>1702</v>
      </c>
      <c r="H1013" s="128" t="s">
        <v>1703</v>
      </c>
      <c r="I1013" s="127" t="s">
        <v>716</v>
      </c>
      <c r="J1013" s="128" t="s">
        <v>1763</v>
      </c>
      <c r="K1013" s="128" t="s">
        <v>1764</v>
      </c>
      <c r="L1013" s="128" t="s">
        <v>1725</v>
      </c>
      <c r="M1013" s="126">
        <v>10</v>
      </c>
      <c r="N1013" s="129">
        <v>29259.599999999999</v>
      </c>
      <c r="O1013" s="128">
        <v>41855</v>
      </c>
      <c r="P1013" s="128" t="s">
        <v>1713</v>
      </c>
      <c r="Q1013" s="127" t="s">
        <v>1714</v>
      </c>
      <c r="R1013" s="128" t="s">
        <v>348</v>
      </c>
      <c r="S1013" s="128" t="s">
        <v>220</v>
      </c>
      <c r="T1013" s="128" t="s">
        <v>476</v>
      </c>
      <c r="U1013" s="128" t="s">
        <v>350</v>
      </c>
      <c r="V1013" s="128" t="s">
        <v>223</v>
      </c>
    </row>
    <row r="1014" spans="1:22">
      <c r="A1014" s="120" t="s">
        <v>2405</v>
      </c>
      <c r="B1014" s="128" t="s">
        <v>206</v>
      </c>
      <c r="C1014" s="127" t="s">
        <v>207</v>
      </c>
      <c r="D1014" s="128" t="s">
        <v>208</v>
      </c>
      <c r="E1014" s="128" t="s">
        <v>669</v>
      </c>
      <c r="F1014" s="128" t="s">
        <v>405</v>
      </c>
      <c r="G1014" s="127" t="s">
        <v>1702</v>
      </c>
      <c r="H1014" s="128" t="s">
        <v>1703</v>
      </c>
      <c r="I1014" s="127" t="s">
        <v>716</v>
      </c>
      <c r="J1014" s="128" t="s">
        <v>1765</v>
      </c>
      <c r="K1014" s="128" t="s">
        <v>1766</v>
      </c>
      <c r="L1014" s="128" t="s">
        <v>1767</v>
      </c>
      <c r="M1014" s="126">
        <v>10</v>
      </c>
      <c r="N1014" s="129">
        <v>22902.95</v>
      </c>
      <c r="O1014" s="128">
        <v>41855</v>
      </c>
      <c r="P1014" s="128" t="s">
        <v>1713</v>
      </c>
      <c r="Q1014" s="127" t="s">
        <v>1714</v>
      </c>
      <c r="R1014" s="128" t="s">
        <v>348</v>
      </c>
      <c r="S1014" s="128" t="s">
        <v>220</v>
      </c>
      <c r="T1014" s="128" t="s">
        <v>476</v>
      </c>
      <c r="U1014" s="128" t="s">
        <v>350</v>
      </c>
      <c r="V1014" s="128" t="s">
        <v>223</v>
      </c>
    </row>
    <row r="1015" spans="1:22">
      <c r="A1015" s="120" t="s">
        <v>2405</v>
      </c>
      <c r="B1015" s="128" t="s">
        <v>206</v>
      </c>
      <c r="C1015" s="127" t="s">
        <v>207</v>
      </c>
      <c r="D1015" s="128" t="s">
        <v>208</v>
      </c>
      <c r="E1015" s="128" t="s">
        <v>669</v>
      </c>
      <c r="F1015" s="128" t="s">
        <v>405</v>
      </c>
      <c r="G1015" s="127" t="s">
        <v>1702</v>
      </c>
      <c r="H1015" s="128" t="s">
        <v>1703</v>
      </c>
      <c r="I1015" s="127" t="s">
        <v>716</v>
      </c>
      <c r="J1015" s="128" t="s">
        <v>1765</v>
      </c>
      <c r="K1015" s="128" t="s">
        <v>1766</v>
      </c>
      <c r="L1015" s="128" t="s">
        <v>1767</v>
      </c>
      <c r="M1015" s="126">
        <v>20</v>
      </c>
      <c r="N1015" s="129">
        <v>17020.080000000002</v>
      </c>
      <c r="O1015" s="128">
        <v>41855</v>
      </c>
      <c r="P1015" s="128" t="s">
        <v>1713</v>
      </c>
      <c r="Q1015" s="127" t="s">
        <v>1714</v>
      </c>
      <c r="R1015" s="128" t="s">
        <v>348</v>
      </c>
      <c r="S1015" s="128" t="s">
        <v>220</v>
      </c>
      <c r="T1015" s="128" t="s">
        <v>476</v>
      </c>
      <c r="U1015" s="128" t="s">
        <v>350</v>
      </c>
      <c r="V1015" s="128" t="s">
        <v>223</v>
      </c>
    </row>
    <row r="1016" spans="1:22" hidden="1">
      <c r="A1016" s="120"/>
      <c r="B1016" s="128" t="s">
        <v>206</v>
      </c>
      <c r="C1016" s="127" t="s">
        <v>207</v>
      </c>
      <c r="D1016" s="128" t="s">
        <v>208</v>
      </c>
      <c r="E1016" s="128" t="s">
        <v>669</v>
      </c>
      <c r="F1016" s="128" t="s">
        <v>405</v>
      </c>
      <c r="G1016" s="127" t="s">
        <v>1702</v>
      </c>
      <c r="H1016" s="128" t="s">
        <v>1703</v>
      </c>
      <c r="I1016" s="127" t="s">
        <v>716</v>
      </c>
      <c r="J1016" s="128" t="s">
        <v>1768</v>
      </c>
      <c r="K1016" s="128" t="s">
        <v>1769</v>
      </c>
      <c r="L1016" s="128" t="s">
        <v>1770</v>
      </c>
      <c r="M1016" s="126">
        <v>50</v>
      </c>
      <c r="N1016" s="129">
        <v>11809.05</v>
      </c>
      <c r="O1016" s="128">
        <v>41855</v>
      </c>
      <c r="P1016" s="128" t="s">
        <v>1771</v>
      </c>
      <c r="Q1016" s="127" t="s">
        <v>1772</v>
      </c>
      <c r="R1016" s="128" t="s">
        <v>348</v>
      </c>
      <c r="S1016" s="128" t="s">
        <v>220</v>
      </c>
      <c r="T1016" s="128" t="s">
        <v>476</v>
      </c>
      <c r="U1016" s="128" t="s">
        <v>350</v>
      </c>
      <c r="V1016" s="128" t="s">
        <v>223</v>
      </c>
    </row>
    <row r="1017" spans="1:22" hidden="1">
      <c r="A1017" s="120"/>
      <c r="B1017" s="128" t="s">
        <v>206</v>
      </c>
      <c r="C1017" s="127" t="s">
        <v>207</v>
      </c>
      <c r="D1017" s="128" t="s">
        <v>208</v>
      </c>
      <c r="E1017" s="128" t="s">
        <v>669</v>
      </c>
      <c r="F1017" s="128" t="s">
        <v>405</v>
      </c>
      <c r="G1017" s="127" t="s">
        <v>1702</v>
      </c>
      <c r="H1017" s="128" t="s">
        <v>1703</v>
      </c>
      <c r="I1017" s="127" t="s">
        <v>716</v>
      </c>
      <c r="J1017" s="128" t="s">
        <v>1768</v>
      </c>
      <c r="K1017" s="128" t="s">
        <v>1769</v>
      </c>
      <c r="L1017" s="128" t="s">
        <v>1770</v>
      </c>
      <c r="M1017" s="126">
        <v>60</v>
      </c>
      <c r="N1017" s="129">
        <v>6638.64</v>
      </c>
      <c r="O1017" s="128">
        <v>41855</v>
      </c>
      <c r="P1017" s="128" t="s">
        <v>1771</v>
      </c>
      <c r="Q1017" s="127" t="s">
        <v>1772</v>
      </c>
      <c r="R1017" s="128" t="s">
        <v>348</v>
      </c>
      <c r="S1017" s="128" t="s">
        <v>220</v>
      </c>
      <c r="T1017" s="128" t="s">
        <v>476</v>
      </c>
      <c r="U1017" s="128" t="s">
        <v>350</v>
      </c>
      <c r="V1017" s="128" t="s">
        <v>223</v>
      </c>
    </row>
    <row r="1018" spans="1:22" hidden="1">
      <c r="A1018" s="120" t="s">
        <v>2406</v>
      </c>
      <c r="B1018" s="128" t="s">
        <v>206</v>
      </c>
      <c r="C1018" s="127" t="s">
        <v>207</v>
      </c>
      <c r="D1018" s="128" t="s">
        <v>208</v>
      </c>
      <c r="E1018" s="128" t="s">
        <v>774</v>
      </c>
      <c r="F1018" s="128" t="s">
        <v>286</v>
      </c>
      <c r="G1018" s="127" t="s">
        <v>1609</v>
      </c>
      <c r="H1018" s="128" t="s">
        <v>1610</v>
      </c>
      <c r="I1018" s="127" t="s">
        <v>1618</v>
      </c>
      <c r="J1018" s="128" t="s">
        <v>1619</v>
      </c>
      <c r="K1018" s="128" t="s">
        <v>1620</v>
      </c>
      <c r="L1018" s="128" t="s">
        <v>1621</v>
      </c>
      <c r="M1018" s="126">
        <v>10</v>
      </c>
      <c r="N1018" s="129">
        <v>80267.61</v>
      </c>
      <c r="O1018" s="128">
        <v>41855</v>
      </c>
      <c r="P1018" s="128" t="s">
        <v>1382</v>
      </c>
      <c r="Q1018" s="127" t="s">
        <v>1383</v>
      </c>
      <c r="R1018" s="128" t="s">
        <v>219</v>
      </c>
      <c r="S1018" s="128" t="s">
        <v>220</v>
      </c>
      <c r="T1018" s="128" t="s">
        <v>221</v>
      </c>
      <c r="U1018" s="128" t="s">
        <v>222</v>
      </c>
      <c r="V1018" s="128" t="s">
        <v>223</v>
      </c>
    </row>
    <row r="1019" spans="1:22" ht="30" hidden="1">
      <c r="A1019" s="120"/>
      <c r="B1019" s="171" t="s">
        <v>206</v>
      </c>
      <c r="C1019" s="173" t="s">
        <v>207</v>
      </c>
      <c r="D1019" s="171" t="s">
        <v>208</v>
      </c>
      <c r="E1019" s="171" t="s">
        <v>285</v>
      </c>
      <c r="F1019" s="171" t="s">
        <v>377</v>
      </c>
      <c r="G1019" s="173" t="s">
        <v>971</v>
      </c>
      <c r="H1019" s="171" t="s">
        <v>972</v>
      </c>
      <c r="I1019" s="173" t="s">
        <v>983</v>
      </c>
      <c r="J1019" s="171" t="s">
        <v>992</v>
      </c>
      <c r="K1019" s="171" t="s">
        <v>993</v>
      </c>
      <c r="L1019" s="171" t="s">
        <v>986</v>
      </c>
      <c r="M1019" s="175">
        <v>10</v>
      </c>
      <c r="N1019" s="177">
        <v>40383.25</v>
      </c>
      <c r="O1019" s="179">
        <v>41855</v>
      </c>
      <c r="P1019" s="171" t="s">
        <v>987</v>
      </c>
      <c r="Q1019" s="173" t="s">
        <v>988</v>
      </c>
      <c r="R1019" s="171" t="s">
        <v>219</v>
      </c>
      <c r="S1019" s="171" t="s">
        <v>220</v>
      </c>
      <c r="T1019" s="171" t="s">
        <v>221</v>
      </c>
      <c r="U1019" s="171" t="s">
        <v>222</v>
      </c>
      <c r="V1019" s="171" t="s">
        <v>223</v>
      </c>
    </row>
    <row r="1020" spans="1:22" ht="30" hidden="1">
      <c r="A1020" s="120"/>
      <c r="B1020" s="171" t="s">
        <v>206</v>
      </c>
      <c r="C1020" s="173" t="s">
        <v>207</v>
      </c>
      <c r="D1020" s="171" t="s">
        <v>208</v>
      </c>
      <c r="E1020" s="171" t="s">
        <v>273</v>
      </c>
      <c r="F1020" s="171" t="s">
        <v>377</v>
      </c>
      <c r="G1020" s="173" t="s">
        <v>971</v>
      </c>
      <c r="H1020" s="171" t="s">
        <v>972</v>
      </c>
      <c r="I1020" s="173" t="s">
        <v>973</v>
      </c>
      <c r="J1020" s="171" t="s">
        <v>994</v>
      </c>
      <c r="K1020" s="171" t="s">
        <v>995</v>
      </c>
      <c r="L1020" s="171" t="s">
        <v>976</v>
      </c>
      <c r="M1020" s="175">
        <v>10</v>
      </c>
      <c r="N1020" s="177">
        <v>20509.5</v>
      </c>
      <c r="O1020" s="179">
        <v>41855</v>
      </c>
      <c r="P1020" s="171" t="s">
        <v>281</v>
      </c>
      <c r="Q1020" s="173" t="s">
        <v>282</v>
      </c>
      <c r="R1020" s="171" t="s">
        <v>219</v>
      </c>
      <c r="S1020" s="171" t="s">
        <v>220</v>
      </c>
      <c r="T1020" s="171" t="s">
        <v>221</v>
      </c>
      <c r="U1020" s="171" t="s">
        <v>222</v>
      </c>
      <c r="V1020" s="171" t="s">
        <v>223</v>
      </c>
    </row>
    <row r="1021" spans="1:22" hidden="1">
      <c r="A1021" s="120"/>
      <c r="B1021" s="128" t="s">
        <v>206</v>
      </c>
      <c r="C1021" s="127" t="s">
        <v>207</v>
      </c>
      <c r="D1021" s="128" t="s">
        <v>208</v>
      </c>
      <c r="E1021" s="128" t="s">
        <v>466</v>
      </c>
      <c r="F1021" s="128" t="s">
        <v>1036</v>
      </c>
      <c r="G1021" s="127" t="s">
        <v>2393</v>
      </c>
      <c r="H1021" s="128" t="s">
        <v>2394</v>
      </c>
      <c r="I1021" s="127" t="s">
        <v>2395</v>
      </c>
      <c r="J1021" s="128" t="s">
        <v>2396</v>
      </c>
      <c r="K1021" s="128" t="s">
        <v>2397</v>
      </c>
      <c r="L1021" s="128" t="s">
        <v>2398</v>
      </c>
      <c r="M1021" s="126">
        <v>30</v>
      </c>
      <c r="N1021" s="129">
        <v>20601</v>
      </c>
      <c r="O1021" s="128">
        <v>41852</v>
      </c>
      <c r="P1021" s="128" t="s">
        <v>1043</v>
      </c>
      <c r="Q1021" s="127" t="s">
        <v>1044</v>
      </c>
      <c r="R1021" s="128" t="s">
        <v>219</v>
      </c>
      <c r="S1021" s="128" t="s">
        <v>220</v>
      </c>
      <c r="T1021" s="128" t="s">
        <v>221</v>
      </c>
      <c r="U1021" s="128" t="s">
        <v>222</v>
      </c>
      <c r="V1021" s="128" t="s">
        <v>223</v>
      </c>
    </row>
    <row r="1022" spans="1:22" hidden="1">
      <c r="A1022" s="120"/>
      <c r="B1022" s="128" t="s">
        <v>206</v>
      </c>
      <c r="C1022" s="127" t="s">
        <v>207</v>
      </c>
      <c r="D1022" s="128" t="s">
        <v>208</v>
      </c>
      <c r="E1022" s="128" t="s">
        <v>285</v>
      </c>
      <c r="F1022" s="128" t="s">
        <v>286</v>
      </c>
      <c r="G1022" s="127" t="s">
        <v>2087</v>
      </c>
      <c r="H1022" s="128" t="s">
        <v>2088</v>
      </c>
      <c r="I1022" s="127" t="s">
        <v>2117</v>
      </c>
      <c r="J1022" s="128" t="s">
        <v>2118</v>
      </c>
      <c r="K1022" s="128" t="s">
        <v>2119</v>
      </c>
      <c r="L1022" s="128" t="s">
        <v>2120</v>
      </c>
      <c r="M1022" s="126">
        <v>10</v>
      </c>
      <c r="N1022" s="129">
        <v>23504.6</v>
      </c>
      <c r="O1022" s="128">
        <v>41856</v>
      </c>
      <c r="P1022" s="128" t="s">
        <v>2121</v>
      </c>
      <c r="Q1022" s="127" t="s">
        <v>2122</v>
      </c>
      <c r="R1022" s="128" t="s">
        <v>219</v>
      </c>
      <c r="S1022" s="128" t="s">
        <v>220</v>
      </c>
      <c r="T1022" s="128" t="s">
        <v>221</v>
      </c>
      <c r="U1022" s="128" t="s">
        <v>222</v>
      </c>
      <c r="V1022" s="128" t="s">
        <v>223</v>
      </c>
    </row>
    <row r="1023" spans="1:22" hidden="1">
      <c r="A1023" s="120"/>
      <c r="B1023" s="128" t="s">
        <v>206</v>
      </c>
      <c r="C1023" s="127" t="s">
        <v>207</v>
      </c>
      <c r="D1023" s="128" t="s">
        <v>208</v>
      </c>
      <c r="E1023" s="128" t="s">
        <v>285</v>
      </c>
      <c r="F1023" s="128" t="s">
        <v>286</v>
      </c>
      <c r="G1023" s="127" t="s">
        <v>2087</v>
      </c>
      <c r="H1023" s="128" t="s">
        <v>2088</v>
      </c>
      <c r="I1023" s="127" t="s">
        <v>2123</v>
      </c>
      <c r="J1023" s="128" t="s">
        <v>2118</v>
      </c>
      <c r="K1023" s="128" t="s">
        <v>2119</v>
      </c>
      <c r="L1023" s="128" t="s">
        <v>2120</v>
      </c>
      <c r="M1023" s="126">
        <v>10</v>
      </c>
      <c r="N1023" s="129">
        <v>10073.4</v>
      </c>
      <c r="O1023" s="128">
        <v>41856</v>
      </c>
      <c r="P1023" s="128" t="s">
        <v>2121</v>
      </c>
      <c r="Q1023" s="127" t="s">
        <v>2122</v>
      </c>
      <c r="R1023" s="128" t="s">
        <v>219</v>
      </c>
      <c r="S1023" s="128" t="s">
        <v>220</v>
      </c>
      <c r="T1023" s="128" t="s">
        <v>221</v>
      </c>
      <c r="U1023" s="128" t="s">
        <v>222</v>
      </c>
      <c r="V1023" s="128" t="s">
        <v>223</v>
      </c>
    </row>
    <row r="1024" spans="1:22" hidden="1">
      <c r="A1024" s="120"/>
      <c r="B1024" s="128" t="s">
        <v>206</v>
      </c>
      <c r="C1024" s="127" t="s">
        <v>207</v>
      </c>
      <c r="D1024" s="128" t="s">
        <v>208</v>
      </c>
      <c r="E1024" s="128" t="s">
        <v>890</v>
      </c>
      <c r="F1024" s="128" t="s">
        <v>891</v>
      </c>
      <c r="G1024" s="127" t="s">
        <v>2364</v>
      </c>
      <c r="H1024" s="128" t="s">
        <v>2365</v>
      </c>
      <c r="I1024" s="127" t="s">
        <v>2378</v>
      </c>
      <c r="J1024" s="128" t="s">
        <v>2379</v>
      </c>
      <c r="K1024" s="128" t="s">
        <v>2380</v>
      </c>
      <c r="L1024" s="128" t="s">
        <v>2381</v>
      </c>
      <c r="M1024" s="126">
        <v>10</v>
      </c>
      <c r="N1024" s="129">
        <v>60000</v>
      </c>
      <c r="O1024" s="128">
        <v>41858</v>
      </c>
      <c r="P1024" s="128" t="s">
        <v>1043</v>
      </c>
      <c r="Q1024" s="127" t="s">
        <v>1044</v>
      </c>
      <c r="R1024" s="128" t="s">
        <v>219</v>
      </c>
      <c r="S1024" s="128" t="s">
        <v>220</v>
      </c>
      <c r="T1024" s="128" t="s">
        <v>476</v>
      </c>
      <c r="U1024" s="128" t="s">
        <v>222</v>
      </c>
      <c r="V1024" s="128" t="s">
        <v>223</v>
      </c>
    </row>
    <row r="1025" spans="1:22" hidden="1">
      <c r="A1025" s="120"/>
      <c r="B1025" s="128" t="s">
        <v>206</v>
      </c>
      <c r="C1025" s="127" t="s">
        <v>207</v>
      </c>
      <c r="D1025" s="128" t="s">
        <v>208</v>
      </c>
      <c r="E1025" s="128" t="s">
        <v>890</v>
      </c>
      <c r="F1025" s="128" t="s">
        <v>1036</v>
      </c>
      <c r="G1025" s="127" t="s">
        <v>1479</v>
      </c>
      <c r="H1025" s="128" t="s">
        <v>1480</v>
      </c>
      <c r="I1025" s="127" t="s">
        <v>1487</v>
      </c>
      <c r="J1025" s="128" t="s">
        <v>1488</v>
      </c>
      <c r="K1025" s="128" t="s">
        <v>1489</v>
      </c>
      <c r="L1025" s="128" t="s">
        <v>1490</v>
      </c>
      <c r="M1025" s="126">
        <v>40</v>
      </c>
      <c r="N1025" s="129">
        <v>159160.54</v>
      </c>
      <c r="O1025" s="128">
        <v>41862</v>
      </c>
      <c r="P1025" s="128" t="s">
        <v>1491</v>
      </c>
      <c r="Q1025" s="127" t="s">
        <v>1492</v>
      </c>
      <c r="R1025" s="128" t="s">
        <v>219</v>
      </c>
      <c r="S1025" s="128" t="s">
        <v>220</v>
      </c>
      <c r="T1025" s="128" t="s">
        <v>476</v>
      </c>
      <c r="U1025" s="128" t="s">
        <v>222</v>
      </c>
      <c r="V1025" s="128" t="s">
        <v>223</v>
      </c>
    </row>
    <row r="1026" spans="1:22" ht="30" hidden="1">
      <c r="A1026" s="120"/>
      <c r="B1026" s="171" t="s">
        <v>206</v>
      </c>
      <c r="C1026" s="173" t="s">
        <v>207</v>
      </c>
      <c r="D1026" s="171" t="s">
        <v>208</v>
      </c>
      <c r="E1026" s="171" t="s">
        <v>273</v>
      </c>
      <c r="F1026" s="171" t="s">
        <v>274</v>
      </c>
      <c r="G1026" s="173" t="s">
        <v>971</v>
      </c>
      <c r="H1026" s="171" t="s">
        <v>972</v>
      </c>
      <c r="I1026" s="173" t="s">
        <v>996</v>
      </c>
      <c r="J1026" s="171" t="s">
        <v>997</v>
      </c>
      <c r="K1026" s="171" t="s">
        <v>998</v>
      </c>
      <c r="L1026" s="171" t="s">
        <v>999</v>
      </c>
      <c r="M1026" s="175">
        <v>10</v>
      </c>
      <c r="N1026" s="177">
        <v>23919.48</v>
      </c>
      <c r="O1026" s="179">
        <v>41863</v>
      </c>
      <c r="P1026" s="171" t="s">
        <v>987</v>
      </c>
      <c r="Q1026" s="173" t="s">
        <v>988</v>
      </c>
      <c r="R1026" s="171" t="s">
        <v>219</v>
      </c>
      <c r="S1026" s="171" t="s">
        <v>220</v>
      </c>
      <c r="T1026" s="171" t="s">
        <v>221</v>
      </c>
      <c r="U1026" s="171" t="s">
        <v>222</v>
      </c>
      <c r="V1026" s="171" t="s">
        <v>223</v>
      </c>
    </row>
    <row r="1027" spans="1:22" hidden="1">
      <c r="A1027" s="120"/>
      <c r="B1027" s="128" t="s">
        <v>206</v>
      </c>
      <c r="C1027" s="127" t="s">
        <v>207</v>
      </c>
      <c r="D1027" s="128" t="s">
        <v>208</v>
      </c>
      <c r="E1027" s="128" t="s">
        <v>546</v>
      </c>
      <c r="F1027" s="128" t="s">
        <v>547</v>
      </c>
      <c r="G1027" s="127" t="s">
        <v>2347</v>
      </c>
      <c r="H1027" s="128" t="s">
        <v>2348</v>
      </c>
      <c r="I1027" s="127" t="s">
        <v>2357</v>
      </c>
      <c r="J1027" s="128" t="s">
        <v>2358</v>
      </c>
      <c r="K1027" s="128" t="s">
        <v>2359</v>
      </c>
      <c r="L1027" s="128" t="s">
        <v>2360</v>
      </c>
      <c r="M1027" s="126">
        <v>10</v>
      </c>
      <c r="N1027" s="129">
        <v>8806.02</v>
      </c>
      <c r="O1027" s="128">
        <v>41852</v>
      </c>
      <c r="P1027" s="128" t="s">
        <v>1852</v>
      </c>
      <c r="Q1027" s="127" t="s">
        <v>1853</v>
      </c>
      <c r="R1027" s="128" t="s">
        <v>219</v>
      </c>
      <c r="S1027" s="128" t="s">
        <v>220</v>
      </c>
      <c r="T1027" s="128" t="s">
        <v>221</v>
      </c>
      <c r="U1027" s="128" t="s">
        <v>222</v>
      </c>
      <c r="V1027" s="128" t="s">
        <v>223</v>
      </c>
    </row>
    <row r="1028" spans="1:22" hidden="1">
      <c r="A1028" s="120"/>
      <c r="B1028" s="128" t="s">
        <v>206</v>
      </c>
      <c r="C1028" s="127" t="s">
        <v>207</v>
      </c>
      <c r="D1028" s="128" t="s">
        <v>208</v>
      </c>
      <c r="E1028" s="128" t="s">
        <v>546</v>
      </c>
      <c r="F1028" s="128" t="s">
        <v>547</v>
      </c>
      <c r="G1028" s="127" t="s">
        <v>2347</v>
      </c>
      <c r="H1028" s="128" t="s">
        <v>2348</v>
      </c>
      <c r="I1028" s="127" t="s">
        <v>2361</v>
      </c>
      <c r="J1028" s="128" t="s">
        <v>2358</v>
      </c>
      <c r="K1028" s="128" t="s">
        <v>2359</v>
      </c>
      <c r="L1028" s="128" t="s">
        <v>2360</v>
      </c>
      <c r="M1028" s="126">
        <v>10</v>
      </c>
      <c r="N1028" s="129">
        <v>2935.34</v>
      </c>
      <c r="O1028" s="128">
        <v>41852</v>
      </c>
      <c r="P1028" s="128" t="s">
        <v>1852</v>
      </c>
      <c r="Q1028" s="127" t="s">
        <v>1853</v>
      </c>
      <c r="R1028" s="128" t="s">
        <v>219</v>
      </c>
      <c r="S1028" s="128" t="s">
        <v>220</v>
      </c>
      <c r="T1028" s="128" t="s">
        <v>221</v>
      </c>
      <c r="U1028" s="128" t="s">
        <v>222</v>
      </c>
      <c r="V1028" s="128" t="s">
        <v>223</v>
      </c>
    </row>
    <row r="1029" spans="1:22" hidden="1">
      <c r="A1029" s="120"/>
      <c r="B1029" s="128" t="s">
        <v>206</v>
      </c>
      <c r="C1029" s="127" t="s">
        <v>207</v>
      </c>
      <c r="D1029" s="128" t="s">
        <v>208</v>
      </c>
      <c r="E1029" s="128" t="s">
        <v>546</v>
      </c>
      <c r="F1029" s="128" t="s">
        <v>547</v>
      </c>
      <c r="G1029" s="127" t="s">
        <v>2347</v>
      </c>
      <c r="H1029" s="128" t="s">
        <v>2348</v>
      </c>
      <c r="I1029" s="127" t="s">
        <v>2362</v>
      </c>
      <c r="J1029" s="128" t="s">
        <v>2358</v>
      </c>
      <c r="K1029" s="128" t="s">
        <v>2359</v>
      </c>
      <c r="L1029" s="128" t="s">
        <v>2360</v>
      </c>
      <c r="M1029" s="126">
        <v>10</v>
      </c>
      <c r="N1029" s="129">
        <v>11741.36</v>
      </c>
      <c r="O1029" s="128">
        <v>41852</v>
      </c>
      <c r="P1029" s="128" t="s">
        <v>1852</v>
      </c>
      <c r="Q1029" s="127" t="s">
        <v>1853</v>
      </c>
      <c r="R1029" s="128" t="s">
        <v>219</v>
      </c>
      <c r="S1029" s="128" t="s">
        <v>220</v>
      </c>
      <c r="T1029" s="128" t="s">
        <v>221</v>
      </c>
      <c r="U1029" s="128" t="s">
        <v>222</v>
      </c>
      <c r="V1029" s="128" t="s">
        <v>223</v>
      </c>
    </row>
    <row r="1030" spans="1:22" hidden="1">
      <c r="A1030" s="120"/>
      <c r="B1030" s="128" t="s">
        <v>206</v>
      </c>
      <c r="C1030" s="127" t="s">
        <v>207</v>
      </c>
      <c r="D1030" s="128" t="s">
        <v>208</v>
      </c>
      <c r="E1030" s="128" t="s">
        <v>546</v>
      </c>
      <c r="F1030" s="128" t="s">
        <v>547</v>
      </c>
      <c r="G1030" s="127" t="s">
        <v>2347</v>
      </c>
      <c r="H1030" s="128" t="s">
        <v>2348</v>
      </c>
      <c r="I1030" s="127" t="s">
        <v>2363</v>
      </c>
      <c r="J1030" s="128" t="s">
        <v>2358</v>
      </c>
      <c r="K1030" s="128" t="s">
        <v>2359</v>
      </c>
      <c r="L1030" s="128" t="s">
        <v>2360</v>
      </c>
      <c r="M1030" s="126">
        <v>10</v>
      </c>
      <c r="N1030" s="129">
        <v>5870.68</v>
      </c>
      <c r="O1030" s="128">
        <v>41852</v>
      </c>
      <c r="P1030" s="128" t="s">
        <v>1852</v>
      </c>
      <c r="Q1030" s="127" t="s">
        <v>1853</v>
      </c>
      <c r="R1030" s="128" t="s">
        <v>219</v>
      </c>
      <c r="S1030" s="128" t="s">
        <v>220</v>
      </c>
      <c r="T1030" s="128" t="s">
        <v>221</v>
      </c>
      <c r="U1030" s="128" t="s">
        <v>222</v>
      </c>
      <c r="V1030" s="128" t="s">
        <v>223</v>
      </c>
    </row>
    <row r="1031" spans="1:22" ht="30" hidden="1">
      <c r="A1031" s="120"/>
      <c r="B1031" s="171" t="s">
        <v>206</v>
      </c>
      <c r="C1031" s="173" t="s">
        <v>207</v>
      </c>
      <c r="D1031" s="171" t="s">
        <v>208</v>
      </c>
      <c r="E1031" s="171" t="s">
        <v>315</v>
      </c>
      <c r="F1031" s="171" t="s">
        <v>251</v>
      </c>
      <c r="G1031" s="173" t="s">
        <v>908</v>
      </c>
      <c r="H1031" s="171" t="s">
        <v>909</v>
      </c>
      <c r="I1031" s="173" t="s">
        <v>929</v>
      </c>
      <c r="J1031" s="171" t="s">
        <v>930</v>
      </c>
      <c r="K1031" s="171" t="s">
        <v>931</v>
      </c>
      <c r="L1031" s="171" t="s">
        <v>921</v>
      </c>
      <c r="M1031" s="175">
        <v>110</v>
      </c>
      <c r="N1031" s="177">
        <v>1332</v>
      </c>
      <c r="O1031" s="179">
        <v>41862</v>
      </c>
      <c r="P1031" s="171" t="s">
        <v>831</v>
      </c>
      <c r="Q1031" s="173" t="s">
        <v>832</v>
      </c>
      <c r="R1031" s="171" t="s">
        <v>219</v>
      </c>
      <c r="S1031" s="171" t="s">
        <v>220</v>
      </c>
      <c r="T1031" s="171" t="s">
        <v>221</v>
      </c>
      <c r="U1031" s="171" t="s">
        <v>222</v>
      </c>
      <c r="V1031" s="171" t="s">
        <v>223</v>
      </c>
    </row>
    <row r="1032" spans="1:22" ht="30" hidden="1">
      <c r="A1032" s="120"/>
      <c r="B1032" s="171" t="s">
        <v>206</v>
      </c>
      <c r="C1032" s="173" t="s">
        <v>207</v>
      </c>
      <c r="D1032" s="171" t="s">
        <v>208</v>
      </c>
      <c r="E1032" s="171" t="s">
        <v>315</v>
      </c>
      <c r="F1032" s="171" t="s">
        <v>251</v>
      </c>
      <c r="G1032" s="173" t="s">
        <v>908</v>
      </c>
      <c r="H1032" s="171" t="s">
        <v>909</v>
      </c>
      <c r="I1032" s="173" t="s">
        <v>929</v>
      </c>
      <c r="J1032" s="171" t="s">
        <v>932</v>
      </c>
      <c r="K1032" s="171" t="s">
        <v>931</v>
      </c>
      <c r="L1032" s="171" t="s">
        <v>921</v>
      </c>
      <c r="M1032" s="175">
        <v>120</v>
      </c>
      <c r="N1032" s="177">
        <v>1478.9</v>
      </c>
      <c r="O1032" s="179">
        <v>41862</v>
      </c>
      <c r="P1032" s="171" t="s">
        <v>831</v>
      </c>
      <c r="Q1032" s="173" t="s">
        <v>832</v>
      </c>
      <c r="R1032" s="171" t="s">
        <v>219</v>
      </c>
      <c r="S1032" s="171" t="s">
        <v>220</v>
      </c>
      <c r="T1032" s="171" t="s">
        <v>221</v>
      </c>
      <c r="U1032" s="171" t="s">
        <v>222</v>
      </c>
      <c r="V1032" s="171" t="s">
        <v>223</v>
      </c>
    </row>
    <row r="1033" spans="1:22" ht="30" hidden="1">
      <c r="A1033" s="120"/>
      <c r="B1033" s="171" t="s">
        <v>206</v>
      </c>
      <c r="C1033" s="173" t="s">
        <v>207</v>
      </c>
      <c r="D1033" s="171" t="s">
        <v>208</v>
      </c>
      <c r="E1033" s="171" t="s">
        <v>315</v>
      </c>
      <c r="F1033" s="171" t="s">
        <v>251</v>
      </c>
      <c r="G1033" s="173" t="s">
        <v>908</v>
      </c>
      <c r="H1033" s="171" t="s">
        <v>909</v>
      </c>
      <c r="I1033" s="173" t="s">
        <v>929</v>
      </c>
      <c r="J1033" s="171" t="s">
        <v>933</v>
      </c>
      <c r="K1033" s="171" t="s">
        <v>931</v>
      </c>
      <c r="L1033" s="171" t="s">
        <v>921</v>
      </c>
      <c r="M1033" s="175">
        <v>130</v>
      </c>
      <c r="N1033" s="177">
        <v>205</v>
      </c>
      <c r="O1033" s="179">
        <v>41862</v>
      </c>
      <c r="P1033" s="171" t="s">
        <v>831</v>
      </c>
      <c r="Q1033" s="173" t="s">
        <v>832</v>
      </c>
      <c r="R1033" s="171" t="s">
        <v>219</v>
      </c>
      <c r="S1033" s="171" t="s">
        <v>220</v>
      </c>
      <c r="T1033" s="171" t="s">
        <v>221</v>
      </c>
      <c r="U1033" s="171" t="s">
        <v>222</v>
      </c>
      <c r="V1033" s="171" t="s">
        <v>223</v>
      </c>
    </row>
    <row r="1034" spans="1:22" ht="30" hidden="1">
      <c r="A1034" s="120"/>
      <c r="B1034" s="171" t="s">
        <v>206</v>
      </c>
      <c r="C1034" s="173" t="s">
        <v>207</v>
      </c>
      <c r="D1034" s="171" t="s">
        <v>208</v>
      </c>
      <c r="E1034" s="171" t="s">
        <v>315</v>
      </c>
      <c r="F1034" s="171" t="s">
        <v>251</v>
      </c>
      <c r="G1034" s="173" t="s">
        <v>908</v>
      </c>
      <c r="H1034" s="171" t="s">
        <v>909</v>
      </c>
      <c r="I1034" s="173" t="s">
        <v>934</v>
      </c>
      <c r="J1034" s="171" t="s">
        <v>935</v>
      </c>
      <c r="K1034" s="171" t="s">
        <v>931</v>
      </c>
      <c r="L1034" s="171" t="s">
        <v>921</v>
      </c>
      <c r="M1034" s="175">
        <v>140</v>
      </c>
      <c r="N1034" s="177">
        <v>15950</v>
      </c>
      <c r="O1034" s="179">
        <v>41862</v>
      </c>
      <c r="P1034" s="171" t="s">
        <v>831</v>
      </c>
      <c r="Q1034" s="173" t="s">
        <v>832</v>
      </c>
      <c r="R1034" s="171" t="s">
        <v>219</v>
      </c>
      <c r="S1034" s="171" t="s">
        <v>220</v>
      </c>
      <c r="T1034" s="171" t="s">
        <v>221</v>
      </c>
      <c r="U1034" s="171" t="s">
        <v>222</v>
      </c>
      <c r="V1034" s="171" t="s">
        <v>223</v>
      </c>
    </row>
    <row r="1035" spans="1:22" ht="30" hidden="1">
      <c r="A1035" s="120"/>
      <c r="B1035" s="171" t="s">
        <v>206</v>
      </c>
      <c r="C1035" s="173" t="s">
        <v>207</v>
      </c>
      <c r="D1035" s="171" t="s">
        <v>208</v>
      </c>
      <c r="E1035" s="171" t="s">
        <v>315</v>
      </c>
      <c r="F1035" s="171" t="s">
        <v>251</v>
      </c>
      <c r="G1035" s="173" t="s">
        <v>908</v>
      </c>
      <c r="H1035" s="171" t="s">
        <v>909</v>
      </c>
      <c r="I1035" s="173" t="s">
        <v>922</v>
      </c>
      <c r="J1035" s="171" t="s">
        <v>936</v>
      </c>
      <c r="K1035" s="171" t="s">
        <v>931</v>
      </c>
      <c r="L1035" s="171" t="s">
        <v>921</v>
      </c>
      <c r="M1035" s="175">
        <v>150</v>
      </c>
      <c r="N1035" s="177">
        <v>1412.55</v>
      </c>
      <c r="O1035" s="179">
        <v>41862</v>
      </c>
      <c r="P1035" s="171" t="s">
        <v>831</v>
      </c>
      <c r="Q1035" s="173" t="s">
        <v>832</v>
      </c>
      <c r="R1035" s="171" t="s">
        <v>219</v>
      </c>
      <c r="S1035" s="171" t="s">
        <v>220</v>
      </c>
      <c r="T1035" s="171" t="s">
        <v>221</v>
      </c>
      <c r="U1035" s="171" t="s">
        <v>222</v>
      </c>
      <c r="V1035" s="171" t="s">
        <v>223</v>
      </c>
    </row>
    <row r="1036" spans="1:22" hidden="1">
      <c r="A1036" s="120"/>
      <c r="B1036" s="128" t="s">
        <v>206</v>
      </c>
      <c r="C1036" s="127" t="s">
        <v>207</v>
      </c>
      <c r="D1036" s="128" t="s">
        <v>208</v>
      </c>
      <c r="E1036" s="128" t="s">
        <v>209</v>
      </c>
      <c r="F1036" s="128" t="s">
        <v>1659</v>
      </c>
      <c r="G1036" s="127" t="s">
        <v>1644</v>
      </c>
      <c r="H1036" s="128" t="s">
        <v>1645</v>
      </c>
      <c r="I1036" s="127" t="s">
        <v>1666</v>
      </c>
      <c r="J1036" s="128" t="s">
        <v>1667</v>
      </c>
      <c r="K1036" s="128" t="s">
        <v>1668</v>
      </c>
      <c r="L1036" s="128" t="s">
        <v>1669</v>
      </c>
      <c r="M1036" s="126">
        <v>10</v>
      </c>
      <c r="N1036" s="129">
        <v>11724.79</v>
      </c>
      <c r="O1036" s="128">
        <v>41863</v>
      </c>
      <c r="P1036" s="128" t="s">
        <v>1670</v>
      </c>
      <c r="Q1036" s="127" t="s">
        <v>1671</v>
      </c>
      <c r="R1036" s="128" t="s">
        <v>219</v>
      </c>
      <c r="S1036" s="128" t="s">
        <v>220</v>
      </c>
      <c r="T1036" s="128" t="s">
        <v>221</v>
      </c>
      <c r="U1036" s="128" t="s">
        <v>222</v>
      </c>
      <c r="V1036" s="128" t="s">
        <v>223</v>
      </c>
    </row>
    <row r="1037" spans="1:22" hidden="1">
      <c r="A1037" s="120"/>
      <c r="B1037" s="128" t="s">
        <v>206</v>
      </c>
      <c r="C1037" s="127" t="s">
        <v>207</v>
      </c>
      <c r="D1037" s="128" t="s">
        <v>208</v>
      </c>
      <c r="E1037" s="128" t="s">
        <v>209</v>
      </c>
      <c r="F1037" s="128" t="s">
        <v>1659</v>
      </c>
      <c r="G1037" s="127" t="s">
        <v>1644</v>
      </c>
      <c r="H1037" s="128" t="s">
        <v>1645</v>
      </c>
      <c r="I1037" s="127" t="s">
        <v>1672</v>
      </c>
      <c r="J1037" s="128" t="s">
        <v>1667</v>
      </c>
      <c r="K1037" s="128" t="s">
        <v>1668</v>
      </c>
      <c r="L1037" s="128" t="s">
        <v>1669</v>
      </c>
      <c r="M1037" s="126">
        <v>10</v>
      </c>
      <c r="N1037" s="129">
        <v>17587.18</v>
      </c>
      <c r="O1037" s="128">
        <v>41863</v>
      </c>
      <c r="P1037" s="128" t="s">
        <v>1670</v>
      </c>
      <c r="Q1037" s="127" t="s">
        <v>1671</v>
      </c>
      <c r="R1037" s="128" t="s">
        <v>219</v>
      </c>
      <c r="S1037" s="128" t="s">
        <v>220</v>
      </c>
      <c r="T1037" s="128" t="s">
        <v>221</v>
      </c>
      <c r="U1037" s="128" t="s">
        <v>222</v>
      </c>
      <c r="V1037" s="128" t="s">
        <v>223</v>
      </c>
    </row>
    <row r="1038" spans="1:22" ht="30" hidden="1">
      <c r="A1038" s="120"/>
      <c r="B1038" s="171" t="s">
        <v>206</v>
      </c>
      <c r="C1038" s="173" t="s">
        <v>207</v>
      </c>
      <c r="D1038" s="171" t="s">
        <v>208</v>
      </c>
      <c r="E1038" s="171" t="s">
        <v>517</v>
      </c>
      <c r="F1038" s="171" t="s">
        <v>518</v>
      </c>
      <c r="G1038" s="173" t="s">
        <v>519</v>
      </c>
      <c r="H1038" s="171" t="s">
        <v>520</v>
      </c>
      <c r="I1038" s="173" t="s">
        <v>521</v>
      </c>
      <c r="J1038" s="171" t="s">
        <v>522</v>
      </c>
      <c r="K1038" s="171" t="s">
        <v>523</v>
      </c>
      <c r="L1038" s="171" t="s">
        <v>524</v>
      </c>
      <c r="M1038" s="175">
        <v>10</v>
      </c>
      <c r="N1038" s="177">
        <v>1579.64</v>
      </c>
      <c r="O1038" s="179">
        <v>41852</v>
      </c>
      <c r="P1038" s="171" t="s">
        <v>270</v>
      </c>
      <c r="Q1038" s="173" t="s">
        <v>271</v>
      </c>
      <c r="R1038" s="171" t="s">
        <v>219</v>
      </c>
      <c r="S1038" s="171" t="s">
        <v>220</v>
      </c>
      <c r="T1038" s="171" t="s">
        <v>221</v>
      </c>
      <c r="U1038" s="171" t="s">
        <v>222</v>
      </c>
      <c r="V1038" s="171" t="s">
        <v>223</v>
      </c>
    </row>
    <row r="1039" spans="1:22" ht="30" hidden="1">
      <c r="A1039" s="120"/>
      <c r="B1039" s="171" t="s">
        <v>206</v>
      </c>
      <c r="C1039" s="173" t="s">
        <v>207</v>
      </c>
      <c r="D1039" s="171" t="s">
        <v>208</v>
      </c>
      <c r="E1039" s="171" t="s">
        <v>517</v>
      </c>
      <c r="F1039" s="171" t="s">
        <v>518</v>
      </c>
      <c r="G1039" s="173" t="s">
        <v>519</v>
      </c>
      <c r="H1039" s="171" t="s">
        <v>520</v>
      </c>
      <c r="I1039" s="173" t="s">
        <v>525</v>
      </c>
      <c r="J1039" s="171" t="s">
        <v>526</v>
      </c>
      <c r="K1039" s="171" t="s">
        <v>523</v>
      </c>
      <c r="L1039" s="171" t="s">
        <v>524</v>
      </c>
      <c r="M1039" s="175">
        <v>10</v>
      </c>
      <c r="N1039" s="177">
        <v>793.86</v>
      </c>
      <c r="O1039" s="179">
        <v>41852</v>
      </c>
      <c r="P1039" s="171" t="s">
        <v>270</v>
      </c>
      <c r="Q1039" s="173" t="s">
        <v>271</v>
      </c>
      <c r="R1039" s="171" t="s">
        <v>219</v>
      </c>
      <c r="S1039" s="171" t="s">
        <v>220</v>
      </c>
      <c r="T1039" s="171" t="s">
        <v>221</v>
      </c>
      <c r="U1039" s="171" t="s">
        <v>222</v>
      </c>
      <c r="V1039" s="171" t="s">
        <v>223</v>
      </c>
    </row>
    <row r="1040" spans="1:22" ht="30" hidden="1">
      <c r="A1040" s="120"/>
      <c r="B1040" s="171" t="s">
        <v>206</v>
      </c>
      <c r="C1040" s="173" t="s">
        <v>207</v>
      </c>
      <c r="D1040" s="171" t="s">
        <v>208</v>
      </c>
      <c r="E1040" s="171" t="s">
        <v>517</v>
      </c>
      <c r="F1040" s="171" t="s">
        <v>518</v>
      </c>
      <c r="G1040" s="173" t="s">
        <v>519</v>
      </c>
      <c r="H1040" s="171" t="s">
        <v>520</v>
      </c>
      <c r="I1040" s="173" t="s">
        <v>527</v>
      </c>
      <c r="J1040" s="171" t="s">
        <v>528</v>
      </c>
      <c r="K1040" s="171" t="s">
        <v>523</v>
      </c>
      <c r="L1040" s="171" t="s">
        <v>524</v>
      </c>
      <c r="M1040" s="175">
        <v>10</v>
      </c>
      <c r="N1040" s="177">
        <v>101</v>
      </c>
      <c r="O1040" s="179">
        <v>41852</v>
      </c>
      <c r="P1040" s="171" t="s">
        <v>270</v>
      </c>
      <c r="Q1040" s="173" t="s">
        <v>271</v>
      </c>
      <c r="R1040" s="171" t="s">
        <v>219</v>
      </c>
      <c r="S1040" s="171" t="s">
        <v>220</v>
      </c>
      <c r="T1040" s="171" t="s">
        <v>221</v>
      </c>
      <c r="U1040" s="171" t="s">
        <v>222</v>
      </c>
      <c r="V1040" s="171" t="s">
        <v>223</v>
      </c>
    </row>
    <row r="1041" spans="1:22" ht="30" hidden="1">
      <c r="A1041" s="120"/>
      <c r="B1041" s="171" t="s">
        <v>206</v>
      </c>
      <c r="C1041" s="173" t="s">
        <v>207</v>
      </c>
      <c r="D1041" s="171" t="s">
        <v>208</v>
      </c>
      <c r="E1041" s="171" t="s">
        <v>517</v>
      </c>
      <c r="F1041" s="171" t="s">
        <v>518</v>
      </c>
      <c r="G1041" s="173" t="s">
        <v>519</v>
      </c>
      <c r="H1041" s="171" t="s">
        <v>520</v>
      </c>
      <c r="I1041" s="173" t="s">
        <v>529</v>
      </c>
      <c r="J1041" s="171" t="s">
        <v>530</v>
      </c>
      <c r="K1041" s="171" t="s">
        <v>523</v>
      </c>
      <c r="L1041" s="171" t="s">
        <v>524</v>
      </c>
      <c r="M1041" s="175">
        <v>10</v>
      </c>
      <c r="N1041" s="177">
        <v>101</v>
      </c>
      <c r="O1041" s="179">
        <v>41852</v>
      </c>
      <c r="P1041" s="171" t="s">
        <v>270</v>
      </c>
      <c r="Q1041" s="173" t="s">
        <v>271</v>
      </c>
      <c r="R1041" s="171" t="s">
        <v>219</v>
      </c>
      <c r="S1041" s="171" t="s">
        <v>220</v>
      </c>
      <c r="T1041" s="171" t="s">
        <v>221</v>
      </c>
      <c r="U1041" s="171" t="s">
        <v>222</v>
      </c>
      <c r="V1041" s="171" t="s">
        <v>223</v>
      </c>
    </row>
    <row r="1042" spans="1:22" ht="30" hidden="1">
      <c r="A1042" s="120"/>
      <c r="B1042" s="171" t="s">
        <v>206</v>
      </c>
      <c r="C1042" s="173" t="s">
        <v>207</v>
      </c>
      <c r="D1042" s="171" t="s">
        <v>208</v>
      </c>
      <c r="E1042" s="171" t="s">
        <v>517</v>
      </c>
      <c r="F1042" s="171" t="s">
        <v>518</v>
      </c>
      <c r="G1042" s="173" t="s">
        <v>519</v>
      </c>
      <c r="H1042" s="171" t="s">
        <v>520</v>
      </c>
      <c r="I1042" s="173" t="s">
        <v>529</v>
      </c>
      <c r="J1042" s="171" t="s">
        <v>531</v>
      </c>
      <c r="K1042" s="171" t="s">
        <v>523</v>
      </c>
      <c r="L1042" s="171" t="s">
        <v>524</v>
      </c>
      <c r="M1042" s="175">
        <v>10</v>
      </c>
      <c r="N1042" s="177">
        <v>101</v>
      </c>
      <c r="O1042" s="179">
        <v>41852</v>
      </c>
      <c r="P1042" s="171" t="s">
        <v>270</v>
      </c>
      <c r="Q1042" s="173" t="s">
        <v>271</v>
      </c>
      <c r="R1042" s="171" t="s">
        <v>219</v>
      </c>
      <c r="S1042" s="171" t="s">
        <v>220</v>
      </c>
      <c r="T1042" s="171" t="s">
        <v>221</v>
      </c>
      <c r="U1042" s="171" t="s">
        <v>222</v>
      </c>
      <c r="V1042" s="171" t="s">
        <v>223</v>
      </c>
    </row>
    <row r="1043" spans="1:22" ht="30" hidden="1">
      <c r="A1043" s="120"/>
      <c r="B1043" s="171" t="s">
        <v>206</v>
      </c>
      <c r="C1043" s="173" t="s">
        <v>207</v>
      </c>
      <c r="D1043" s="171" t="s">
        <v>208</v>
      </c>
      <c r="E1043" s="171" t="s">
        <v>517</v>
      </c>
      <c r="F1043" s="171" t="s">
        <v>518</v>
      </c>
      <c r="G1043" s="173" t="s">
        <v>519</v>
      </c>
      <c r="H1043" s="171" t="s">
        <v>520</v>
      </c>
      <c r="I1043" s="173" t="s">
        <v>532</v>
      </c>
      <c r="J1043" s="171" t="s">
        <v>533</v>
      </c>
      <c r="K1043" s="171" t="s">
        <v>523</v>
      </c>
      <c r="L1043" s="171" t="s">
        <v>524</v>
      </c>
      <c r="M1043" s="175">
        <v>10</v>
      </c>
      <c r="N1043" s="177">
        <v>101</v>
      </c>
      <c r="O1043" s="179">
        <v>41852</v>
      </c>
      <c r="P1043" s="171" t="s">
        <v>270</v>
      </c>
      <c r="Q1043" s="173" t="s">
        <v>271</v>
      </c>
      <c r="R1043" s="171" t="s">
        <v>219</v>
      </c>
      <c r="S1043" s="171" t="s">
        <v>220</v>
      </c>
      <c r="T1043" s="171" t="s">
        <v>221</v>
      </c>
      <c r="U1043" s="171" t="s">
        <v>222</v>
      </c>
      <c r="V1043" s="171" t="s">
        <v>223</v>
      </c>
    </row>
    <row r="1044" spans="1:22" ht="30" hidden="1">
      <c r="A1044" s="120"/>
      <c r="B1044" s="171" t="s">
        <v>206</v>
      </c>
      <c r="C1044" s="173" t="s">
        <v>207</v>
      </c>
      <c r="D1044" s="171" t="s">
        <v>208</v>
      </c>
      <c r="E1044" s="171" t="s">
        <v>517</v>
      </c>
      <c r="F1044" s="171" t="s">
        <v>518</v>
      </c>
      <c r="G1044" s="173" t="s">
        <v>519</v>
      </c>
      <c r="H1044" s="171" t="s">
        <v>520</v>
      </c>
      <c r="I1044" s="173" t="s">
        <v>529</v>
      </c>
      <c r="J1044" s="171" t="s">
        <v>534</v>
      </c>
      <c r="K1044" s="171" t="s">
        <v>523</v>
      </c>
      <c r="L1044" s="171" t="s">
        <v>524</v>
      </c>
      <c r="M1044" s="175">
        <v>110</v>
      </c>
      <c r="N1044" s="177">
        <v>35.35</v>
      </c>
      <c r="O1044" s="179">
        <v>41852</v>
      </c>
      <c r="P1044" s="171" t="s">
        <v>270</v>
      </c>
      <c r="Q1044" s="173" t="s">
        <v>271</v>
      </c>
      <c r="R1044" s="171" t="s">
        <v>219</v>
      </c>
      <c r="S1044" s="171" t="s">
        <v>220</v>
      </c>
      <c r="T1044" s="171" t="s">
        <v>221</v>
      </c>
      <c r="U1044" s="171" t="s">
        <v>222</v>
      </c>
      <c r="V1044" s="171" t="s">
        <v>223</v>
      </c>
    </row>
    <row r="1045" spans="1:22" ht="30" hidden="1">
      <c r="A1045" s="120"/>
      <c r="B1045" s="171" t="s">
        <v>206</v>
      </c>
      <c r="C1045" s="173" t="s">
        <v>207</v>
      </c>
      <c r="D1045" s="171" t="s">
        <v>208</v>
      </c>
      <c r="E1045" s="171" t="s">
        <v>517</v>
      </c>
      <c r="F1045" s="171" t="s">
        <v>518</v>
      </c>
      <c r="G1045" s="173" t="s">
        <v>607</v>
      </c>
      <c r="H1045" s="171" t="s">
        <v>608</v>
      </c>
      <c r="I1045" s="173" t="s">
        <v>529</v>
      </c>
      <c r="J1045" s="171" t="s">
        <v>609</v>
      </c>
      <c r="K1045" s="171" t="s">
        <v>523</v>
      </c>
      <c r="L1045" s="171" t="s">
        <v>524</v>
      </c>
      <c r="M1045" s="175">
        <v>10</v>
      </c>
      <c r="N1045" s="177">
        <v>40.4</v>
      </c>
      <c r="O1045" s="179">
        <v>41852</v>
      </c>
      <c r="P1045" s="171" t="s">
        <v>270</v>
      </c>
      <c r="Q1045" s="173" t="s">
        <v>271</v>
      </c>
      <c r="R1045" s="171" t="s">
        <v>219</v>
      </c>
      <c r="S1045" s="171" t="s">
        <v>220</v>
      </c>
      <c r="T1045" s="171" t="s">
        <v>221</v>
      </c>
      <c r="U1045" s="171" t="s">
        <v>222</v>
      </c>
      <c r="V1045" s="171" t="s">
        <v>223</v>
      </c>
    </row>
    <row r="1046" spans="1:22" ht="30" hidden="1">
      <c r="A1046" s="120"/>
      <c r="B1046" s="171" t="s">
        <v>206</v>
      </c>
      <c r="C1046" s="173" t="s">
        <v>207</v>
      </c>
      <c r="D1046" s="171" t="s">
        <v>208</v>
      </c>
      <c r="E1046" s="171" t="s">
        <v>517</v>
      </c>
      <c r="F1046" s="171" t="s">
        <v>518</v>
      </c>
      <c r="G1046" s="173" t="s">
        <v>607</v>
      </c>
      <c r="H1046" s="171" t="s">
        <v>608</v>
      </c>
      <c r="I1046" s="173" t="s">
        <v>521</v>
      </c>
      <c r="J1046" s="171" t="s">
        <v>609</v>
      </c>
      <c r="K1046" s="171" t="s">
        <v>523</v>
      </c>
      <c r="L1046" s="171" t="s">
        <v>524</v>
      </c>
      <c r="M1046" s="175">
        <v>10</v>
      </c>
      <c r="N1046" s="177">
        <v>749.42</v>
      </c>
      <c r="O1046" s="179">
        <v>41852</v>
      </c>
      <c r="P1046" s="171" t="s">
        <v>270</v>
      </c>
      <c r="Q1046" s="173" t="s">
        <v>271</v>
      </c>
      <c r="R1046" s="171" t="s">
        <v>219</v>
      </c>
      <c r="S1046" s="171" t="s">
        <v>220</v>
      </c>
      <c r="T1046" s="171" t="s">
        <v>221</v>
      </c>
      <c r="U1046" s="171" t="s">
        <v>222</v>
      </c>
      <c r="V1046" s="171" t="s">
        <v>223</v>
      </c>
    </row>
    <row r="1047" spans="1:22" ht="30" hidden="1">
      <c r="A1047" s="120"/>
      <c r="B1047" s="171" t="s">
        <v>206</v>
      </c>
      <c r="C1047" s="173" t="s">
        <v>207</v>
      </c>
      <c r="D1047" s="171" t="s">
        <v>208</v>
      </c>
      <c r="E1047" s="171" t="s">
        <v>517</v>
      </c>
      <c r="F1047" s="171" t="s">
        <v>518</v>
      </c>
      <c r="G1047" s="173" t="s">
        <v>607</v>
      </c>
      <c r="H1047" s="171" t="s">
        <v>608</v>
      </c>
      <c r="I1047" s="173" t="s">
        <v>633</v>
      </c>
      <c r="J1047" s="171" t="s">
        <v>634</v>
      </c>
      <c r="K1047" s="171" t="s">
        <v>523</v>
      </c>
      <c r="L1047" s="171" t="s">
        <v>524</v>
      </c>
      <c r="M1047" s="175">
        <v>10</v>
      </c>
      <c r="N1047" s="177">
        <v>101</v>
      </c>
      <c r="O1047" s="179">
        <v>41852</v>
      </c>
      <c r="P1047" s="171" t="s">
        <v>270</v>
      </c>
      <c r="Q1047" s="173" t="s">
        <v>271</v>
      </c>
      <c r="R1047" s="171" t="s">
        <v>219</v>
      </c>
      <c r="S1047" s="171" t="s">
        <v>220</v>
      </c>
      <c r="T1047" s="171" t="s">
        <v>221</v>
      </c>
      <c r="U1047" s="171" t="s">
        <v>222</v>
      </c>
      <c r="V1047" s="171" t="s">
        <v>223</v>
      </c>
    </row>
    <row r="1048" spans="1:22" ht="30" hidden="1">
      <c r="A1048" s="120"/>
      <c r="B1048" s="171" t="s">
        <v>206</v>
      </c>
      <c r="C1048" s="173" t="s">
        <v>207</v>
      </c>
      <c r="D1048" s="171" t="s">
        <v>208</v>
      </c>
      <c r="E1048" s="171" t="s">
        <v>517</v>
      </c>
      <c r="F1048" s="171" t="s">
        <v>518</v>
      </c>
      <c r="G1048" s="173" t="s">
        <v>607</v>
      </c>
      <c r="H1048" s="171" t="s">
        <v>608</v>
      </c>
      <c r="I1048" s="173" t="s">
        <v>532</v>
      </c>
      <c r="J1048" s="171" t="s">
        <v>635</v>
      </c>
      <c r="K1048" s="171" t="s">
        <v>523</v>
      </c>
      <c r="L1048" s="171" t="s">
        <v>524</v>
      </c>
      <c r="M1048" s="175">
        <v>10</v>
      </c>
      <c r="N1048" s="177">
        <v>161.6</v>
      </c>
      <c r="O1048" s="179">
        <v>41852</v>
      </c>
      <c r="P1048" s="171" t="s">
        <v>270</v>
      </c>
      <c r="Q1048" s="173" t="s">
        <v>271</v>
      </c>
      <c r="R1048" s="171" t="s">
        <v>219</v>
      </c>
      <c r="S1048" s="171" t="s">
        <v>220</v>
      </c>
      <c r="T1048" s="171" t="s">
        <v>221</v>
      </c>
      <c r="U1048" s="171" t="s">
        <v>222</v>
      </c>
      <c r="V1048" s="171" t="s">
        <v>223</v>
      </c>
    </row>
    <row r="1049" spans="1:22" ht="30" hidden="1">
      <c r="A1049" s="120"/>
      <c r="B1049" s="171" t="s">
        <v>206</v>
      </c>
      <c r="C1049" s="173" t="s">
        <v>207</v>
      </c>
      <c r="D1049" s="171" t="s">
        <v>208</v>
      </c>
      <c r="E1049" s="171" t="s">
        <v>517</v>
      </c>
      <c r="F1049" s="171" t="s">
        <v>518</v>
      </c>
      <c r="G1049" s="173" t="s">
        <v>607</v>
      </c>
      <c r="H1049" s="171" t="s">
        <v>608</v>
      </c>
      <c r="I1049" s="173" t="s">
        <v>532</v>
      </c>
      <c r="J1049" s="171" t="s">
        <v>636</v>
      </c>
      <c r="K1049" s="171" t="s">
        <v>523</v>
      </c>
      <c r="L1049" s="171" t="s">
        <v>524</v>
      </c>
      <c r="M1049" s="175">
        <v>10</v>
      </c>
      <c r="N1049" s="177">
        <v>491.87</v>
      </c>
      <c r="O1049" s="179">
        <v>41852</v>
      </c>
      <c r="P1049" s="171" t="s">
        <v>270</v>
      </c>
      <c r="Q1049" s="173" t="s">
        <v>271</v>
      </c>
      <c r="R1049" s="171" t="s">
        <v>219</v>
      </c>
      <c r="S1049" s="171" t="s">
        <v>220</v>
      </c>
      <c r="T1049" s="171" t="s">
        <v>221</v>
      </c>
      <c r="U1049" s="171" t="s">
        <v>222</v>
      </c>
      <c r="V1049" s="171" t="s">
        <v>223</v>
      </c>
    </row>
    <row r="1050" spans="1:22" ht="30" hidden="1">
      <c r="A1050" s="120"/>
      <c r="B1050" s="171" t="s">
        <v>206</v>
      </c>
      <c r="C1050" s="173" t="s">
        <v>207</v>
      </c>
      <c r="D1050" s="171" t="s">
        <v>208</v>
      </c>
      <c r="E1050" s="171" t="s">
        <v>517</v>
      </c>
      <c r="F1050" s="171" t="s">
        <v>518</v>
      </c>
      <c r="G1050" s="173" t="s">
        <v>607</v>
      </c>
      <c r="H1050" s="171" t="s">
        <v>608</v>
      </c>
      <c r="I1050" s="173" t="s">
        <v>532</v>
      </c>
      <c r="J1050" s="171" t="s">
        <v>637</v>
      </c>
      <c r="K1050" s="171" t="s">
        <v>523</v>
      </c>
      <c r="L1050" s="171" t="s">
        <v>524</v>
      </c>
      <c r="M1050" s="175">
        <v>10</v>
      </c>
      <c r="N1050" s="177">
        <v>2365.42</v>
      </c>
      <c r="O1050" s="179">
        <v>41852</v>
      </c>
      <c r="P1050" s="171" t="s">
        <v>270</v>
      </c>
      <c r="Q1050" s="173" t="s">
        <v>271</v>
      </c>
      <c r="R1050" s="171" t="s">
        <v>219</v>
      </c>
      <c r="S1050" s="171" t="s">
        <v>220</v>
      </c>
      <c r="T1050" s="171" t="s">
        <v>221</v>
      </c>
      <c r="U1050" s="171" t="s">
        <v>222</v>
      </c>
      <c r="V1050" s="171" t="s">
        <v>223</v>
      </c>
    </row>
    <row r="1051" spans="1:22" ht="30" hidden="1">
      <c r="A1051" s="120"/>
      <c r="B1051" s="171" t="s">
        <v>206</v>
      </c>
      <c r="C1051" s="173" t="s">
        <v>207</v>
      </c>
      <c r="D1051" s="171" t="s">
        <v>208</v>
      </c>
      <c r="E1051" s="171" t="s">
        <v>517</v>
      </c>
      <c r="F1051" s="171" t="s">
        <v>518</v>
      </c>
      <c r="G1051" s="173" t="s">
        <v>607</v>
      </c>
      <c r="H1051" s="171" t="s">
        <v>608</v>
      </c>
      <c r="I1051" s="173" t="s">
        <v>610</v>
      </c>
      <c r="J1051" s="171" t="s">
        <v>638</v>
      </c>
      <c r="K1051" s="171" t="s">
        <v>523</v>
      </c>
      <c r="L1051" s="171" t="s">
        <v>524</v>
      </c>
      <c r="M1051" s="175">
        <v>10</v>
      </c>
      <c r="N1051" s="177">
        <v>404</v>
      </c>
      <c r="O1051" s="179">
        <v>41852</v>
      </c>
      <c r="P1051" s="171" t="s">
        <v>270</v>
      </c>
      <c r="Q1051" s="173" t="s">
        <v>271</v>
      </c>
      <c r="R1051" s="171" t="s">
        <v>219</v>
      </c>
      <c r="S1051" s="171" t="s">
        <v>220</v>
      </c>
      <c r="T1051" s="171" t="s">
        <v>221</v>
      </c>
      <c r="U1051" s="171" t="s">
        <v>222</v>
      </c>
      <c r="V1051" s="171" t="s">
        <v>223</v>
      </c>
    </row>
    <row r="1052" spans="1:22" ht="30" hidden="1">
      <c r="A1052" s="120"/>
      <c r="B1052" s="171" t="s">
        <v>206</v>
      </c>
      <c r="C1052" s="173" t="s">
        <v>207</v>
      </c>
      <c r="D1052" s="171" t="s">
        <v>208</v>
      </c>
      <c r="E1052" s="171" t="s">
        <v>517</v>
      </c>
      <c r="F1052" s="171" t="s">
        <v>518</v>
      </c>
      <c r="G1052" s="173" t="s">
        <v>607</v>
      </c>
      <c r="H1052" s="171" t="s">
        <v>608</v>
      </c>
      <c r="I1052" s="173" t="s">
        <v>529</v>
      </c>
      <c r="J1052" s="171" t="s">
        <v>639</v>
      </c>
      <c r="K1052" s="171" t="s">
        <v>523</v>
      </c>
      <c r="L1052" s="171" t="s">
        <v>524</v>
      </c>
      <c r="M1052" s="175">
        <v>10</v>
      </c>
      <c r="N1052" s="177">
        <v>40.4</v>
      </c>
      <c r="O1052" s="179">
        <v>41852</v>
      </c>
      <c r="P1052" s="171" t="s">
        <v>270</v>
      </c>
      <c r="Q1052" s="173" t="s">
        <v>271</v>
      </c>
      <c r="R1052" s="171" t="s">
        <v>219</v>
      </c>
      <c r="S1052" s="171" t="s">
        <v>220</v>
      </c>
      <c r="T1052" s="171" t="s">
        <v>221</v>
      </c>
      <c r="U1052" s="171" t="s">
        <v>222</v>
      </c>
      <c r="V1052" s="171" t="s">
        <v>223</v>
      </c>
    </row>
    <row r="1053" spans="1:22" ht="30" hidden="1">
      <c r="A1053" s="120"/>
      <c r="B1053" s="171" t="s">
        <v>206</v>
      </c>
      <c r="C1053" s="173" t="s">
        <v>207</v>
      </c>
      <c r="D1053" s="171" t="s">
        <v>208</v>
      </c>
      <c r="E1053" s="171" t="s">
        <v>517</v>
      </c>
      <c r="F1053" s="171" t="s">
        <v>518</v>
      </c>
      <c r="G1053" s="173" t="s">
        <v>607</v>
      </c>
      <c r="H1053" s="171" t="s">
        <v>608</v>
      </c>
      <c r="I1053" s="173" t="s">
        <v>640</v>
      </c>
      <c r="J1053" s="171" t="s">
        <v>639</v>
      </c>
      <c r="K1053" s="171" t="s">
        <v>523</v>
      </c>
      <c r="L1053" s="171" t="s">
        <v>524</v>
      </c>
      <c r="M1053" s="175">
        <v>10</v>
      </c>
      <c r="N1053" s="177">
        <v>1559.44</v>
      </c>
      <c r="O1053" s="179">
        <v>41852</v>
      </c>
      <c r="P1053" s="171" t="s">
        <v>270</v>
      </c>
      <c r="Q1053" s="173" t="s">
        <v>271</v>
      </c>
      <c r="R1053" s="171" t="s">
        <v>219</v>
      </c>
      <c r="S1053" s="171" t="s">
        <v>220</v>
      </c>
      <c r="T1053" s="171" t="s">
        <v>221</v>
      </c>
      <c r="U1053" s="171" t="s">
        <v>222</v>
      </c>
      <c r="V1053" s="171" t="s">
        <v>223</v>
      </c>
    </row>
    <row r="1054" spans="1:22" ht="30" hidden="1">
      <c r="A1054" s="120"/>
      <c r="B1054" s="171" t="s">
        <v>206</v>
      </c>
      <c r="C1054" s="173" t="s">
        <v>207</v>
      </c>
      <c r="D1054" s="171" t="s">
        <v>208</v>
      </c>
      <c r="E1054" s="171" t="s">
        <v>517</v>
      </c>
      <c r="F1054" s="171" t="s">
        <v>518</v>
      </c>
      <c r="G1054" s="173" t="s">
        <v>607</v>
      </c>
      <c r="H1054" s="171" t="s">
        <v>608</v>
      </c>
      <c r="I1054" s="173" t="s">
        <v>640</v>
      </c>
      <c r="J1054" s="171" t="s">
        <v>641</v>
      </c>
      <c r="K1054" s="171" t="s">
        <v>523</v>
      </c>
      <c r="L1054" s="171" t="s">
        <v>524</v>
      </c>
      <c r="M1054" s="175">
        <v>10</v>
      </c>
      <c r="N1054" s="177">
        <v>1640.24</v>
      </c>
      <c r="O1054" s="179">
        <v>41852</v>
      </c>
      <c r="P1054" s="171" t="s">
        <v>270</v>
      </c>
      <c r="Q1054" s="173" t="s">
        <v>271</v>
      </c>
      <c r="R1054" s="171" t="s">
        <v>219</v>
      </c>
      <c r="S1054" s="171" t="s">
        <v>220</v>
      </c>
      <c r="T1054" s="171" t="s">
        <v>221</v>
      </c>
      <c r="U1054" s="171" t="s">
        <v>222</v>
      </c>
      <c r="V1054" s="171" t="s">
        <v>223</v>
      </c>
    </row>
    <row r="1055" spans="1:22" ht="30" hidden="1">
      <c r="A1055" s="120"/>
      <c r="B1055" s="171" t="s">
        <v>206</v>
      </c>
      <c r="C1055" s="173" t="s">
        <v>207</v>
      </c>
      <c r="D1055" s="171" t="s">
        <v>208</v>
      </c>
      <c r="E1055" s="171" t="s">
        <v>517</v>
      </c>
      <c r="F1055" s="171" t="s">
        <v>518</v>
      </c>
      <c r="G1055" s="173" t="s">
        <v>607</v>
      </c>
      <c r="H1055" s="171" t="s">
        <v>608</v>
      </c>
      <c r="I1055" s="173" t="s">
        <v>521</v>
      </c>
      <c r="J1055" s="171" t="s">
        <v>642</v>
      </c>
      <c r="K1055" s="171" t="s">
        <v>523</v>
      </c>
      <c r="L1055" s="171" t="s">
        <v>524</v>
      </c>
      <c r="M1055" s="175">
        <v>10</v>
      </c>
      <c r="N1055" s="177">
        <v>1355.42</v>
      </c>
      <c r="O1055" s="179">
        <v>41852</v>
      </c>
      <c r="P1055" s="171" t="s">
        <v>270</v>
      </c>
      <c r="Q1055" s="173" t="s">
        <v>271</v>
      </c>
      <c r="R1055" s="171" t="s">
        <v>219</v>
      </c>
      <c r="S1055" s="171" t="s">
        <v>220</v>
      </c>
      <c r="T1055" s="171" t="s">
        <v>221</v>
      </c>
      <c r="U1055" s="171" t="s">
        <v>222</v>
      </c>
      <c r="V1055" s="171" t="s">
        <v>223</v>
      </c>
    </row>
    <row r="1056" spans="1:22" ht="30" hidden="1">
      <c r="A1056" s="120"/>
      <c r="B1056" s="171" t="s">
        <v>206</v>
      </c>
      <c r="C1056" s="173" t="s">
        <v>207</v>
      </c>
      <c r="D1056" s="171" t="s">
        <v>208</v>
      </c>
      <c r="E1056" s="171" t="s">
        <v>517</v>
      </c>
      <c r="F1056" s="171" t="s">
        <v>518</v>
      </c>
      <c r="G1056" s="173" t="s">
        <v>607</v>
      </c>
      <c r="H1056" s="171" t="s">
        <v>608</v>
      </c>
      <c r="I1056" s="173" t="s">
        <v>521</v>
      </c>
      <c r="J1056" s="171" t="s">
        <v>643</v>
      </c>
      <c r="K1056" s="171" t="s">
        <v>523</v>
      </c>
      <c r="L1056" s="171" t="s">
        <v>524</v>
      </c>
      <c r="M1056" s="175">
        <v>10</v>
      </c>
      <c r="N1056" s="177">
        <v>812.04</v>
      </c>
      <c r="O1056" s="179">
        <v>41852</v>
      </c>
      <c r="P1056" s="171" t="s">
        <v>270</v>
      </c>
      <c r="Q1056" s="173" t="s">
        <v>271</v>
      </c>
      <c r="R1056" s="171" t="s">
        <v>219</v>
      </c>
      <c r="S1056" s="171" t="s">
        <v>220</v>
      </c>
      <c r="T1056" s="171" t="s">
        <v>221</v>
      </c>
      <c r="U1056" s="171" t="s">
        <v>222</v>
      </c>
      <c r="V1056" s="171" t="s">
        <v>223</v>
      </c>
    </row>
    <row r="1057" spans="1:22" ht="30" hidden="1">
      <c r="A1057" s="120"/>
      <c r="B1057" s="171" t="s">
        <v>206</v>
      </c>
      <c r="C1057" s="173" t="s">
        <v>207</v>
      </c>
      <c r="D1057" s="171" t="s">
        <v>208</v>
      </c>
      <c r="E1057" s="171" t="s">
        <v>517</v>
      </c>
      <c r="F1057" s="171" t="s">
        <v>518</v>
      </c>
      <c r="G1057" s="173" t="s">
        <v>607</v>
      </c>
      <c r="H1057" s="171" t="s">
        <v>608</v>
      </c>
      <c r="I1057" s="173" t="s">
        <v>610</v>
      </c>
      <c r="J1057" s="171" t="s">
        <v>644</v>
      </c>
      <c r="K1057" s="171" t="s">
        <v>523</v>
      </c>
      <c r="L1057" s="171" t="s">
        <v>524</v>
      </c>
      <c r="M1057" s="175">
        <v>10</v>
      </c>
      <c r="N1057" s="177">
        <v>289.87</v>
      </c>
      <c r="O1057" s="179">
        <v>41852</v>
      </c>
      <c r="P1057" s="171" t="s">
        <v>270</v>
      </c>
      <c r="Q1057" s="173" t="s">
        <v>271</v>
      </c>
      <c r="R1057" s="171" t="s">
        <v>219</v>
      </c>
      <c r="S1057" s="171" t="s">
        <v>220</v>
      </c>
      <c r="T1057" s="171" t="s">
        <v>221</v>
      </c>
      <c r="U1057" s="171" t="s">
        <v>222</v>
      </c>
      <c r="V1057" s="171" t="s">
        <v>223</v>
      </c>
    </row>
    <row r="1058" spans="1:22" ht="30" hidden="1">
      <c r="A1058" s="120"/>
      <c r="B1058" s="171" t="s">
        <v>206</v>
      </c>
      <c r="C1058" s="173" t="s">
        <v>207</v>
      </c>
      <c r="D1058" s="171" t="s">
        <v>208</v>
      </c>
      <c r="E1058" s="171" t="s">
        <v>517</v>
      </c>
      <c r="F1058" s="171" t="s">
        <v>518</v>
      </c>
      <c r="G1058" s="173" t="s">
        <v>607</v>
      </c>
      <c r="H1058" s="171" t="s">
        <v>608</v>
      </c>
      <c r="I1058" s="173" t="s">
        <v>610</v>
      </c>
      <c r="J1058" s="171" t="s">
        <v>645</v>
      </c>
      <c r="K1058" s="171" t="s">
        <v>523</v>
      </c>
      <c r="L1058" s="171" t="s">
        <v>524</v>
      </c>
      <c r="M1058" s="175">
        <v>10</v>
      </c>
      <c r="N1058" s="177">
        <v>161.6</v>
      </c>
      <c r="O1058" s="179">
        <v>41852</v>
      </c>
      <c r="P1058" s="171" t="s">
        <v>270</v>
      </c>
      <c r="Q1058" s="173" t="s">
        <v>271</v>
      </c>
      <c r="R1058" s="171" t="s">
        <v>219</v>
      </c>
      <c r="S1058" s="171" t="s">
        <v>220</v>
      </c>
      <c r="T1058" s="171" t="s">
        <v>221</v>
      </c>
      <c r="U1058" s="171" t="s">
        <v>222</v>
      </c>
      <c r="V1058" s="171" t="s">
        <v>223</v>
      </c>
    </row>
    <row r="1059" spans="1:22" ht="30" hidden="1">
      <c r="A1059" s="120"/>
      <c r="B1059" s="171" t="s">
        <v>206</v>
      </c>
      <c r="C1059" s="173" t="s">
        <v>207</v>
      </c>
      <c r="D1059" s="171" t="s">
        <v>208</v>
      </c>
      <c r="E1059" s="171" t="s">
        <v>517</v>
      </c>
      <c r="F1059" s="171" t="s">
        <v>518</v>
      </c>
      <c r="G1059" s="173" t="s">
        <v>607</v>
      </c>
      <c r="H1059" s="171" t="s">
        <v>608</v>
      </c>
      <c r="I1059" s="173" t="s">
        <v>610</v>
      </c>
      <c r="J1059" s="171" t="s">
        <v>646</v>
      </c>
      <c r="K1059" s="171" t="s">
        <v>523</v>
      </c>
      <c r="L1059" s="171" t="s">
        <v>524</v>
      </c>
      <c r="M1059" s="175">
        <v>150</v>
      </c>
      <c r="N1059" s="177">
        <v>8</v>
      </c>
      <c r="O1059" s="179">
        <v>41852</v>
      </c>
      <c r="P1059" s="171" t="s">
        <v>270</v>
      </c>
      <c r="Q1059" s="173" t="s">
        <v>271</v>
      </c>
      <c r="R1059" s="171" t="s">
        <v>219</v>
      </c>
      <c r="S1059" s="171" t="s">
        <v>220</v>
      </c>
      <c r="T1059" s="171" t="s">
        <v>221</v>
      </c>
      <c r="U1059" s="171" t="s">
        <v>222</v>
      </c>
      <c r="V1059" s="171" t="s">
        <v>223</v>
      </c>
    </row>
    <row r="1060" spans="1:22" ht="30" hidden="1">
      <c r="A1060" s="120"/>
      <c r="B1060" s="171" t="s">
        <v>206</v>
      </c>
      <c r="C1060" s="173" t="s">
        <v>207</v>
      </c>
      <c r="D1060" s="171" t="s">
        <v>208</v>
      </c>
      <c r="E1060" s="171" t="s">
        <v>517</v>
      </c>
      <c r="F1060" s="171" t="s">
        <v>518</v>
      </c>
      <c r="G1060" s="173" t="s">
        <v>607</v>
      </c>
      <c r="H1060" s="171" t="s">
        <v>608</v>
      </c>
      <c r="I1060" s="173" t="s">
        <v>647</v>
      </c>
      <c r="J1060" s="171" t="s">
        <v>648</v>
      </c>
      <c r="K1060" s="171" t="s">
        <v>523</v>
      </c>
      <c r="L1060" s="171" t="s">
        <v>524</v>
      </c>
      <c r="M1060" s="175">
        <v>10</v>
      </c>
      <c r="N1060" s="177">
        <v>722.15</v>
      </c>
      <c r="O1060" s="179">
        <v>41852</v>
      </c>
      <c r="P1060" s="171" t="s">
        <v>270</v>
      </c>
      <c r="Q1060" s="173" t="s">
        <v>271</v>
      </c>
      <c r="R1060" s="171" t="s">
        <v>219</v>
      </c>
      <c r="S1060" s="171" t="s">
        <v>220</v>
      </c>
      <c r="T1060" s="171" t="s">
        <v>221</v>
      </c>
      <c r="U1060" s="171" t="s">
        <v>222</v>
      </c>
      <c r="V1060" s="171" t="s">
        <v>223</v>
      </c>
    </row>
    <row r="1061" spans="1:22" ht="30" hidden="1">
      <c r="A1061" s="120"/>
      <c r="B1061" s="171" t="s">
        <v>206</v>
      </c>
      <c r="C1061" s="173" t="s">
        <v>207</v>
      </c>
      <c r="D1061" s="171" t="s">
        <v>208</v>
      </c>
      <c r="E1061" s="171" t="s">
        <v>517</v>
      </c>
      <c r="F1061" s="171" t="s">
        <v>518</v>
      </c>
      <c r="G1061" s="173" t="s">
        <v>607</v>
      </c>
      <c r="H1061" s="171" t="s">
        <v>608</v>
      </c>
      <c r="I1061" s="173" t="s">
        <v>527</v>
      </c>
      <c r="J1061" s="171" t="s">
        <v>649</v>
      </c>
      <c r="K1061" s="171" t="s">
        <v>523</v>
      </c>
      <c r="L1061" s="171" t="s">
        <v>524</v>
      </c>
      <c r="M1061" s="175">
        <v>10</v>
      </c>
      <c r="N1061" s="177">
        <v>814.06</v>
      </c>
      <c r="O1061" s="179">
        <v>41852</v>
      </c>
      <c r="P1061" s="171" t="s">
        <v>270</v>
      </c>
      <c r="Q1061" s="173" t="s">
        <v>271</v>
      </c>
      <c r="R1061" s="171" t="s">
        <v>219</v>
      </c>
      <c r="S1061" s="171" t="s">
        <v>220</v>
      </c>
      <c r="T1061" s="171" t="s">
        <v>221</v>
      </c>
      <c r="U1061" s="171" t="s">
        <v>222</v>
      </c>
      <c r="V1061" s="171" t="s">
        <v>223</v>
      </c>
    </row>
    <row r="1062" spans="1:22" ht="30" hidden="1">
      <c r="A1062" s="120"/>
      <c r="B1062" s="171" t="s">
        <v>206</v>
      </c>
      <c r="C1062" s="173" t="s">
        <v>207</v>
      </c>
      <c r="D1062" s="171" t="s">
        <v>208</v>
      </c>
      <c r="E1062" s="171" t="s">
        <v>517</v>
      </c>
      <c r="F1062" s="171" t="s">
        <v>518</v>
      </c>
      <c r="G1062" s="173" t="s">
        <v>607</v>
      </c>
      <c r="H1062" s="171" t="s">
        <v>608</v>
      </c>
      <c r="I1062" s="173" t="s">
        <v>527</v>
      </c>
      <c r="J1062" s="171" t="s">
        <v>650</v>
      </c>
      <c r="K1062" s="171" t="s">
        <v>523</v>
      </c>
      <c r="L1062" s="171" t="s">
        <v>524</v>
      </c>
      <c r="M1062" s="175">
        <v>10</v>
      </c>
      <c r="N1062" s="177">
        <v>439.35</v>
      </c>
      <c r="O1062" s="179">
        <v>41852</v>
      </c>
      <c r="P1062" s="171" t="s">
        <v>270</v>
      </c>
      <c r="Q1062" s="173" t="s">
        <v>271</v>
      </c>
      <c r="R1062" s="171" t="s">
        <v>219</v>
      </c>
      <c r="S1062" s="171" t="s">
        <v>220</v>
      </c>
      <c r="T1062" s="171" t="s">
        <v>221</v>
      </c>
      <c r="U1062" s="171" t="s">
        <v>222</v>
      </c>
      <c r="V1062" s="171" t="s">
        <v>223</v>
      </c>
    </row>
    <row r="1063" spans="1:22" ht="30" hidden="1">
      <c r="A1063" s="120"/>
      <c r="B1063" s="171" t="s">
        <v>206</v>
      </c>
      <c r="C1063" s="173" t="s">
        <v>207</v>
      </c>
      <c r="D1063" s="171" t="s">
        <v>208</v>
      </c>
      <c r="E1063" s="171" t="s">
        <v>517</v>
      </c>
      <c r="F1063" s="171" t="s">
        <v>518</v>
      </c>
      <c r="G1063" s="173" t="s">
        <v>607</v>
      </c>
      <c r="H1063" s="171" t="s">
        <v>608</v>
      </c>
      <c r="I1063" s="173" t="s">
        <v>521</v>
      </c>
      <c r="J1063" s="171" t="s">
        <v>651</v>
      </c>
      <c r="K1063" s="171" t="s">
        <v>523</v>
      </c>
      <c r="L1063" s="171" t="s">
        <v>524</v>
      </c>
      <c r="M1063" s="175">
        <v>10</v>
      </c>
      <c r="N1063" s="177">
        <v>870.62</v>
      </c>
      <c r="O1063" s="179">
        <v>41852</v>
      </c>
      <c r="P1063" s="171" t="s">
        <v>270</v>
      </c>
      <c r="Q1063" s="173" t="s">
        <v>271</v>
      </c>
      <c r="R1063" s="171" t="s">
        <v>219</v>
      </c>
      <c r="S1063" s="171" t="s">
        <v>220</v>
      </c>
      <c r="T1063" s="171" t="s">
        <v>221</v>
      </c>
      <c r="U1063" s="171" t="s">
        <v>222</v>
      </c>
      <c r="V1063" s="171" t="s">
        <v>223</v>
      </c>
    </row>
    <row r="1064" spans="1:22" ht="30" hidden="1">
      <c r="A1064" s="120"/>
      <c r="B1064" s="171" t="s">
        <v>206</v>
      </c>
      <c r="C1064" s="173" t="s">
        <v>207</v>
      </c>
      <c r="D1064" s="171" t="s">
        <v>208</v>
      </c>
      <c r="E1064" s="171" t="s">
        <v>517</v>
      </c>
      <c r="F1064" s="171" t="s">
        <v>518</v>
      </c>
      <c r="G1064" s="173" t="s">
        <v>607</v>
      </c>
      <c r="H1064" s="171" t="s">
        <v>608</v>
      </c>
      <c r="I1064" s="173" t="s">
        <v>529</v>
      </c>
      <c r="J1064" s="171" t="s">
        <v>652</v>
      </c>
      <c r="K1064" s="171" t="s">
        <v>523</v>
      </c>
      <c r="L1064" s="171" t="s">
        <v>524</v>
      </c>
      <c r="M1064" s="175">
        <v>10</v>
      </c>
      <c r="N1064" s="177">
        <v>1317.04</v>
      </c>
      <c r="O1064" s="179">
        <v>41852</v>
      </c>
      <c r="P1064" s="171" t="s">
        <v>270</v>
      </c>
      <c r="Q1064" s="173" t="s">
        <v>271</v>
      </c>
      <c r="R1064" s="171" t="s">
        <v>219</v>
      </c>
      <c r="S1064" s="171" t="s">
        <v>220</v>
      </c>
      <c r="T1064" s="171" t="s">
        <v>221</v>
      </c>
      <c r="U1064" s="171" t="s">
        <v>222</v>
      </c>
      <c r="V1064" s="171" t="s">
        <v>223</v>
      </c>
    </row>
    <row r="1065" spans="1:22" ht="30" hidden="1">
      <c r="A1065" s="120"/>
      <c r="B1065" s="171" t="s">
        <v>206</v>
      </c>
      <c r="C1065" s="173" t="s">
        <v>207</v>
      </c>
      <c r="D1065" s="171" t="s">
        <v>208</v>
      </c>
      <c r="E1065" s="171" t="s">
        <v>517</v>
      </c>
      <c r="F1065" s="171" t="s">
        <v>518</v>
      </c>
      <c r="G1065" s="173" t="s">
        <v>607</v>
      </c>
      <c r="H1065" s="171" t="s">
        <v>608</v>
      </c>
      <c r="I1065" s="173" t="s">
        <v>521</v>
      </c>
      <c r="J1065" s="171" t="s">
        <v>653</v>
      </c>
      <c r="K1065" s="171" t="s">
        <v>523</v>
      </c>
      <c r="L1065" s="171" t="s">
        <v>524</v>
      </c>
      <c r="M1065" s="175">
        <v>10</v>
      </c>
      <c r="N1065" s="177">
        <v>771.64</v>
      </c>
      <c r="O1065" s="179">
        <v>41852</v>
      </c>
      <c r="P1065" s="171" t="s">
        <v>270</v>
      </c>
      <c r="Q1065" s="173" t="s">
        <v>271</v>
      </c>
      <c r="R1065" s="171" t="s">
        <v>219</v>
      </c>
      <c r="S1065" s="171" t="s">
        <v>220</v>
      </c>
      <c r="T1065" s="171" t="s">
        <v>221</v>
      </c>
      <c r="U1065" s="171" t="s">
        <v>222</v>
      </c>
      <c r="V1065" s="171" t="s">
        <v>223</v>
      </c>
    </row>
    <row r="1066" spans="1:22" ht="30" hidden="1">
      <c r="A1066" s="120"/>
      <c r="B1066" s="171" t="s">
        <v>206</v>
      </c>
      <c r="C1066" s="173" t="s">
        <v>207</v>
      </c>
      <c r="D1066" s="171" t="s">
        <v>208</v>
      </c>
      <c r="E1066" s="171" t="s">
        <v>517</v>
      </c>
      <c r="F1066" s="171" t="s">
        <v>518</v>
      </c>
      <c r="G1066" s="173" t="s">
        <v>607</v>
      </c>
      <c r="H1066" s="171" t="s">
        <v>608</v>
      </c>
      <c r="I1066" s="173" t="s">
        <v>610</v>
      </c>
      <c r="J1066" s="171" t="s">
        <v>654</v>
      </c>
      <c r="K1066" s="171" t="s">
        <v>523</v>
      </c>
      <c r="L1066" s="171" t="s">
        <v>524</v>
      </c>
      <c r="M1066" s="175">
        <v>10</v>
      </c>
      <c r="N1066" s="177">
        <v>161.6</v>
      </c>
      <c r="O1066" s="179">
        <v>41852</v>
      </c>
      <c r="P1066" s="171" t="s">
        <v>270</v>
      </c>
      <c r="Q1066" s="173" t="s">
        <v>271</v>
      </c>
      <c r="R1066" s="171" t="s">
        <v>219</v>
      </c>
      <c r="S1066" s="171" t="s">
        <v>220</v>
      </c>
      <c r="T1066" s="171" t="s">
        <v>221</v>
      </c>
      <c r="U1066" s="171" t="s">
        <v>222</v>
      </c>
      <c r="V1066" s="171" t="s">
        <v>223</v>
      </c>
    </row>
    <row r="1067" spans="1:22" ht="30" hidden="1">
      <c r="A1067" s="120"/>
      <c r="B1067" s="171" t="s">
        <v>206</v>
      </c>
      <c r="C1067" s="173" t="s">
        <v>207</v>
      </c>
      <c r="D1067" s="171" t="s">
        <v>208</v>
      </c>
      <c r="E1067" s="171" t="s">
        <v>517</v>
      </c>
      <c r="F1067" s="171" t="s">
        <v>518</v>
      </c>
      <c r="G1067" s="173" t="s">
        <v>607</v>
      </c>
      <c r="H1067" s="171" t="s">
        <v>608</v>
      </c>
      <c r="I1067" s="173" t="s">
        <v>521</v>
      </c>
      <c r="J1067" s="171" t="s">
        <v>655</v>
      </c>
      <c r="K1067" s="171" t="s">
        <v>523</v>
      </c>
      <c r="L1067" s="171" t="s">
        <v>524</v>
      </c>
      <c r="M1067" s="175">
        <v>10</v>
      </c>
      <c r="N1067" s="177">
        <v>289.87</v>
      </c>
      <c r="O1067" s="179">
        <v>41852</v>
      </c>
      <c r="P1067" s="171" t="s">
        <v>270</v>
      </c>
      <c r="Q1067" s="173" t="s">
        <v>271</v>
      </c>
      <c r="R1067" s="171" t="s">
        <v>219</v>
      </c>
      <c r="S1067" s="171" t="s">
        <v>220</v>
      </c>
      <c r="T1067" s="171" t="s">
        <v>221</v>
      </c>
      <c r="U1067" s="171" t="s">
        <v>222</v>
      </c>
      <c r="V1067" s="171" t="s">
        <v>223</v>
      </c>
    </row>
    <row r="1068" spans="1:22" ht="30" hidden="1">
      <c r="A1068" s="120"/>
      <c r="B1068" s="171" t="s">
        <v>206</v>
      </c>
      <c r="C1068" s="173" t="s">
        <v>207</v>
      </c>
      <c r="D1068" s="171" t="s">
        <v>208</v>
      </c>
      <c r="E1068" s="171" t="s">
        <v>517</v>
      </c>
      <c r="F1068" s="171" t="s">
        <v>518</v>
      </c>
      <c r="G1068" s="173" t="s">
        <v>607</v>
      </c>
      <c r="H1068" s="171" t="s">
        <v>608</v>
      </c>
      <c r="I1068" s="173" t="s">
        <v>610</v>
      </c>
      <c r="J1068" s="171" t="s">
        <v>656</v>
      </c>
      <c r="K1068" s="171" t="s">
        <v>523</v>
      </c>
      <c r="L1068" s="171" t="s">
        <v>524</v>
      </c>
      <c r="M1068" s="175">
        <v>10</v>
      </c>
      <c r="N1068" s="177">
        <v>415.11</v>
      </c>
      <c r="O1068" s="179">
        <v>41852</v>
      </c>
      <c r="P1068" s="171" t="s">
        <v>270</v>
      </c>
      <c r="Q1068" s="173" t="s">
        <v>271</v>
      </c>
      <c r="R1068" s="171" t="s">
        <v>219</v>
      </c>
      <c r="S1068" s="171" t="s">
        <v>220</v>
      </c>
      <c r="T1068" s="171" t="s">
        <v>221</v>
      </c>
      <c r="U1068" s="171" t="s">
        <v>222</v>
      </c>
      <c r="V1068" s="171" t="s">
        <v>223</v>
      </c>
    </row>
    <row r="1069" spans="1:22" ht="30" hidden="1">
      <c r="A1069" s="120"/>
      <c r="B1069" s="171" t="s">
        <v>206</v>
      </c>
      <c r="C1069" s="173" t="s">
        <v>207</v>
      </c>
      <c r="D1069" s="171" t="s">
        <v>208</v>
      </c>
      <c r="E1069" s="171" t="s">
        <v>517</v>
      </c>
      <c r="F1069" s="171" t="s">
        <v>518</v>
      </c>
      <c r="G1069" s="173" t="s">
        <v>607</v>
      </c>
      <c r="H1069" s="171" t="s">
        <v>608</v>
      </c>
      <c r="I1069" s="173" t="s">
        <v>640</v>
      </c>
      <c r="J1069" s="171" t="s">
        <v>657</v>
      </c>
      <c r="K1069" s="171" t="s">
        <v>523</v>
      </c>
      <c r="L1069" s="171" t="s">
        <v>524</v>
      </c>
      <c r="M1069" s="175">
        <v>10</v>
      </c>
      <c r="N1069" s="177">
        <v>749.42</v>
      </c>
      <c r="O1069" s="179">
        <v>41852</v>
      </c>
      <c r="P1069" s="171" t="s">
        <v>270</v>
      </c>
      <c r="Q1069" s="173" t="s">
        <v>271</v>
      </c>
      <c r="R1069" s="171" t="s">
        <v>219</v>
      </c>
      <c r="S1069" s="171" t="s">
        <v>220</v>
      </c>
      <c r="T1069" s="171" t="s">
        <v>221</v>
      </c>
      <c r="U1069" s="171" t="s">
        <v>222</v>
      </c>
      <c r="V1069" s="171" t="s">
        <v>223</v>
      </c>
    </row>
    <row r="1070" spans="1:22" ht="30" hidden="1">
      <c r="A1070" s="120"/>
      <c r="B1070" s="171" t="s">
        <v>206</v>
      </c>
      <c r="C1070" s="173" t="s">
        <v>207</v>
      </c>
      <c r="D1070" s="171" t="s">
        <v>208</v>
      </c>
      <c r="E1070" s="171" t="s">
        <v>517</v>
      </c>
      <c r="F1070" s="171" t="s">
        <v>518</v>
      </c>
      <c r="G1070" s="173" t="s">
        <v>607</v>
      </c>
      <c r="H1070" s="171" t="s">
        <v>608</v>
      </c>
      <c r="I1070" s="173" t="s">
        <v>521</v>
      </c>
      <c r="J1070" s="171" t="s">
        <v>658</v>
      </c>
      <c r="K1070" s="171" t="s">
        <v>523</v>
      </c>
      <c r="L1070" s="171" t="s">
        <v>524</v>
      </c>
      <c r="M1070" s="175">
        <v>10</v>
      </c>
      <c r="N1070" s="177">
        <v>771.64</v>
      </c>
      <c r="O1070" s="179">
        <v>41852</v>
      </c>
      <c r="P1070" s="171" t="s">
        <v>270</v>
      </c>
      <c r="Q1070" s="173" t="s">
        <v>271</v>
      </c>
      <c r="R1070" s="171" t="s">
        <v>219</v>
      </c>
      <c r="S1070" s="171" t="s">
        <v>220</v>
      </c>
      <c r="T1070" s="171" t="s">
        <v>221</v>
      </c>
      <c r="U1070" s="171" t="s">
        <v>222</v>
      </c>
      <c r="V1070" s="171" t="s">
        <v>223</v>
      </c>
    </row>
    <row r="1071" spans="1:22" ht="30" hidden="1">
      <c r="A1071" s="120"/>
      <c r="B1071" s="171" t="s">
        <v>206</v>
      </c>
      <c r="C1071" s="173" t="s">
        <v>207</v>
      </c>
      <c r="D1071" s="171" t="s">
        <v>208</v>
      </c>
      <c r="E1071" s="171" t="s">
        <v>517</v>
      </c>
      <c r="F1071" s="171" t="s">
        <v>518</v>
      </c>
      <c r="G1071" s="173" t="s">
        <v>607</v>
      </c>
      <c r="H1071" s="171" t="s">
        <v>608</v>
      </c>
      <c r="I1071" s="173" t="s">
        <v>610</v>
      </c>
      <c r="J1071" s="171" t="s">
        <v>659</v>
      </c>
      <c r="K1071" s="171" t="s">
        <v>523</v>
      </c>
      <c r="L1071" s="171" t="s">
        <v>524</v>
      </c>
      <c r="M1071" s="175">
        <v>10</v>
      </c>
      <c r="N1071" s="177">
        <v>931.22</v>
      </c>
      <c r="O1071" s="179">
        <v>41852</v>
      </c>
      <c r="P1071" s="171" t="s">
        <v>270</v>
      </c>
      <c r="Q1071" s="173" t="s">
        <v>271</v>
      </c>
      <c r="R1071" s="171" t="s">
        <v>219</v>
      </c>
      <c r="S1071" s="171" t="s">
        <v>220</v>
      </c>
      <c r="T1071" s="171" t="s">
        <v>221</v>
      </c>
      <c r="U1071" s="171" t="s">
        <v>222</v>
      </c>
      <c r="V1071" s="171" t="s">
        <v>223</v>
      </c>
    </row>
    <row r="1072" spans="1:22" ht="30" hidden="1">
      <c r="A1072" s="120"/>
      <c r="B1072" s="171" t="s">
        <v>206</v>
      </c>
      <c r="C1072" s="173" t="s">
        <v>207</v>
      </c>
      <c r="D1072" s="171" t="s">
        <v>208</v>
      </c>
      <c r="E1072" s="171" t="s">
        <v>546</v>
      </c>
      <c r="F1072" s="171" t="s">
        <v>1019</v>
      </c>
      <c r="G1072" s="173" t="s">
        <v>1045</v>
      </c>
      <c r="H1072" s="171" t="s">
        <v>1046</v>
      </c>
      <c r="I1072" s="173" t="s">
        <v>1047</v>
      </c>
      <c r="J1072" s="171" t="s">
        <v>1048</v>
      </c>
      <c r="K1072" s="171" t="s">
        <v>1049</v>
      </c>
      <c r="L1072" s="171" t="s">
        <v>1050</v>
      </c>
      <c r="M1072" s="175">
        <v>10</v>
      </c>
      <c r="N1072" s="177">
        <v>21593.22</v>
      </c>
      <c r="O1072" s="179">
        <v>41862</v>
      </c>
      <c r="P1072" s="171" t="s">
        <v>1051</v>
      </c>
      <c r="Q1072" s="173" t="s">
        <v>1052</v>
      </c>
      <c r="R1072" s="171" t="s">
        <v>219</v>
      </c>
      <c r="S1072" s="171" t="s">
        <v>220</v>
      </c>
      <c r="T1072" s="171" t="s">
        <v>221</v>
      </c>
      <c r="U1072" s="171" t="s">
        <v>222</v>
      </c>
      <c r="V1072" s="171" t="s">
        <v>223</v>
      </c>
    </row>
    <row r="1073" spans="1:22" hidden="1">
      <c r="A1073" s="120"/>
      <c r="B1073" s="128" t="s">
        <v>206</v>
      </c>
      <c r="C1073" s="127" t="s">
        <v>207</v>
      </c>
      <c r="D1073" s="128" t="s">
        <v>208</v>
      </c>
      <c r="E1073" s="128" t="s">
        <v>546</v>
      </c>
      <c r="F1073" s="128" t="s">
        <v>1019</v>
      </c>
      <c r="G1073" s="127" t="s">
        <v>1846</v>
      </c>
      <c r="H1073" s="128" t="s">
        <v>1847</v>
      </c>
      <c r="I1073" s="127" t="s">
        <v>1848</v>
      </c>
      <c r="J1073" s="128" t="s">
        <v>1849</v>
      </c>
      <c r="K1073" s="128" t="s">
        <v>1850</v>
      </c>
      <c r="L1073" s="128" t="s">
        <v>1851</v>
      </c>
      <c r="M1073" s="126">
        <v>10</v>
      </c>
      <c r="N1073" s="129">
        <v>31932.9</v>
      </c>
      <c r="O1073" s="128">
        <v>41858</v>
      </c>
      <c r="P1073" s="128" t="s">
        <v>1852</v>
      </c>
      <c r="Q1073" s="127" t="s">
        <v>1853</v>
      </c>
      <c r="R1073" s="128" t="s">
        <v>219</v>
      </c>
      <c r="S1073" s="128" t="s">
        <v>220</v>
      </c>
      <c r="T1073" s="128" t="s">
        <v>221</v>
      </c>
      <c r="U1073" s="128" t="s">
        <v>222</v>
      </c>
      <c r="V1073" s="128" t="s">
        <v>223</v>
      </c>
    </row>
    <row r="1074" spans="1:22" ht="30" hidden="1">
      <c r="A1074" s="120"/>
      <c r="B1074" s="171" t="s">
        <v>206</v>
      </c>
      <c r="C1074" s="173" t="s">
        <v>207</v>
      </c>
      <c r="D1074" s="171" t="s">
        <v>208</v>
      </c>
      <c r="E1074" s="171" t="s">
        <v>240</v>
      </c>
      <c r="F1074" s="171" t="s">
        <v>377</v>
      </c>
      <c r="G1074" s="173" t="s">
        <v>378</v>
      </c>
      <c r="H1074" s="171" t="s">
        <v>379</v>
      </c>
      <c r="I1074" s="173" t="s">
        <v>380</v>
      </c>
      <c r="J1074" s="171" t="s">
        <v>381</v>
      </c>
      <c r="K1074" s="171" t="s">
        <v>382</v>
      </c>
      <c r="L1074" s="171" t="s">
        <v>383</v>
      </c>
      <c r="M1074" s="175">
        <v>10</v>
      </c>
      <c r="N1074" s="177">
        <v>43414</v>
      </c>
      <c r="O1074" s="179">
        <v>41852</v>
      </c>
      <c r="P1074" s="171" t="s">
        <v>281</v>
      </c>
      <c r="Q1074" s="173" t="s">
        <v>282</v>
      </c>
      <c r="R1074" s="171" t="s">
        <v>219</v>
      </c>
      <c r="S1074" s="171" t="s">
        <v>220</v>
      </c>
      <c r="T1074" s="171" t="s">
        <v>221</v>
      </c>
      <c r="U1074" s="171" t="s">
        <v>222</v>
      </c>
      <c r="V1074" s="171" t="s">
        <v>223</v>
      </c>
    </row>
    <row r="1075" spans="1:22" ht="30" hidden="1">
      <c r="A1075" s="120"/>
      <c r="B1075" s="171" t="s">
        <v>206</v>
      </c>
      <c r="C1075" s="173" t="s">
        <v>207</v>
      </c>
      <c r="D1075" s="171" t="s">
        <v>208</v>
      </c>
      <c r="E1075" s="171" t="s">
        <v>262</v>
      </c>
      <c r="F1075" s="171" t="s">
        <v>437</v>
      </c>
      <c r="G1075" s="173" t="s">
        <v>1190</v>
      </c>
      <c r="H1075" s="171" t="s">
        <v>1191</v>
      </c>
      <c r="I1075" s="173" t="s">
        <v>1192</v>
      </c>
      <c r="J1075" s="171" t="s">
        <v>1193</v>
      </c>
      <c r="K1075" s="171" t="s">
        <v>1194</v>
      </c>
      <c r="L1075" s="171" t="s">
        <v>1195</v>
      </c>
      <c r="M1075" s="175">
        <v>10</v>
      </c>
      <c r="N1075" s="177">
        <v>17876.560000000001</v>
      </c>
      <c r="O1075" s="179">
        <v>41864</v>
      </c>
      <c r="P1075" s="171" t="s">
        <v>1196</v>
      </c>
      <c r="Q1075" s="173" t="s">
        <v>1197</v>
      </c>
      <c r="R1075" s="171" t="s">
        <v>219</v>
      </c>
      <c r="S1075" s="171" t="s">
        <v>220</v>
      </c>
      <c r="T1075" s="171" t="s">
        <v>221</v>
      </c>
      <c r="U1075" s="171" t="s">
        <v>222</v>
      </c>
      <c r="V1075" s="171" t="s">
        <v>223</v>
      </c>
    </row>
    <row r="1076" spans="1:22" ht="30" hidden="1">
      <c r="A1076" s="120"/>
      <c r="B1076" s="171" t="s">
        <v>206</v>
      </c>
      <c r="C1076" s="173" t="s">
        <v>207</v>
      </c>
      <c r="D1076" s="171" t="s">
        <v>208</v>
      </c>
      <c r="E1076" s="171" t="s">
        <v>262</v>
      </c>
      <c r="F1076" s="171" t="s">
        <v>437</v>
      </c>
      <c r="G1076" s="173" t="s">
        <v>1190</v>
      </c>
      <c r="H1076" s="171" t="s">
        <v>1191</v>
      </c>
      <c r="I1076" s="173" t="s">
        <v>1198</v>
      </c>
      <c r="J1076" s="171" t="s">
        <v>1193</v>
      </c>
      <c r="K1076" s="171" t="s">
        <v>1194</v>
      </c>
      <c r="L1076" s="171" t="s">
        <v>1195</v>
      </c>
      <c r="M1076" s="175">
        <v>10</v>
      </c>
      <c r="N1076" s="177">
        <v>3154.69</v>
      </c>
      <c r="O1076" s="179">
        <v>41864</v>
      </c>
      <c r="P1076" s="171" t="s">
        <v>1196</v>
      </c>
      <c r="Q1076" s="173" t="s">
        <v>1197</v>
      </c>
      <c r="R1076" s="171" t="s">
        <v>219</v>
      </c>
      <c r="S1076" s="171" t="s">
        <v>220</v>
      </c>
      <c r="T1076" s="171" t="s">
        <v>221</v>
      </c>
      <c r="U1076" s="171" t="s">
        <v>222</v>
      </c>
      <c r="V1076" s="171" t="s">
        <v>223</v>
      </c>
    </row>
    <row r="1077" spans="1:22" ht="30" hidden="1">
      <c r="A1077" s="120"/>
      <c r="B1077" s="171" t="s">
        <v>206</v>
      </c>
      <c r="C1077" s="173" t="s">
        <v>207</v>
      </c>
      <c r="D1077" s="171" t="s">
        <v>208</v>
      </c>
      <c r="E1077" s="171" t="s">
        <v>324</v>
      </c>
      <c r="F1077" s="171" t="s">
        <v>1183</v>
      </c>
      <c r="G1077" s="173" t="s">
        <v>1184</v>
      </c>
      <c r="H1077" s="171" t="s">
        <v>1185</v>
      </c>
      <c r="I1077" s="173" t="s">
        <v>1186</v>
      </c>
      <c r="J1077" s="171" t="s">
        <v>1187</v>
      </c>
      <c r="K1077" s="171" t="s">
        <v>1188</v>
      </c>
      <c r="L1077" s="171" t="s">
        <v>1189</v>
      </c>
      <c r="M1077" s="175">
        <v>10</v>
      </c>
      <c r="N1077" s="177">
        <v>41887.25</v>
      </c>
      <c r="O1077" s="179">
        <v>41863</v>
      </c>
      <c r="P1077" s="171" t="s">
        <v>541</v>
      </c>
      <c r="Q1077" s="173" t="s">
        <v>542</v>
      </c>
      <c r="R1077" s="171" t="s">
        <v>219</v>
      </c>
      <c r="S1077" s="171" t="s">
        <v>220</v>
      </c>
      <c r="T1077" s="171" t="s">
        <v>221</v>
      </c>
      <c r="U1077" s="171" t="s">
        <v>222</v>
      </c>
      <c r="V1077" s="171" t="s">
        <v>223</v>
      </c>
    </row>
    <row r="1078" spans="1:22" hidden="1">
      <c r="A1078" s="120"/>
    </row>
    <row r="1079" spans="1:22" hidden="1">
      <c r="A1079" s="120"/>
    </row>
    <row r="1080" spans="1:22" hidden="1">
      <c r="A1080" s="120"/>
    </row>
    <row r="1081" spans="1:22" hidden="1">
      <c r="A1081" s="120"/>
    </row>
    <row r="1082" spans="1:22" hidden="1">
      <c r="A1082" s="120"/>
    </row>
    <row r="1083" spans="1:22" hidden="1">
      <c r="A1083" s="120"/>
    </row>
    <row r="1084" spans="1:22" hidden="1">
      <c r="A1084" s="120"/>
    </row>
    <row r="1085" spans="1:22" hidden="1">
      <c r="A1085" s="120"/>
    </row>
    <row r="1086" spans="1:22" hidden="1">
      <c r="A1086" s="120"/>
    </row>
    <row r="1087" spans="1:22" hidden="1">
      <c r="A1087" s="120"/>
    </row>
    <row r="1088" spans="1:22" hidden="1">
      <c r="A1088" s="120"/>
    </row>
    <row r="1089" spans="1:1" hidden="1">
      <c r="A1089" s="120"/>
    </row>
    <row r="1090" spans="1:1" hidden="1">
      <c r="A1090" s="120"/>
    </row>
    <row r="1091" spans="1:1" hidden="1">
      <c r="A1091" s="120"/>
    </row>
    <row r="1092" spans="1:1" hidden="1">
      <c r="A1092" s="120"/>
    </row>
    <row r="1093" spans="1:1" hidden="1">
      <c r="A1093" s="120"/>
    </row>
    <row r="1094" spans="1:1" hidden="1">
      <c r="A1094" s="120"/>
    </row>
    <row r="1095" spans="1:1" hidden="1">
      <c r="A1095" s="120"/>
    </row>
    <row r="1096" spans="1:1" hidden="1">
      <c r="A1096" s="120"/>
    </row>
    <row r="1097" spans="1:1" hidden="1">
      <c r="A1097" s="120"/>
    </row>
    <row r="1098" spans="1:1" hidden="1">
      <c r="A1098" s="120"/>
    </row>
    <row r="1099" spans="1:1" hidden="1">
      <c r="A1099" s="120"/>
    </row>
    <row r="1100" spans="1:1" hidden="1">
      <c r="A1100" s="120"/>
    </row>
    <row r="1101" spans="1:1" hidden="1">
      <c r="A1101" s="120"/>
    </row>
    <row r="1102" spans="1:1" hidden="1">
      <c r="A1102" s="120"/>
    </row>
    <row r="1103" spans="1:1" hidden="1">
      <c r="A1103" s="120"/>
    </row>
    <row r="1104" spans="1:1" hidden="1">
      <c r="A1104" s="120"/>
    </row>
    <row r="1105" spans="1:1" hidden="1">
      <c r="A1105" s="120"/>
    </row>
    <row r="1106" spans="1:1" hidden="1">
      <c r="A1106" s="120"/>
    </row>
    <row r="1107" spans="1:1" hidden="1">
      <c r="A1107" s="120"/>
    </row>
    <row r="1108" spans="1:1" hidden="1">
      <c r="A1108" s="120"/>
    </row>
    <row r="1109" spans="1:1" hidden="1">
      <c r="A1109" s="120"/>
    </row>
    <row r="1110" spans="1:1" hidden="1">
      <c r="A1110" s="120"/>
    </row>
    <row r="1111" spans="1:1" hidden="1">
      <c r="A1111" s="120"/>
    </row>
    <row r="1112" spans="1:1" hidden="1">
      <c r="A1112" s="120"/>
    </row>
    <row r="1113" spans="1:1" hidden="1">
      <c r="A1113" s="120"/>
    </row>
    <row r="1114" spans="1:1" hidden="1">
      <c r="A1114" s="120"/>
    </row>
    <row r="1115" spans="1:1" hidden="1">
      <c r="A1115" s="120"/>
    </row>
    <row r="1116" spans="1:1" hidden="1">
      <c r="A1116" s="120"/>
    </row>
    <row r="1117" spans="1:1" hidden="1">
      <c r="A1117" s="120"/>
    </row>
    <row r="1118" spans="1:1" hidden="1">
      <c r="A1118" s="120"/>
    </row>
    <row r="1119" spans="1:1" hidden="1">
      <c r="A1119" s="120"/>
    </row>
    <row r="1120" spans="1:1" hidden="1">
      <c r="A1120" s="120"/>
    </row>
    <row r="1121" spans="1:1" hidden="1">
      <c r="A1121" s="120"/>
    </row>
    <row r="1122" spans="1:1" hidden="1">
      <c r="A1122" s="120"/>
    </row>
    <row r="1123" spans="1:1" hidden="1">
      <c r="A1123" s="120"/>
    </row>
    <row r="1124" spans="1:1" hidden="1">
      <c r="A1124" s="120"/>
    </row>
    <row r="1125" spans="1:1" hidden="1">
      <c r="A1125" s="120"/>
    </row>
    <row r="1126" spans="1:1" hidden="1">
      <c r="A1126" s="120"/>
    </row>
    <row r="1127" spans="1:1" hidden="1">
      <c r="A1127" s="120"/>
    </row>
    <row r="1128" spans="1:1" hidden="1">
      <c r="A1128" s="120"/>
    </row>
    <row r="1129" spans="1:1" hidden="1">
      <c r="A1129" s="120"/>
    </row>
    <row r="1130" spans="1:1" hidden="1">
      <c r="A1130" s="120"/>
    </row>
    <row r="1131" spans="1:1" hidden="1">
      <c r="A1131" s="120"/>
    </row>
    <row r="1132" spans="1:1" hidden="1">
      <c r="A1132" s="120"/>
    </row>
    <row r="1133" spans="1:1" hidden="1">
      <c r="A1133" s="120"/>
    </row>
    <row r="1134" spans="1:1" hidden="1">
      <c r="A1134" s="120"/>
    </row>
    <row r="1135" spans="1:1" hidden="1">
      <c r="A1135" s="120"/>
    </row>
    <row r="1136" spans="1:1" hidden="1">
      <c r="A1136" s="120"/>
    </row>
    <row r="1137" spans="1:1" hidden="1">
      <c r="A1137" s="120"/>
    </row>
    <row r="1138" spans="1:1" hidden="1">
      <c r="A1138" s="120"/>
    </row>
    <row r="1139" spans="1:1" hidden="1">
      <c r="A1139" s="120"/>
    </row>
    <row r="1140" spans="1:1" hidden="1">
      <c r="A1140" s="120"/>
    </row>
    <row r="1141" spans="1:1" hidden="1">
      <c r="A1141" s="120"/>
    </row>
    <row r="1142" spans="1:1" hidden="1">
      <c r="A1142" s="120"/>
    </row>
    <row r="1143" spans="1:1" hidden="1">
      <c r="A1143" s="120"/>
    </row>
    <row r="1144" spans="1:1" hidden="1">
      <c r="A1144" s="120"/>
    </row>
    <row r="1145" spans="1:1" hidden="1">
      <c r="A1145" s="120"/>
    </row>
    <row r="1146" spans="1:1" hidden="1">
      <c r="A1146" s="120"/>
    </row>
    <row r="1147" spans="1:1" hidden="1">
      <c r="A1147" s="120"/>
    </row>
    <row r="1148" spans="1:1" hidden="1">
      <c r="A1148" s="120"/>
    </row>
    <row r="1149" spans="1:1" hidden="1">
      <c r="A1149" s="120"/>
    </row>
    <row r="1150" spans="1:1" hidden="1">
      <c r="A1150" s="120"/>
    </row>
    <row r="1151" spans="1:1" hidden="1">
      <c r="A1151" s="120"/>
    </row>
    <row r="1152" spans="1:1" hidden="1">
      <c r="A1152" s="120"/>
    </row>
    <row r="1153" spans="1:1" hidden="1">
      <c r="A1153" s="120"/>
    </row>
    <row r="1154" spans="1:1" hidden="1">
      <c r="A1154" s="120"/>
    </row>
    <row r="1155" spans="1:1" hidden="1">
      <c r="A1155" s="120"/>
    </row>
    <row r="1156" spans="1:1" hidden="1">
      <c r="A1156" s="120"/>
    </row>
    <row r="1157" spans="1:1" hidden="1">
      <c r="A1157" s="120"/>
    </row>
    <row r="1158" spans="1:1" hidden="1">
      <c r="A1158" s="120"/>
    </row>
    <row r="1159" spans="1:1" hidden="1">
      <c r="A1159" s="120"/>
    </row>
    <row r="1160" spans="1:1" hidden="1">
      <c r="A1160" s="120"/>
    </row>
    <row r="1161" spans="1:1" hidden="1">
      <c r="A1161" s="120"/>
    </row>
    <row r="1162" spans="1:1" hidden="1">
      <c r="A1162" s="120"/>
    </row>
    <row r="1163" spans="1:1" hidden="1">
      <c r="A1163" s="120"/>
    </row>
    <row r="1164" spans="1:1" hidden="1">
      <c r="A1164" s="120"/>
    </row>
    <row r="1165" spans="1:1" hidden="1">
      <c r="A1165" s="120"/>
    </row>
    <row r="1166" spans="1:1" hidden="1">
      <c r="A1166" s="120"/>
    </row>
    <row r="1167" spans="1:1" hidden="1">
      <c r="A1167" s="120"/>
    </row>
    <row r="1168" spans="1:1" hidden="1">
      <c r="A1168" s="120"/>
    </row>
    <row r="1169" spans="1:1" hidden="1">
      <c r="A1169" s="120"/>
    </row>
    <row r="1170" spans="1:1" hidden="1">
      <c r="A1170" s="120"/>
    </row>
    <row r="1171" spans="1:1" hidden="1">
      <c r="A1171" s="120"/>
    </row>
    <row r="1172" spans="1:1" hidden="1">
      <c r="A1172" s="120"/>
    </row>
    <row r="1173" spans="1:1" hidden="1">
      <c r="A1173" s="120"/>
    </row>
    <row r="1174" spans="1:1" hidden="1">
      <c r="A1174" s="120"/>
    </row>
    <row r="1175" spans="1:1" hidden="1">
      <c r="A1175" s="120"/>
    </row>
    <row r="1176" spans="1:1" hidden="1">
      <c r="A1176" s="120"/>
    </row>
    <row r="1177" spans="1:1" hidden="1">
      <c r="A1177" s="120"/>
    </row>
    <row r="1178" spans="1:1" hidden="1">
      <c r="A1178" s="120"/>
    </row>
    <row r="1179" spans="1:1" hidden="1">
      <c r="A1179" s="120"/>
    </row>
    <row r="1180" spans="1:1" hidden="1">
      <c r="A1180" s="120"/>
    </row>
    <row r="1181" spans="1:1" hidden="1">
      <c r="A1181" s="120"/>
    </row>
    <row r="1182" spans="1:1" hidden="1">
      <c r="A1182" s="120"/>
    </row>
    <row r="1183" spans="1:1" hidden="1">
      <c r="A1183" s="120"/>
    </row>
    <row r="1184" spans="1:1" hidden="1">
      <c r="A1184" s="120"/>
    </row>
    <row r="1185" spans="1:1" hidden="1">
      <c r="A1185" s="120"/>
    </row>
    <row r="1186" spans="1:1" hidden="1">
      <c r="A1186" s="120"/>
    </row>
    <row r="1187" spans="1:1" hidden="1">
      <c r="A1187" s="120"/>
    </row>
    <row r="1188" spans="1:1" hidden="1">
      <c r="A1188" s="120"/>
    </row>
    <row r="1189" spans="1:1" hidden="1">
      <c r="A1189" s="120"/>
    </row>
    <row r="1190" spans="1:1" hidden="1">
      <c r="A1190" s="120"/>
    </row>
    <row r="1191" spans="1:1" hidden="1">
      <c r="A1191" s="120"/>
    </row>
    <row r="1192" spans="1:1" hidden="1">
      <c r="A1192" s="120"/>
    </row>
    <row r="1193" spans="1:1" hidden="1">
      <c r="A1193" s="120"/>
    </row>
    <row r="1194" spans="1:1" hidden="1">
      <c r="A1194" s="120"/>
    </row>
    <row r="1195" spans="1:1" hidden="1">
      <c r="A1195" s="120"/>
    </row>
    <row r="1196" spans="1:1" hidden="1">
      <c r="A1196" s="120"/>
    </row>
    <row r="1197" spans="1:1" hidden="1">
      <c r="A1197" s="120"/>
    </row>
    <row r="1198" spans="1:1" hidden="1">
      <c r="A1198" s="120"/>
    </row>
    <row r="1199" spans="1:1" hidden="1">
      <c r="A1199" s="120"/>
    </row>
    <row r="1200" spans="1:1" hidden="1">
      <c r="A1200" s="120"/>
    </row>
    <row r="1201" spans="1:1" hidden="1">
      <c r="A1201" s="120"/>
    </row>
    <row r="1202" spans="1:1" hidden="1">
      <c r="A1202" s="120"/>
    </row>
    <row r="1203" spans="1:1" hidden="1">
      <c r="A1203" s="120"/>
    </row>
    <row r="1204" spans="1:1" hidden="1">
      <c r="A1204" s="120"/>
    </row>
    <row r="1205" spans="1:1" hidden="1">
      <c r="A1205" s="120"/>
    </row>
    <row r="1206" spans="1:1" hidden="1">
      <c r="A1206" s="120"/>
    </row>
    <row r="1207" spans="1:1" hidden="1">
      <c r="A1207" s="120"/>
    </row>
    <row r="1208" spans="1:1" hidden="1">
      <c r="A1208" s="120"/>
    </row>
    <row r="1209" spans="1:1" hidden="1">
      <c r="A1209" s="120"/>
    </row>
    <row r="1210" spans="1:1" hidden="1">
      <c r="A1210" s="120"/>
    </row>
    <row r="1211" spans="1:1" hidden="1">
      <c r="A1211" s="120"/>
    </row>
    <row r="1212" spans="1:1" hidden="1">
      <c r="A1212" s="120"/>
    </row>
    <row r="1213" spans="1:1" hidden="1">
      <c r="A1213" s="120"/>
    </row>
    <row r="1214" spans="1:1" hidden="1">
      <c r="A1214" s="120"/>
    </row>
    <row r="1215" spans="1:1" hidden="1">
      <c r="A1215" s="120"/>
    </row>
    <row r="1216" spans="1:1" hidden="1">
      <c r="A1216" s="120"/>
    </row>
    <row r="1217" spans="1:1" hidden="1">
      <c r="A1217" s="120"/>
    </row>
    <row r="1218" spans="1:1" hidden="1">
      <c r="A1218" s="120"/>
    </row>
    <row r="1219" spans="1:1" hidden="1">
      <c r="A1219" s="120"/>
    </row>
    <row r="1220" spans="1:1" hidden="1">
      <c r="A1220" s="120"/>
    </row>
    <row r="1221" spans="1:1" hidden="1">
      <c r="A1221" s="120"/>
    </row>
    <row r="1222" spans="1:1" hidden="1">
      <c r="A1222" s="120"/>
    </row>
    <row r="1223" spans="1:1" hidden="1">
      <c r="A1223" s="120"/>
    </row>
    <row r="1224" spans="1:1" hidden="1">
      <c r="A1224" s="120"/>
    </row>
    <row r="1225" spans="1:1" hidden="1">
      <c r="A1225" s="120"/>
    </row>
    <row r="1226" spans="1:1" hidden="1">
      <c r="A1226" s="120"/>
    </row>
    <row r="1227" spans="1:1" hidden="1">
      <c r="A1227" s="120"/>
    </row>
    <row r="1228" spans="1:1" hidden="1">
      <c r="A1228" s="120"/>
    </row>
    <row r="1229" spans="1:1" hidden="1">
      <c r="A1229" s="120"/>
    </row>
    <row r="1230" spans="1:1" hidden="1">
      <c r="A1230" s="120"/>
    </row>
    <row r="1231" spans="1:1" hidden="1">
      <c r="A1231" s="120"/>
    </row>
    <row r="1232" spans="1:1" hidden="1">
      <c r="A1232" s="120"/>
    </row>
    <row r="1233" spans="1:1" hidden="1">
      <c r="A1233" s="120"/>
    </row>
    <row r="1234" spans="1:1" hidden="1">
      <c r="A1234" s="120"/>
    </row>
    <row r="1235" spans="1:1" hidden="1">
      <c r="A1235" s="120"/>
    </row>
    <row r="1236" spans="1:1" hidden="1">
      <c r="A1236" s="120"/>
    </row>
    <row r="1237" spans="1:1" hidden="1">
      <c r="A1237" s="120"/>
    </row>
    <row r="1238" spans="1:1" hidden="1">
      <c r="A1238" s="120"/>
    </row>
    <row r="1239" spans="1:1" hidden="1">
      <c r="A1239" s="120"/>
    </row>
    <row r="1240" spans="1:1" hidden="1">
      <c r="A1240" s="120"/>
    </row>
    <row r="1241" spans="1:1" hidden="1">
      <c r="A1241" s="120"/>
    </row>
    <row r="1242" spans="1:1" hidden="1">
      <c r="A1242" s="120"/>
    </row>
    <row r="1243" spans="1:1" hidden="1">
      <c r="A1243" s="120"/>
    </row>
    <row r="1244" spans="1:1" hidden="1">
      <c r="A1244" s="120"/>
    </row>
    <row r="1245" spans="1:1" hidden="1">
      <c r="A1245" s="120"/>
    </row>
    <row r="1246" spans="1:1" hidden="1">
      <c r="A1246" s="120"/>
    </row>
    <row r="1247" spans="1:1" hidden="1">
      <c r="A1247" s="120"/>
    </row>
    <row r="1248" spans="1:1" hidden="1">
      <c r="A1248" s="120"/>
    </row>
    <row r="1249" spans="1:1" hidden="1">
      <c r="A1249" s="120"/>
    </row>
    <row r="1250" spans="1:1" hidden="1">
      <c r="A1250" s="120"/>
    </row>
    <row r="1251" spans="1:1" hidden="1">
      <c r="A1251" s="120"/>
    </row>
    <row r="1252" spans="1:1" hidden="1">
      <c r="A1252" s="120"/>
    </row>
    <row r="1253" spans="1:1" hidden="1">
      <c r="A1253" s="120"/>
    </row>
    <row r="1254" spans="1:1" hidden="1">
      <c r="A1254" s="120"/>
    </row>
    <row r="1255" spans="1:1" hidden="1">
      <c r="A1255" s="120"/>
    </row>
    <row r="1256" spans="1:1" hidden="1">
      <c r="A1256" s="120"/>
    </row>
    <row r="1257" spans="1:1" hidden="1">
      <c r="A1257" s="120"/>
    </row>
    <row r="1258" spans="1:1" hidden="1">
      <c r="A1258" s="120"/>
    </row>
    <row r="1259" spans="1:1" hidden="1">
      <c r="A1259" s="120"/>
    </row>
    <row r="1260" spans="1:1" hidden="1">
      <c r="A1260" s="120"/>
    </row>
    <row r="1261" spans="1:1" hidden="1">
      <c r="A1261" s="120"/>
    </row>
    <row r="1262" spans="1:1" hidden="1">
      <c r="A1262" s="120"/>
    </row>
    <row r="1263" spans="1:1" hidden="1">
      <c r="A1263" s="120"/>
    </row>
    <row r="1264" spans="1:1" hidden="1">
      <c r="A1264" s="120"/>
    </row>
    <row r="1265" spans="1:1" hidden="1">
      <c r="A1265" s="120"/>
    </row>
    <row r="1266" spans="1:1" hidden="1">
      <c r="A1266" s="120"/>
    </row>
    <row r="1267" spans="1:1" hidden="1">
      <c r="A1267" s="120"/>
    </row>
    <row r="1268" spans="1:1" hidden="1">
      <c r="A1268" s="120"/>
    </row>
    <row r="1269" spans="1:1" hidden="1">
      <c r="A1269" s="120"/>
    </row>
    <row r="1270" spans="1:1" hidden="1">
      <c r="A1270" s="120"/>
    </row>
    <row r="1271" spans="1:1" hidden="1">
      <c r="A1271" s="120"/>
    </row>
    <row r="1272" spans="1:1" hidden="1">
      <c r="A1272" s="120"/>
    </row>
    <row r="1273" spans="1:1" hidden="1">
      <c r="A1273" s="120"/>
    </row>
    <row r="1274" spans="1:1" hidden="1">
      <c r="A1274" s="120"/>
    </row>
    <row r="1275" spans="1:1" hidden="1">
      <c r="A1275" s="120"/>
    </row>
    <row r="1276" spans="1:1" hidden="1">
      <c r="A1276" s="120"/>
    </row>
    <row r="1277" spans="1:1" hidden="1">
      <c r="A1277" s="120"/>
    </row>
    <row r="1278" spans="1:1" hidden="1">
      <c r="A1278" s="120"/>
    </row>
    <row r="1279" spans="1:1" hidden="1">
      <c r="A1279" s="120"/>
    </row>
    <row r="1280" spans="1:1" hidden="1">
      <c r="A1280" s="120"/>
    </row>
    <row r="1281" spans="1:1" hidden="1">
      <c r="A1281" s="120"/>
    </row>
    <row r="1282" spans="1:1" hidden="1">
      <c r="A1282" s="120"/>
    </row>
    <row r="1283" spans="1:1" hidden="1">
      <c r="A1283" s="120"/>
    </row>
    <row r="1284" spans="1:1" hidden="1">
      <c r="A1284" s="120"/>
    </row>
    <row r="1285" spans="1:1" hidden="1">
      <c r="A1285" s="120"/>
    </row>
    <row r="1286" spans="1:1" hidden="1">
      <c r="A1286" s="120"/>
    </row>
    <row r="1287" spans="1:1" hidden="1">
      <c r="A1287" s="120"/>
    </row>
    <row r="1288" spans="1:1" hidden="1">
      <c r="A1288" s="120"/>
    </row>
    <row r="1289" spans="1:1" hidden="1">
      <c r="A1289" s="120"/>
    </row>
    <row r="1290" spans="1:1" hidden="1">
      <c r="A1290" s="120"/>
    </row>
    <row r="1291" spans="1:1" hidden="1">
      <c r="A1291" s="120"/>
    </row>
    <row r="1292" spans="1:1" hidden="1">
      <c r="A1292" s="120"/>
    </row>
    <row r="1293" spans="1:1" hidden="1">
      <c r="A1293" s="120"/>
    </row>
    <row r="1294" spans="1:1" hidden="1">
      <c r="A1294" s="120"/>
    </row>
    <row r="1295" spans="1:1" hidden="1">
      <c r="A1295" s="120"/>
    </row>
    <row r="1296" spans="1:1" hidden="1">
      <c r="A1296" s="120"/>
    </row>
    <row r="1297" spans="1:1" hidden="1">
      <c r="A1297" s="120"/>
    </row>
    <row r="1298" spans="1:1" hidden="1">
      <c r="A1298" s="120"/>
    </row>
    <row r="1299" spans="1:1" hidden="1">
      <c r="A1299" s="120"/>
    </row>
    <row r="1300" spans="1:1" hidden="1">
      <c r="A1300" s="120"/>
    </row>
    <row r="1301" spans="1:1" hidden="1">
      <c r="A1301" s="120"/>
    </row>
    <row r="1302" spans="1:1" hidden="1">
      <c r="A1302" s="120"/>
    </row>
    <row r="1303" spans="1:1" hidden="1">
      <c r="A1303" s="120"/>
    </row>
    <row r="1304" spans="1:1" hidden="1">
      <c r="A1304" s="120"/>
    </row>
    <row r="1305" spans="1:1" hidden="1">
      <c r="A1305" s="120"/>
    </row>
    <row r="1306" spans="1:1" hidden="1">
      <c r="A1306" s="120"/>
    </row>
    <row r="1307" spans="1:1" hidden="1">
      <c r="A1307" s="120"/>
    </row>
    <row r="1308" spans="1:1" hidden="1">
      <c r="A1308" s="120"/>
    </row>
    <row r="1309" spans="1:1" hidden="1">
      <c r="A1309" s="120"/>
    </row>
    <row r="1310" spans="1:1" hidden="1">
      <c r="A1310" s="120"/>
    </row>
    <row r="1311" spans="1:1" hidden="1">
      <c r="A1311" s="120"/>
    </row>
    <row r="1312" spans="1:1" hidden="1">
      <c r="A1312" s="120"/>
    </row>
    <row r="1313" spans="1:1" hidden="1">
      <c r="A1313" s="120"/>
    </row>
    <row r="1314" spans="1:1" hidden="1">
      <c r="A1314" s="120"/>
    </row>
    <row r="1315" spans="1:1" hidden="1">
      <c r="A1315" s="120"/>
    </row>
    <row r="1316" spans="1:1" hidden="1">
      <c r="A1316" s="120"/>
    </row>
    <row r="1317" spans="1:1" hidden="1">
      <c r="A1317" s="120"/>
    </row>
    <row r="1318" spans="1:1" hidden="1">
      <c r="A1318" s="120"/>
    </row>
    <row r="1319" spans="1:1" hidden="1">
      <c r="A1319" s="120"/>
    </row>
    <row r="1320" spans="1:1" hidden="1">
      <c r="A1320" s="120"/>
    </row>
    <row r="1321" spans="1:1" hidden="1">
      <c r="A1321" s="120"/>
    </row>
    <row r="1322" spans="1:1" hidden="1">
      <c r="A1322" s="120"/>
    </row>
    <row r="1323" spans="1:1" hidden="1">
      <c r="A1323" s="120"/>
    </row>
    <row r="1324" spans="1:1" hidden="1">
      <c r="A1324" s="120"/>
    </row>
    <row r="1325" spans="1:1" hidden="1">
      <c r="A1325" s="120"/>
    </row>
    <row r="1326" spans="1:1" hidden="1">
      <c r="A1326" s="120"/>
    </row>
    <row r="1327" spans="1:1" hidden="1">
      <c r="A1327" s="120"/>
    </row>
    <row r="1328" spans="1:1" hidden="1">
      <c r="A1328" s="120"/>
    </row>
    <row r="1329" spans="1:1" hidden="1">
      <c r="A1329" s="120"/>
    </row>
    <row r="1330" spans="1:1" hidden="1">
      <c r="A1330" s="120"/>
    </row>
    <row r="1331" spans="1:1" hidden="1">
      <c r="A1331" s="120"/>
    </row>
    <row r="1332" spans="1:1" hidden="1">
      <c r="A1332" s="120"/>
    </row>
    <row r="1333" spans="1:1" hidden="1">
      <c r="A1333" s="120"/>
    </row>
    <row r="1334" spans="1:1" hidden="1">
      <c r="A1334" s="120"/>
    </row>
    <row r="1335" spans="1:1" hidden="1">
      <c r="A1335" s="120"/>
    </row>
    <row r="1336" spans="1:1" hidden="1">
      <c r="A1336" s="120"/>
    </row>
    <row r="1337" spans="1:1" hidden="1">
      <c r="A1337" s="120"/>
    </row>
    <row r="1338" spans="1:1" hidden="1">
      <c r="A1338" s="120"/>
    </row>
    <row r="1339" spans="1:1" hidden="1">
      <c r="A1339" s="120"/>
    </row>
    <row r="1340" spans="1:1" hidden="1">
      <c r="A1340" s="120"/>
    </row>
    <row r="1341" spans="1:1" hidden="1">
      <c r="A1341" s="120"/>
    </row>
    <row r="1342" spans="1:1" hidden="1">
      <c r="A1342" s="120"/>
    </row>
    <row r="1343" spans="1:1" hidden="1">
      <c r="A1343" s="120"/>
    </row>
    <row r="1344" spans="1:1" hidden="1">
      <c r="A1344" s="120"/>
    </row>
    <row r="1345" spans="1:1" hidden="1">
      <c r="A1345" s="120"/>
    </row>
    <row r="1346" spans="1:1" hidden="1">
      <c r="A1346" s="120"/>
    </row>
    <row r="1347" spans="1:1" hidden="1">
      <c r="A1347" s="120"/>
    </row>
    <row r="1348" spans="1:1" hidden="1">
      <c r="A1348" s="120"/>
    </row>
    <row r="1349" spans="1:1" hidden="1">
      <c r="A1349" s="120"/>
    </row>
    <row r="1350" spans="1:1" hidden="1">
      <c r="A1350" s="120"/>
    </row>
    <row r="1351" spans="1:1" hidden="1">
      <c r="A1351" s="120"/>
    </row>
    <row r="1352" spans="1:1" hidden="1">
      <c r="A1352" s="120"/>
    </row>
    <row r="1353" spans="1:1" hidden="1">
      <c r="A1353" s="120"/>
    </row>
    <row r="1354" spans="1:1" hidden="1">
      <c r="A1354" s="120"/>
    </row>
    <row r="1355" spans="1:1" hidden="1">
      <c r="A1355" s="120"/>
    </row>
    <row r="1356" spans="1:1" hidden="1">
      <c r="A1356" s="120"/>
    </row>
    <row r="1357" spans="1:1" hidden="1">
      <c r="A1357" s="120"/>
    </row>
    <row r="1358" spans="1:1" hidden="1">
      <c r="A1358" s="120"/>
    </row>
    <row r="1359" spans="1:1" hidden="1">
      <c r="A1359" s="120"/>
    </row>
    <row r="1360" spans="1:1" hidden="1">
      <c r="A1360" s="120"/>
    </row>
    <row r="1361" spans="1:1" hidden="1">
      <c r="A1361" s="120"/>
    </row>
    <row r="1362" spans="1:1" hidden="1">
      <c r="A1362" s="120"/>
    </row>
    <row r="1363" spans="1:1" hidden="1">
      <c r="A1363" s="120"/>
    </row>
    <row r="1364" spans="1:1" hidden="1">
      <c r="A1364" s="120"/>
    </row>
    <row r="1365" spans="1:1" hidden="1">
      <c r="A1365" s="120"/>
    </row>
    <row r="1366" spans="1:1" hidden="1">
      <c r="A1366" s="120"/>
    </row>
    <row r="1367" spans="1:1" hidden="1">
      <c r="A1367" s="120"/>
    </row>
    <row r="1368" spans="1:1" hidden="1">
      <c r="A1368" s="120"/>
    </row>
    <row r="1369" spans="1:1" hidden="1">
      <c r="A1369" s="120"/>
    </row>
    <row r="1370" spans="1:1" hidden="1">
      <c r="A1370" s="120"/>
    </row>
    <row r="1371" spans="1:1" hidden="1">
      <c r="A1371" s="120"/>
    </row>
    <row r="1372" spans="1:1" hidden="1">
      <c r="A1372" s="120"/>
    </row>
    <row r="1373" spans="1:1" hidden="1">
      <c r="A1373" s="120"/>
    </row>
    <row r="1374" spans="1:1" hidden="1">
      <c r="A1374" s="120"/>
    </row>
    <row r="1375" spans="1:1" hidden="1">
      <c r="A1375" s="120"/>
    </row>
    <row r="1376" spans="1:1" hidden="1">
      <c r="A1376" s="120"/>
    </row>
    <row r="1377" spans="1:1" hidden="1">
      <c r="A1377" s="120"/>
    </row>
    <row r="1378" spans="1:1" hidden="1">
      <c r="A1378" s="120"/>
    </row>
    <row r="1379" spans="1:1" hidden="1">
      <c r="A1379" s="120"/>
    </row>
    <row r="1380" spans="1:1" hidden="1">
      <c r="A1380" s="120"/>
    </row>
    <row r="1381" spans="1:1" hidden="1">
      <c r="A1381" s="120"/>
    </row>
    <row r="1382" spans="1:1" hidden="1">
      <c r="A1382" s="120"/>
    </row>
    <row r="1383" spans="1:1" hidden="1">
      <c r="A1383" s="120"/>
    </row>
    <row r="1384" spans="1:1" hidden="1">
      <c r="A1384" s="120"/>
    </row>
    <row r="1385" spans="1:1" hidden="1">
      <c r="A1385" s="120"/>
    </row>
    <row r="1386" spans="1:1" hidden="1">
      <c r="A1386" s="120"/>
    </row>
    <row r="1387" spans="1:1" hidden="1">
      <c r="A1387" s="120"/>
    </row>
    <row r="1388" spans="1:1" hidden="1">
      <c r="A1388" s="120"/>
    </row>
    <row r="1389" spans="1:1" hidden="1">
      <c r="A1389" s="120"/>
    </row>
    <row r="1390" spans="1:1" hidden="1">
      <c r="A1390" s="120"/>
    </row>
    <row r="1391" spans="1:1" hidden="1">
      <c r="A1391" s="120"/>
    </row>
    <row r="1392" spans="1:1" hidden="1">
      <c r="A1392" s="120"/>
    </row>
    <row r="1393" spans="1:1" hidden="1">
      <c r="A1393" s="120"/>
    </row>
    <row r="1394" spans="1:1" hidden="1">
      <c r="A1394" s="120"/>
    </row>
    <row r="1395" spans="1:1" hidden="1">
      <c r="A1395" s="120"/>
    </row>
    <row r="1396" spans="1:1" hidden="1">
      <c r="A1396" s="120"/>
    </row>
    <row r="1397" spans="1:1" hidden="1">
      <c r="A1397" s="120"/>
    </row>
    <row r="1398" spans="1:1" hidden="1">
      <c r="A1398" s="120"/>
    </row>
    <row r="1399" spans="1:1" hidden="1">
      <c r="A1399" s="120"/>
    </row>
    <row r="1400" spans="1:1" hidden="1">
      <c r="A1400" s="120"/>
    </row>
    <row r="1401" spans="1:1" hidden="1">
      <c r="A1401" s="120"/>
    </row>
    <row r="1402" spans="1:1" hidden="1">
      <c r="A1402" s="120"/>
    </row>
    <row r="1403" spans="1:1" hidden="1">
      <c r="A1403" s="120"/>
    </row>
    <row r="1404" spans="1:1" hidden="1">
      <c r="A1404" s="120"/>
    </row>
    <row r="1405" spans="1:1" hidden="1">
      <c r="A1405" s="120"/>
    </row>
    <row r="1406" spans="1:1" hidden="1">
      <c r="A1406" s="120"/>
    </row>
    <row r="1407" spans="1:1" hidden="1">
      <c r="A1407" s="120"/>
    </row>
    <row r="1408" spans="1:1" hidden="1">
      <c r="A1408" s="120"/>
    </row>
    <row r="1409" spans="1:1" hidden="1">
      <c r="A1409" s="120"/>
    </row>
    <row r="1410" spans="1:1" hidden="1">
      <c r="A1410" s="120"/>
    </row>
    <row r="1411" spans="1:1" hidden="1">
      <c r="A1411" s="120"/>
    </row>
    <row r="1412" spans="1:1" hidden="1">
      <c r="A1412" s="120"/>
    </row>
    <row r="1413" spans="1:1" hidden="1">
      <c r="A1413" s="120"/>
    </row>
    <row r="1414" spans="1:1" hidden="1">
      <c r="A1414" s="120"/>
    </row>
    <row r="1415" spans="1:1" hidden="1">
      <c r="A1415" s="120"/>
    </row>
    <row r="1416" spans="1:1" hidden="1">
      <c r="A1416" s="120"/>
    </row>
    <row r="1417" spans="1:1" hidden="1">
      <c r="A1417" s="120"/>
    </row>
    <row r="1418" spans="1:1" hidden="1">
      <c r="A1418" s="120"/>
    </row>
    <row r="1419" spans="1:1" hidden="1">
      <c r="A1419" s="120"/>
    </row>
    <row r="1420" spans="1:1" hidden="1">
      <c r="A1420" s="120"/>
    </row>
    <row r="1421" spans="1:1" hidden="1">
      <c r="A1421" s="120"/>
    </row>
    <row r="1422" spans="1:1" hidden="1">
      <c r="A1422" s="120"/>
    </row>
    <row r="1423" spans="1:1" hidden="1">
      <c r="A1423" s="120"/>
    </row>
    <row r="1424" spans="1:1" hidden="1">
      <c r="A1424" s="120"/>
    </row>
    <row r="1425" spans="1:1" hidden="1">
      <c r="A1425" s="120"/>
    </row>
    <row r="1426" spans="1:1" hidden="1">
      <c r="A1426" s="120"/>
    </row>
    <row r="1427" spans="1:1" hidden="1">
      <c r="A1427" s="120"/>
    </row>
    <row r="1428" spans="1:1" hidden="1">
      <c r="A1428" s="120"/>
    </row>
    <row r="1429" spans="1:1" hidden="1">
      <c r="A1429" s="120"/>
    </row>
    <row r="1430" spans="1:1" hidden="1">
      <c r="A1430" s="120"/>
    </row>
    <row r="1431" spans="1:1" hidden="1">
      <c r="A1431" s="120"/>
    </row>
    <row r="1432" spans="1:1" hidden="1">
      <c r="A1432" s="120"/>
    </row>
    <row r="1433" spans="1:1" hidden="1">
      <c r="A1433" s="120"/>
    </row>
    <row r="1434" spans="1:1" hidden="1">
      <c r="A1434" s="120"/>
    </row>
    <row r="1435" spans="1:1" hidden="1">
      <c r="A1435" s="120"/>
    </row>
    <row r="1436" spans="1:1" hidden="1">
      <c r="A1436" s="120"/>
    </row>
    <row r="1437" spans="1:1" hidden="1">
      <c r="A1437" s="120"/>
    </row>
    <row r="1438" spans="1:1" hidden="1">
      <c r="A1438" s="120"/>
    </row>
    <row r="1439" spans="1:1" hidden="1">
      <c r="A1439" s="120"/>
    </row>
    <row r="1440" spans="1:1" hidden="1">
      <c r="A1440" s="120"/>
    </row>
    <row r="1441" spans="1:1" hidden="1">
      <c r="A1441" s="120"/>
    </row>
    <row r="1442" spans="1:1" hidden="1">
      <c r="A1442" s="120"/>
    </row>
    <row r="1443" spans="1:1" hidden="1">
      <c r="A1443" s="120"/>
    </row>
    <row r="1444" spans="1:1" hidden="1">
      <c r="A1444" s="120"/>
    </row>
    <row r="1445" spans="1:1" hidden="1">
      <c r="A1445" s="120"/>
    </row>
    <row r="1446" spans="1:1" hidden="1">
      <c r="A1446" s="120"/>
    </row>
    <row r="1447" spans="1:1" hidden="1">
      <c r="A1447" s="120"/>
    </row>
    <row r="1448" spans="1:1" hidden="1">
      <c r="A1448" s="120"/>
    </row>
    <row r="1449" spans="1:1" hidden="1">
      <c r="A1449" s="120"/>
    </row>
    <row r="1450" spans="1:1" hidden="1">
      <c r="A1450" s="120"/>
    </row>
    <row r="1451" spans="1:1" hidden="1">
      <c r="A1451" s="120"/>
    </row>
    <row r="1452" spans="1:1" hidden="1">
      <c r="A1452" s="120"/>
    </row>
    <row r="1453" spans="1:1" hidden="1">
      <c r="A1453" s="120"/>
    </row>
    <row r="1454" spans="1:1" hidden="1">
      <c r="A1454" s="120"/>
    </row>
    <row r="1455" spans="1:1" hidden="1">
      <c r="A1455" s="120"/>
    </row>
    <row r="1456" spans="1:1" hidden="1">
      <c r="A1456" s="120"/>
    </row>
    <row r="1457" spans="1:1" hidden="1">
      <c r="A1457" s="120"/>
    </row>
    <row r="1458" spans="1:1" hidden="1">
      <c r="A1458" s="120"/>
    </row>
    <row r="1459" spans="1:1" hidden="1">
      <c r="A1459" s="120"/>
    </row>
    <row r="1460" spans="1:1" hidden="1">
      <c r="A1460" s="120"/>
    </row>
    <row r="1461" spans="1:1" hidden="1">
      <c r="A1461" s="120"/>
    </row>
    <row r="1462" spans="1:1" hidden="1">
      <c r="A1462" s="120"/>
    </row>
    <row r="1463" spans="1:1" hidden="1">
      <c r="A1463" s="120"/>
    </row>
    <row r="1464" spans="1:1" hidden="1">
      <c r="A1464" s="120"/>
    </row>
    <row r="1465" spans="1:1" hidden="1">
      <c r="A1465" s="120"/>
    </row>
    <row r="1466" spans="1:1" hidden="1">
      <c r="A1466" s="120"/>
    </row>
    <row r="1467" spans="1:1" hidden="1">
      <c r="A1467" s="120"/>
    </row>
    <row r="1468" spans="1:1" hidden="1">
      <c r="A1468" s="120"/>
    </row>
    <row r="1469" spans="1:1" hidden="1">
      <c r="A1469" s="120"/>
    </row>
    <row r="1470" spans="1:1" hidden="1">
      <c r="A1470" s="120"/>
    </row>
    <row r="1471" spans="1:1" hidden="1">
      <c r="A1471" s="120"/>
    </row>
    <row r="1472" spans="1:1" hidden="1">
      <c r="A1472" s="120"/>
    </row>
    <row r="1473" spans="1:1" hidden="1">
      <c r="A1473" s="120"/>
    </row>
    <row r="1474" spans="1:1" hidden="1">
      <c r="A1474" s="120"/>
    </row>
    <row r="1475" spans="1:1" hidden="1">
      <c r="A1475" s="120"/>
    </row>
    <row r="1476" spans="1:1" hidden="1">
      <c r="A1476" s="120"/>
    </row>
    <row r="1477" spans="1:1" hidden="1">
      <c r="A1477" s="120"/>
    </row>
    <row r="1478" spans="1:1" hidden="1">
      <c r="A1478" s="120"/>
    </row>
    <row r="1479" spans="1:1" hidden="1">
      <c r="A1479" s="120"/>
    </row>
    <row r="1480" spans="1:1" hidden="1">
      <c r="A1480" s="120"/>
    </row>
    <row r="1481" spans="1:1" hidden="1">
      <c r="A1481" s="120"/>
    </row>
    <row r="1482" spans="1:1" hidden="1">
      <c r="A1482" s="120"/>
    </row>
    <row r="1483" spans="1:1" hidden="1">
      <c r="A1483" s="120"/>
    </row>
    <row r="1484" spans="1:1" hidden="1">
      <c r="A1484" s="120"/>
    </row>
    <row r="1485" spans="1:1" hidden="1">
      <c r="A1485" s="120"/>
    </row>
    <row r="1486" spans="1:1" hidden="1">
      <c r="A1486" s="120"/>
    </row>
    <row r="1487" spans="1:1" hidden="1">
      <c r="A1487" s="120"/>
    </row>
    <row r="1488" spans="1:1" hidden="1">
      <c r="A1488" s="120"/>
    </row>
    <row r="1489" spans="1:1" hidden="1">
      <c r="A1489" s="120"/>
    </row>
    <row r="1490" spans="1:1" hidden="1">
      <c r="A1490" s="120"/>
    </row>
    <row r="1491" spans="1:1" hidden="1">
      <c r="A1491" s="120"/>
    </row>
    <row r="1492" spans="1:1" hidden="1">
      <c r="A1492" s="120"/>
    </row>
    <row r="1493" spans="1:1" hidden="1">
      <c r="A1493" s="120"/>
    </row>
    <row r="1494" spans="1:1" hidden="1">
      <c r="A1494" s="120"/>
    </row>
    <row r="1495" spans="1:1" hidden="1">
      <c r="A1495" s="120"/>
    </row>
    <row r="1496" spans="1:1" hidden="1">
      <c r="A1496" s="120"/>
    </row>
    <row r="1497" spans="1:1" hidden="1">
      <c r="A1497" s="120"/>
    </row>
    <row r="1498" spans="1:1" hidden="1">
      <c r="A1498" s="120"/>
    </row>
    <row r="1499" spans="1:1" hidden="1">
      <c r="A1499" s="120"/>
    </row>
    <row r="1500" spans="1:1" hidden="1">
      <c r="A1500" s="120"/>
    </row>
    <row r="1501" spans="1:1" hidden="1">
      <c r="A1501" s="120"/>
    </row>
    <row r="1502" spans="1:1" hidden="1">
      <c r="A1502" s="120"/>
    </row>
    <row r="1503" spans="1:1" hidden="1">
      <c r="A1503" s="120"/>
    </row>
    <row r="1504" spans="1:1" hidden="1">
      <c r="A1504" s="120"/>
    </row>
    <row r="1505" spans="1:1" hidden="1">
      <c r="A1505" s="120"/>
    </row>
    <row r="1506" spans="1:1" hidden="1">
      <c r="A1506" s="120"/>
    </row>
    <row r="1507" spans="1:1" hidden="1">
      <c r="A1507" s="120"/>
    </row>
    <row r="1508" spans="1:1" hidden="1">
      <c r="A1508" s="120"/>
    </row>
    <row r="1509" spans="1:1" hidden="1">
      <c r="A1509" s="120"/>
    </row>
    <row r="1510" spans="1:1" hidden="1">
      <c r="A1510" s="120"/>
    </row>
    <row r="1511" spans="1:1" hidden="1">
      <c r="A1511" s="120"/>
    </row>
    <row r="1512" spans="1:1" hidden="1">
      <c r="A1512" s="120"/>
    </row>
    <row r="1513" spans="1:1" hidden="1">
      <c r="A1513" s="120"/>
    </row>
    <row r="1514" spans="1:1" hidden="1">
      <c r="A1514" s="120"/>
    </row>
    <row r="1515" spans="1:1" hidden="1">
      <c r="A1515" s="120"/>
    </row>
    <row r="1516" spans="1:1" hidden="1">
      <c r="A1516" s="120"/>
    </row>
    <row r="1517" spans="1:1" hidden="1">
      <c r="A1517" s="120"/>
    </row>
    <row r="1518" spans="1:1" hidden="1">
      <c r="A1518" s="120"/>
    </row>
    <row r="1519" spans="1:1" hidden="1">
      <c r="A1519" s="120"/>
    </row>
    <row r="1520" spans="1:1" hidden="1">
      <c r="A1520" s="120"/>
    </row>
    <row r="1521" spans="1:1" hidden="1">
      <c r="A1521" s="120"/>
    </row>
    <row r="1522" spans="1:1" hidden="1">
      <c r="A1522" s="120"/>
    </row>
    <row r="1523" spans="1:1" hidden="1">
      <c r="A1523" s="120"/>
    </row>
    <row r="1524" spans="1:1" hidden="1">
      <c r="A1524" s="120"/>
    </row>
    <row r="1525" spans="1:1" hidden="1">
      <c r="A1525" s="120"/>
    </row>
    <row r="1526" spans="1:1" hidden="1">
      <c r="A1526" s="120"/>
    </row>
    <row r="1527" spans="1:1" hidden="1">
      <c r="A1527" s="120"/>
    </row>
    <row r="1528" spans="1:1" hidden="1">
      <c r="A1528" s="120"/>
    </row>
    <row r="1529" spans="1:1" hidden="1">
      <c r="A1529" s="120"/>
    </row>
    <row r="1530" spans="1:1" hidden="1">
      <c r="A1530" s="120"/>
    </row>
    <row r="1531" spans="1:1" hidden="1">
      <c r="A1531" s="120"/>
    </row>
    <row r="1532" spans="1:1" hidden="1">
      <c r="A1532" s="120"/>
    </row>
    <row r="1533" spans="1:1" hidden="1">
      <c r="A1533" s="120"/>
    </row>
    <row r="1534" spans="1:1" hidden="1">
      <c r="A1534" s="120"/>
    </row>
    <row r="1535" spans="1:1" hidden="1">
      <c r="A1535" s="120"/>
    </row>
    <row r="1536" spans="1:1" hidden="1">
      <c r="A1536" s="120"/>
    </row>
    <row r="1537" spans="1:1" hidden="1">
      <c r="A1537" s="120"/>
    </row>
    <row r="1538" spans="1:1" hidden="1">
      <c r="A1538" s="120"/>
    </row>
    <row r="1539" spans="1:1" hidden="1">
      <c r="A1539" s="120"/>
    </row>
    <row r="1540" spans="1:1" hidden="1">
      <c r="A1540" s="120"/>
    </row>
    <row r="1541" spans="1:1" hidden="1">
      <c r="A1541" s="120"/>
    </row>
    <row r="1542" spans="1:1" hidden="1">
      <c r="A1542" s="120"/>
    </row>
    <row r="1543" spans="1:1" hidden="1">
      <c r="A1543" s="120"/>
    </row>
    <row r="1544" spans="1:1" hidden="1">
      <c r="A1544" s="120"/>
    </row>
    <row r="1545" spans="1:1" hidden="1">
      <c r="A1545" s="120"/>
    </row>
    <row r="1546" spans="1:1" hidden="1">
      <c r="A1546" s="120"/>
    </row>
    <row r="1547" spans="1:1" hidden="1">
      <c r="A1547" s="120"/>
    </row>
    <row r="1548" spans="1:1" hidden="1">
      <c r="A1548" s="120"/>
    </row>
    <row r="1549" spans="1:1" hidden="1">
      <c r="A1549" s="120"/>
    </row>
    <row r="1550" spans="1:1" hidden="1">
      <c r="A1550" s="120"/>
    </row>
    <row r="1551" spans="1:1" hidden="1">
      <c r="A1551" s="120"/>
    </row>
    <row r="1552" spans="1:1" hidden="1">
      <c r="A1552" s="120"/>
    </row>
    <row r="1553" spans="1:1" hidden="1">
      <c r="A1553" s="120"/>
    </row>
    <row r="1554" spans="1:1" hidden="1">
      <c r="A1554" s="120"/>
    </row>
    <row r="1555" spans="1:1" hidden="1">
      <c r="A1555" s="120"/>
    </row>
    <row r="1556" spans="1:1" hidden="1">
      <c r="A1556" s="120"/>
    </row>
    <row r="1557" spans="1:1" hidden="1">
      <c r="A1557" s="120"/>
    </row>
    <row r="1558" spans="1:1" hidden="1">
      <c r="A1558" s="120"/>
    </row>
    <row r="1559" spans="1:1" hidden="1">
      <c r="A1559" s="120"/>
    </row>
    <row r="1560" spans="1:1" hidden="1">
      <c r="A1560" s="120"/>
    </row>
    <row r="1561" spans="1:1" hidden="1">
      <c r="A1561" s="120"/>
    </row>
    <row r="1562" spans="1:1" hidden="1">
      <c r="A1562" s="120"/>
    </row>
    <row r="1563" spans="1:1" hidden="1">
      <c r="A1563" s="120"/>
    </row>
    <row r="1564" spans="1:1" hidden="1">
      <c r="A1564" s="120"/>
    </row>
    <row r="1565" spans="1:1" hidden="1">
      <c r="A1565" s="120"/>
    </row>
    <row r="1566" spans="1:1" hidden="1">
      <c r="A1566" s="120"/>
    </row>
    <row r="1567" spans="1:1" hidden="1">
      <c r="A1567" s="120"/>
    </row>
    <row r="1568" spans="1:1" hidden="1">
      <c r="A1568" s="120"/>
    </row>
    <row r="1569" spans="1:1" hidden="1">
      <c r="A1569" s="120"/>
    </row>
    <row r="1570" spans="1:1" hidden="1">
      <c r="A1570" s="120"/>
    </row>
    <row r="1571" spans="1:1" hidden="1">
      <c r="A1571" s="120"/>
    </row>
    <row r="1572" spans="1:1" hidden="1">
      <c r="A1572" s="120"/>
    </row>
    <row r="1573" spans="1:1" hidden="1">
      <c r="A1573" s="120"/>
    </row>
    <row r="1574" spans="1:1" hidden="1">
      <c r="A1574" s="120"/>
    </row>
    <row r="1575" spans="1:1" hidden="1">
      <c r="A1575" s="120"/>
    </row>
    <row r="1576" spans="1:1" hidden="1">
      <c r="A1576" s="120"/>
    </row>
    <row r="1577" spans="1:1" hidden="1">
      <c r="A1577" s="120"/>
    </row>
    <row r="1578" spans="1:1" hidden="1">
      <c r="A1578" s="120"/>
    </row>
    <row r="1579" spans="1:1" hidden="1">
      <c r="A1579" s="120"/>
    </row>
    <row r="1580" spans="1:1" hidden="1">
      <c r="A1580" s="120"/>
    </row>
    <row r="1581" spans="1:1" hidden="1">
      <c r="A1581" s="120"/>
    </row>
    <row r="1582" spans="1:1" hidden="1">
      <c r="A1582" s="120"/>
    </row>
    <row r="1583" spans="1:1" hidden="1">
      <c r="A1583" s="120"/>
    </row>
    <row r="1584" spans="1:1" hidden="1">
      <c r="A1584" s="120"/>
    </row>
    <row r="1585" spans="1:1" hidden="1">
      <c r="A1585" s="120"/>
    </row>
    <row r="1586" spans="1:1" hidden="1">
      <c r="A1586" s="120"/>
    </row>
    <row r="1587" spans="1:1" hidden="1">
      <c r="A1587" s="120"/>
    </row>
    <row r="1588" spans="1:1" hidden="1">
      <c r="A1588" s="120"/>
    </row>
    <row r="1589" spans="1:1" hidden="1">
      <c r="A1589" s="120"/>
    </row>
    <row r="1590" spans="1:1" hidden="1">
      <c r="A1590" s="120"/>
    </row>
    <row r="1591" spans="1:1" hidden="1">
      <c r="A1591" s="120"/>
    </row>
    <row r="1592" spans="1:1" hidden="1">
      <c r="A1592" s="120"/>
    </row>
    <row r="1593" spans="1:1" hidden="1">
      <c r="A1593" s="120"/>
    </row>
    <row r="1594" spans="1:1" hidden="1">
      <c r="A1594" s="120"/>
    </row>
    <row r="1595" spans="1:1" hidden="1">
      <c r="A1595" s="120"/>
    </row>
    <row r="1596" spans="1:1" hidden="1">
      <c r="A1596" s="120"/>
    </row>
    <row r="1597" spans="1:1" hidden="1">
      <c r="A1597" s="120"/>
    </row>
    <row r="1598" spans="1:1" hidden="1">
      <c r="A1598" s="120"/>
    </row>
    <row r="1599" spans="1:1" hidden="1">
      <c r="A1599" s="120"/>
    </row>
    <row r="1600" spans="1:1" hidden="1">
      <c r="A1600" s="120"/>
    </row>
    <row r="1601" spans="1:1" hidden="1">
      <c r="A1601" s="120"/>
    </row>
    <row r="1602" spans="1:1" hidden="1">
      <c r="A1602" s="120"/>
    </row>
    <row r="1603" spans="1:1" hidden="1">
      <c r="A1603" s="120"/>
    </row>
    <row r="1604" spans="1:1" hidden="1">
      <c r="A1604" s="120"/>
    </row>
    <row r="1605" spans="1:1" hidden="1">
      <c r="A1605" s="120"/>
    </row>
    <row r="1606" spans="1:1" hidden="1">
      <c r="A1606" s="120"/>
    </row>
    <row r="1607" spans="1:1" hidden="1">
      <c r="A1607" s="120"/>
    </row>
    <row r="1608" spans="1:1" hidden="1">
      <c r="A1608" s="120"/>
    </row>
    <row r="1609" spans="1:1" hidden="1">
      <c r="A1609" s="120"/>
    </row>
    <row r="1610" spans="1:1" hidden="1">
      <c r="A1610" s="120"/>
    </row>
    <row r="1611" spans="1:1" hidden="1">
      <c r="A1611" s="120"/>
    </row>
    <row r="1612" spans="1:1" hidden="1">
      <c r="A1612" s="120"/>
    </row>
    <row r="1613" spans="1:1" hidden="1">
      <c r="A1613" s="120"/>
    </row>
    <row r="1614" spans="1:1" hidden="1">
      <c r="A1614" s="120"/>
    </row>
    <row r="1615" spans="1:1" hidden="1">
      <c r="A1615" s="120"/>
    </row>
    <row r="1616" spans="1:1" hidden="1">
      <c r="A1616" s="120"/>
    </row>
    <row r="1617" spans="1:1" hidden="1">
      <c r="A1617" s="120"/>
    </row>
    <row r="1618" spans="1:1" hidden="1">
      <c r="A1618" s="120"/>
    </row>
    <row r="1619" spans="1:1" hidden="1">
      <c r="A1619" s="120"/>
    </row>
    <row r="1620" spans="1:1" hidden="1">
      <c r="A1620" s="120"/>
    </row>
    <row r="1621" spans="1:1" hidden="1">
      <c r="A1621" s="120"/>
    </row>
    <row r="1622" spans="1:1" hidden="1">
      <c r="A1622" s="120"/>
    </row>
    <row r="1623" spans="1:1" hidden="1">
      <c r="A1623" s="120"/>
    </row>
    <row r="1624" spans="1:1" hidden="1">
      <c r="A1624" s="120"/>
    </row>
    <row r="1625" spans="1:1" hidden="1">
      <c r="A1625" s="120"/>
    </row>
    <row r="1626" spans="1:1" hidden="1">
      <c r="A1626" s="120"/>
    </row>
    <row r="1627" spans="1:1" hidden="1">
      <c r="A1627" s="120"/>
    </row>
    <row r="1628" spans="1:1" hidden="1">
      <c r="A1628" s="120"/>
    </row>
    <row r="1629" spans="1:1" hidden="1">
      <c r="A1629" s="120"/>
    </row>
    <row r="1630" spans="1:1" hidden="1">
      <c r="A1630" s="120"/>
    </row>
    <row r="1631" spans="1:1" hidden="1">
      <c r="A1631" s="120"/>
    </row>
    <row r="1632" spans="1:1" hidden="1">
      <c r="A1632" s="120"/>
    </row>
    <row r="1633" spans="1:1" hidden="1">
      <c r="A1633" s="120"/>
    </row>
    <row r="1634" spans="1:1" hidden="1">
      <c r="A1634" s="120"/>
    </row>
    <row r="1635" spans="1:1" hidden="1">
      <c r="A1635" s="120" t="s">
        <v>221</v>
      </c>
    </row>
    <row r="1636" spans="1:1" hidden="1">
      <c r="A1636" s="120" t="s">
        <v>221</v>
      </c>
    </row>
    <row r="1637" spans="1:1" hidden="1">
      <c r="A1637" s="120" t="s">
        <v>221</v>
      </c>
    </row>
    <row r="1638" spans="1:1" hidden="1">
      <c r="A1638" s="120" t="s">
        <v>221</v>
      </c>
    </row>
    <row r="1639" spans="1:1" hidden="1">
      <c r="A1639" s="120" t="s">
        <v>221</v>
      </c>
    </row>
    <row r="1640" spans="1:1" hidden="1">
      <c r="A1640" s="120" t="s">
        <v>221</v>
      </c>
    </row>
    <row r="1641" spans="1:1" hidden="1">
      <c r="A1641" s="120" t="s">
        <v>221</v>
      </c>
    </row>
    <row r="1642" spans="1:1" hidden="1">
      <c r="A1642" s="120" t="s">
        <v>221</v>
      </c>
    </row>
    <row r="1643" spans="1:1" hidden="1">
      <c r="A1643" s="120" t="s">
        <v>221</v>
      </c>
    </row>
    <row r="1644" spans="1:1" hidden="1">
      <c r="A1644" s="120" t="s">
        <v>221</v>
      </c>
    </row>
    <row r="1645" spans="1:1" hidden="1">
      <c r="A1645" s="120" t="s">
        <v>221</v>
      </c>
    </row>
    <row r="1646" spans="1:1" hidden="1">
      <c r="A1646" s="120" t="s">
        <v>221</v>
      </c>
    </row>
    <row r="1647" spans="1:1" hidden="1">
      <c r="A1647" s="120" t="s">
        <v>221</v>
      </c>
    </row>
    <row r="1648" spans="1:1" hidden="1">
      <c r="A1648" s="120" t="s">
        <v>221</v>
      </c>
    </row>
    <row r="1649" spans="1:1" hidden="1">
      <c r="A1649" s="120" t="s">
        <v>221</v>
      </c>
    </row>
    <row r="1650" spans="1:1" hidden="1">
      <c r="A1650" s="120" t="s">
        <v>221</v>
      </c>
    </row>
    <row r="1651" spans="1:1" hidden="1">
      <c r="A1651" s="120" t="s">
        <v>221</v>
      </c>
    </row>
    <row r="1652" spans="1:1" hidden="1">
      <c r="A1652" s="120" t="s">
        <v>221</v>
      </c>
    </row>
    <row r="1653" spans="1:1" hidden="1">
      <c r="A1653" s="120" t="s">
        <v>221</v>
      </c>
    </row>
    <row r="1654" spans="1:1" hidden="1">
      <c r="A1654" s="120" t="s">
        <v>221</v>
      </c>
    </row>
    <row r="1655" spans="1:1" hidden="1">
      <c r="A1655" s="120" t="s">
        <v>221</v>
      </c>
    </row>
    <row r="1656" spans="1:1" hidden="1">
      <c r="A1656" s="120" t="s">
        <v>221</v>
      </c>
    </row>
    <row r="1657" spans="1:1" hidden="1">
      <c r="A1657" s="120" t="s">
        <v>221</v>
      </c>
    </row>
    <row r="1658" spans="1:1" hidden="1">
      <c r="A1658" s="120" t="s">
        <v>221</v>
      </c>
    </row>
    <row r="1659" spans="1:1" hidden="1">
      <c r="A1659" s="120" t="s">
        <v>221</v>
      </c>
    </row>
    <row r="1660" spans="1:1" hidden="1">
      <c r="A1660" s="120" t="s">
        <v>221</v>
      </c>
    </row>
    <row r="1661" spans="1:1" hidden="1">
      <c r="A1661" s="120" t="s">
        <v>221</v>
      </c>
    </row>
    <row r="1662" spans="1:1" hidden="1">
      <c r="A1662" s="120" t="s">
        <v>221</v>
      </c>
    </row>
    <row r="1663" spans="1:1" hidden="1">
      <c r="A1663" s="120" t="s">
        <v>221</v>
      </c>
    </row>
    <row r="1664" spans="1:1" hidden="1">
      <c r="A1664" s="120" t="s">
        <v>221</v>
      </c>
    </row>
    <row r="1665" spans="1:1" hidden="1">
      <c r="A1665" s="120" t="s">
        <v>221</v>
      </c>
    </row>
    <row r="1666" spans="1:1" hidden="1">
      <c r="A1666" s="120" t="s">
        <v>221</v>
      </c>
    </row>
    <row r="1667" spans="1:1" hidden="1">
      <c r="A1667" s="120" t="s">
        <v>221</v>
      </c>
    </row>
    <row r="1668" spans="1:1" hidden="1">
      <c r="A1668" s="120" t="s">
        <v>221</v>
      </c>
    </row>
    <row r="1669" spans="1:1" hidden="1">
      <c r="A1669" s="120" t="s">
        <v>221</v>
      </c>
    </row>
    <row r="1670" spans="1:1" hidden="1">
      <c r="A1670" s="120" t="s">
        <v>221</v>
      </c>
    </row>
    <row r="1671" spans="1:1" hidden="1">
      <c r="A1671" s="120" t="s">
        <v>221</v>
      </c>
    </row>
    <row r="1672" spans="1:1" hidden="1">
      <c r="A1672" s="120" t="s">
        <v>221</v>
      </c>
    </row>
    <row r="1673" spans="1:1" hidden="1">
      <c r="A1673" s="120" t="s">
        <v>221</v>
      </c>
    </row>
    <row r="1674" spans="1:1" hidden="1">
      <c r="A1674" s="120" t="s">
        <v>221</v>
      </c>
    </row>
    <row r="1675" spans="1:1" hidden="1">
      <c r="A1675" s="120" t="s">
        <v>221</v>
      </c>
    </row>
    <row r="1676" spans="1:1" hidden="1">
      <c r="A1676" s="120" t="s">
        <v>221</v>
      </c>
    </row>
    <row r="1677" spans="1:1" hidden="1">
      <c r="A1677" s="120" t="s">
        <v>221</v>
      </c>
    </row>
    <row r="1678" spans="1:1" hidden="1">
      <c r="A1678" s="120" t="s">
        <v>221</v>
      </c>
    </row>
    <row r="1679" spans="1:1" hidden="1">
      <c r="A1679" s="120" t="s">
        <v>221</v>
      </c>
    </row>
    <row r="1680" spans="1:1" hidden="1">
      <c r="A1680" s="120" t="s">
        <v>221</v>
      </c>
    </row>
    <row r="1681" spans="1:1" hidden="1">
      <c r="A1681" s="120" t="s">
        <v>221</v>
      </c>
    </row>
    <row r="1682" spans="1:1" hidden="1">
      <c r="A1682" s="120" t="s">
        <v>221</v>
      </c>
    </row>
    <row r="1683" spans="1:1" hidden="1">
      <c r="A1683" s="120" t="s">
        <v>221</v>
      </c>
    </row>
    <row r="1684" spans="1:1" hidden="1">
      <c r="A1684" s="120" t="s">
        <v>221</v>
      </c>
    </row>
    <row r="1685" spans="1:1" hidden="1">
      <c r="A1685" s="120" t="s">
        <v>221</v>
      </c>
    </row>
    <row r="1686" spans="1:1" hidden="1">
      <c r="A1686" s="120" t="s">
        <v>221</v>
      </c>
    </row>
    <row r="1687" spans="1:1" hidden="1">
      <c r="A1687" s="120" t="s">
        <v>221</v>
      </c>
    </row>
    <row r="1688" spans="1:1" hidden="1">
      <c r="A1688" s="120" t="s">
        <v>221</v>
      </c>
    </row>
    <row r="1689" spans="1:1" hidden="1">
      <c r="A1689" s="120" t="s">
        <v>221</v>
      </c>
    </row>
    <row r="1690" spans="1:1" hidden="1">
      <c r="A1690" s="120" t="s">
        <v>221</v>
      </c>
    </row>
    <row r="1691" spans="1:1" hidden="1">
      <c r="A1691" s="120" t="s">
        <v>221</v>
      </c>
    </row>
    <row r="1692" spans="1:1" hidden="1">
      <c r="A1692" s="120" t="s">
        <v>221</v>
      </c>
    </row>
    <row r="1693" spans="1:1" hidden="1">
      <c r="A1693" s="120" t="s">
        <v>221</v>
      </c>
    </row>
    <row r="1694" spans="1:1" hidden="1">
      <c r="A1694" s="120" t="s">
        <v>221</v>
      </c>
    </row>
    <row r="1695" spans="1:1" hidden="1">
      <c r="A1695" s="120" t="s">
        <v>221</v>
      </c>
    </row>
    <row r="1696" spans="1:1" hidden="1">
      <c r="A1696" s="120" t="s">
        <v>221</v>
      </c>
    </row>
    <row r="1697" spans="1:1" hidden="1">
      <c r="A1697" s="120" t="s">
        <v>221</v>
      </c>
    </row>
    <row r="1698" spans="1:1" hidden="1">
      <c r="A1698" s="120" t="s">
        <v>221</v>
      </c>
    </row>
    <row r="1699" spans="1:1" hidden="1">
      <c r="A1699" s="120" t="s">
        <v>221</v>
      </c>
    </row>
    <row r="1700" spans="1:1" hidden="1">
      <c r="A1700" s="120" t="s">
        <v>221</v>
      </c>
    </row>
    <row r="1701" spans="1:1" hidden="1">
      <c r="A1701" s="120" t="s">
        <v>221</v>
      </c>
    </row>
    <row r="1702" spans="1:1" hidden="1">
      <c r="A1702" s="120" t="s">
        <v>221</v>
      </c>
    </row>
    <row r="1703" spans="1:1" hidden="1">
      <c r="A1703" s="120" t="s">
        <v>221</v>
      </c>
    </row>
    <row r="1704" spans="1:1" hidden="1">
      <c r="A1704" s="120" t="s">
        <v>221</v>
      </c>
    </row>
    <row r="1705" spans="1:1" hidden="1">
      <c r="A1705" s="120" t="s">
        <v>221</v>
      </c>
    </row>
    <row r="1706" spans="1:1" hidden="1">
      <c r="A1706" s="120" t="s">
        <v>221</v>
      </c>
    </row>
    <row r="1707" spans="1:1" hidden="1">
      <c r="A1707" s="120" t="s">
        <v>221</v>
      </c>
    </row>
    <row r="1708" spans="1:1" hidden="1">
      <c r="A1708" s="120" t="s">
        <v>221</v>
      </c>
    </row>
    <row r="1709" spans="1:1" hidden="1">
      <c r="A1709" s="120" t="s">
        <v>221</v>
      </c>
    </row>
    <row r="1710" spans="1:1" hidden="1">
      <c r="A1710" s="120" t="s">
        <v>221</v>
      </c>
    </row>
    <row r="1711" spans="1:1" hidden="1">
      <c r="A1711" s="120" t="s">
        <v>221</v>
      </c>
    </row>
    <row r="1712" spans="1:1" hidden="1">
      <c r="A1712" s="120" t="s">
        <v>221</v>
      </c>
    </row>
    <row r="1713" spans="1:1" hidden="1">
      <c r="A1713" s="120" t="s">
        <v>221</v>
      </c>
    </row>
    <row r="1714" spans="1:1" hidden="1">
      <c r="A1714" s="120" t="s">
        <v>221</v>
      </c>
    </row>
    <row r="1715" spans="1:1" hidden="1">
      <c r="A1715" s="120" t="s">
        <v>221</v>
      </c>
    </row>
    <row r="1716" spans="1:1" hidden="1">
      <c r="A1716" s="120" t="s">
        <v>221</v>
      </c>
    </row>
    <row r="1717" spans="1:1" hidden="1">
      <c r="A1717" s="120" t="s">
        <v>221</v>
      </c>
    </row>
    <row r="1718" spans="1:1" hidden="1">
      <c r="A1718" s="120" t="s">
        <v>221</v>
      </c>
    </row>
    <row r="1719" spans="1:1" hidden="1">
      <c r="A1719" s="120" t="s">
        <v>221</v>
      </c>
    </row>
    <row r="1720" spans="1:1" hidden="1">
      <c r="A1720" s="120" t="s">
        <v>221</v>
      </c>
    </row>
    <row r="1721" spans="1:1" hidden="1">
      <c r="A1721" s="120" t="s">
        <v>221</v>
      </c>
    </row>
    <row r="1722" spans="1:1" hidden="1">
      <c r="A1722" s="120" t="s">
        <v>221</v>
      </c>
    </row>
    <row r="1723" spans="1:1" hidden="1">
      <c r="A1723" s="120" t="s">
        <v>221</v>
      </c>
    </row>
    <row r="1724" spans="1:1" hidden="1">
      <c r="A1724" s="120" t="s">
        <v>221</v>
      </c>
    </row>
    <row r="1725" spans="1:1" hidden="1">
      <c r="A1725" s="120" t="s">
        <v>221</v>
      </c>
    </row>
    <row r="1726" spans="1:1" hidden="1">
      <c r="A1726" s="120" t="s">
        <v>221</v>
      </c>
    </row>
    <row r="1727" spans="1:1" hidden="1">
      <c r="A1727" s="120" t="s">
        <v>221</v>
      </c>
    </row>
    <row r="1728" spans="1:1" hidden="1">
      <c r="A1728" s="120" t="s">
        <v>221</v>
      </c>
    </row>
    <row r="1729" spans="1:1" hidden="1">
      <c r="A1729" s="120" t="s">
        <v>221</v>
      </c>
    </row>
    <row r="1730" spans="1:1" hidden="1">
      <c r="A1730" s="120" t="s">
        <v>221</v>
      </c>
    </row>
    <row r="1731" spans="1:1" hidden="1">
      <c r="A1731" s="120" t="s">
        <v>221</v>
      </c>
    </row>
    <row r="1732" spans="1:1" hidden="1">
      <c r="A1732" s="120" t="s">
        <v>221</v>
      </c>
    </row>
    <row r="1733" spans="1:1" hidden="1">
      <c r="A1733" s="120" t="s">
        <v>221</v>
      </c>
    </row>
    <row r="1734" spans="1:1" hidden="1">
      <c r="A1734" s="120" t="s">
        <v>221</v>
      </c>
    </row>
    <row r="1735" spans="1:1" hidden="1">
      <c r="A1735" s="120" t="s">
        <v>221</v>
      </c>
    </row>
    <row r="1736" spans="1:1" hidden="1">
      <c r="A1736" s="120" t="s">
        <v>221</v>
      </c>
    </row>
    <row r="1737" spans="1:1" hidden="1">
      <c r="A1737" s="120" t="s">
        <v>221</v>
      </c>
    </row>
    <row r="1738" spans="1:1" hidden="1">
      <c r="A1738" s="120" t="s">
        <v>221</v>
      </c>
    </row>
    <row r="1739" spans="1:1" hidden="1">
      <c r="A1739" s="120" t="s">
        <v>221</v>
      </c>
    </row>
    <row r="1740" spans="1:1" hidden="1">
      <c r="A1740" s="120" t="s">
        <v>221</v>
      </c>
    </row>
    <row r="1741" spans="1:1" hidden="1">
      <c r="A1741" s="120" t="s">
        <v>221</v>
      </c>
    </row>
    <row r="1742" spans="1:1" hidden="1">
      <c r="A1742" s="120" t="s">
        <v>221</v>
      </c>
    </row>
    <row r="1743" spans="1:1" hidden="1">
      <c r="A1743" s="120" t="s">
        <v>221</v>
      </c>
    </row>
    <row r="1744" spans="1:1" hidden="1">
      <c r="A1744" s="120" t="s">
        <v>221</v>
      </c>
    </row>
    <row r="1745" spans="1:1" hidden="1">
      <c r="A1745" s="120" t="s">
        <v>221</v>
      </c>
    </row>
    <row r="1746" spans="1:1" hidden="1">
      <c r="A1746" s="120" t="s">
        <v>221</v>
      </c>
    </row>
    <row r="1747" spans="1:1" hidden="1">
      <c r="A1747" s="120" t="s">
        <v>221</v>
      </c>
    </row>
    <row r="1748" spans="1:1" hidden="1">
      <c r="A1748" s="120" t="s">
        <v>221</v>
      </c>
    </row>
    <row r="1749" spans="1:1" hidden="1">
      <c r="A1749" s="120" t="s">
        <v>221</v>
      </c>
    </row>
    <row r="1750" spans="1:1" hidden="1">
      <c r="A1750" s="120" t="s">
        <v>221</v>
      </c>
    </row>
    <row r="1751" spans="1:1" hidden="1">
      <c r="A1751" s="120" t="s">
        <v>221</v>
      </c>
    </row>
    <row r="1752" spans="1:1" hidden="1">
      <c r="A1752" s="120" t="s">
        <v>221</v>
      </c>
    </row>
    <row r="1753" spans="1:1" hidden="1">
      <c r="A1753" s="120" t="s">
        <v>221</v>
      </c>
    </row>
    <row r="1754" spans="1:1" hidden="1">
      <c r="A1754" s="120" t="s">
        <v>221</v>
      </c>
    </row>
    <row r="1755" spans="1:1" hidden="1">
      <c r="A1755" s="120" t="s">
        <v>221</v>
      </c>
    </row>
    <row r="1756" spans="1:1" hidden="1">
      <c r="A1756" s="120" t="s">
        <v>221</v>
      </c>
    </row>
    <row r="1757" spans="1:1" hidden="1">
      <c r="A1757" s="120" t="s">
        <v>221</v>
      </c>
    </row>
    <row r="1758" spans="1:1" hidden="1">
      <c r="A1758" s="120" t="s">
        <v>221</v>
      </c>
    </row>
    <row r="1759" spans="1:1" hidden="1">
      <c r="A1759" s="120" t="s">
        <v>221</v>
      </c>
    </row>
    <row r="1760" spans="1:1" hidden="1">
      <c r="A1760" s="120" t="s">
        <v>221</v>
      </c>
    </row>
    <row r="1761" spans="1:1" hidden="1">
      <c r="A1761" s="120" t="s">
        <v>221</v>
      </c>
    </row>
    <row r="1762" spans="1:1" hidden="1">
      <c r="A1762" s="120" t="s">
        <v>221</v>
      </c>
    </row>
    <row r="1763" spans="1:1" hidden="1">
      <c r="A1763" s="120" t="s">
        <v>221</v>
      </c>
    </row>
    <row r="1764" spans="1:1" hidden="1">
      <c r="A1764" s="120" t="s">
        <v>221</v>
      </c>
    </row>
    <row r="1765" spans="1:1" hidden="1">
      <c r="A1765" s="120" t="s">
        <v>221</v>
      </c>
    </row>
    <row r="1766" spans="1:1" hidden="1">
      <c r="A1766" s="120" t="s">
        <v>221</v>
      </c>
    </row>
    <row r="1767" spans="1:1" hidden="1">
      <c r="A1767" s="120" t="s">
        <v>221</v>
      </c>
    </row>
    <row r="1768" spans="1:1" hidden="1">
      <c r="A1768" s="120" t="s">
        <v>221</v>
      </c>
    </row>
    <row r="1769" spans="1:1" hidden="1">
      <c r="A1769" s="120" t="s">
        <v>221</v>
      </c>
    </row>
    <row r="1770" spans="1:1" hidden="1">
      <c r="A1770" s="120" t="s">
        <v>221</v>
      </c>
    </row>
    <row r="1771" spans="1:1" hidden="1">
      <c r="A1771" s="120" t="s">
        <v>221</v>
      </c>
    </row>
    <row r="1772" spans="1:1" hidden="1">
      <c r="A1772" s="120" t="s">
        <v>221</v>
      </c>
    </row>
    <row r="1773" spans="1:1" hidden="1">
      <c r="A1773" s="120" t="s">
        <v>221</v>
      </c>
    </row>
    <row r="1774" spans="1:1" hidden="1">
      <c r="A1774" s="120" t="s">
        <v>221</v>
      </c>
    </row>
    <row r="1775" spans="1:1" hidden="1">
      <c r="A1775" s="120" t="s">
        <v>221</v>
      </c>
    </row>
    <row r="1776" spans="1:1" hidden="1">
      <c r="A1776" s="120" t="s">
        <v>221</v>
      </c>
    </row>
    <row r="1777" spans="1:1" hidden="1">
      <c r="A1777" s="120" t="s">
        <v>221</v>
      </c>
    </row>
    <row r="1778" spans="1:1" hidden="1">
      <c r="A1778" s="120" t="s">
        <v>221</v>
      </c>
    </row>
    <row r="1779" spans="1:1" hidden="1">
      <c r="A1779" s="120" t="s">
        <v>221</v>
      </c>
    </row>
    <row r="1780" spans="1:1" hidden="1">
      <c r="A1780" s="120" t="s">
        <v>221</v>
      </c>
    </row>
    <row r="1781" spans="1:1" hidden="1">
      <c r="A1781" s="120" t="s">
        <v>221</v>
      </c>
    </row>
    <row r="1782" spans="1:1" hidden="1">
      <c r="A1782" s="120" t="s">
        <v>221</v>
      </c>
    </row>
    <row r="1783" spans="1:1" hidden="1">
      <c r="A1783" s="120" t="s">
        <v>221</v>
      </c>
    </row>
    <row r="1784" spans="1:1" hidden="1">
      <c r="A1784" s="120" t="s">
        <v>221</v>
      </c>
    </row>
    <row r="1785" spans="1:1" hidden="1">
      <c r="A1785" s="120" t="s">
        <v>221</v>
      </c>
    </row>
    <row r="1786" spans="1:1" hidden="1">
      <c r="A1786" s="120" t="s">
        <v>221</v>
      </c>
    </row>
    <row r="1787" spans="1:1" hidden="1">
      <c r="A1787" s="120" t="s">
        <v>221</v>
      </c>
    </row>
    <row r="1788" spans="1:1" hidden="1">
      <c r="A1788" s="120" t="s">
        <v>221</v>
      </c>
    </row>
    <row r="1789" spans="1:1" hidden="1">
      <c r="A1789" s="120" t="s">
        <v>221</v>
      </c>
    </row>
    <row r="1790" spans="1:1" hidden="1">
      <c r="A1790" s="120" t="s">
        <v>221</v>
      </c>
    </row>
    <row r="1791" spans="1:1" hidden="1">
      <c r="A1791" s="120" t="s">
        <v>221</v>
      </c>
    </row>
    <row r="1792" spans="1:1" hidden="1">
      <c r="A1792" s="120" t="s">
        <v>221</v>
      </c>
    </row>
    <row r="1793" spans="1:1" hidden="1">
      <c r="A1793" s="120" t="s">
        <v>221</v>
      </c>
    </row>
    <row r="1794" spans="1:1" hidden="1">
      <c r="A1794" s="120" t="s">
        <v>221</v>
      </c>
    </row>
    <row r="1795" spans="1:1" hidden="1">
      <c r="A1795" s="120" t="s">
        <v>221</v>
      </c>
    </row>
    <row r="1796" spans="1:1" hidden="1">
      <c r="A1796" s="120" t="s">
        <v>221</v>
      </c>
    </row>
    <row r="1797" spans="1:1" hidden="1">
      <c r="A1797" s="120" t="s">
        <v>221</v>
      </c>
    </row>
    <row r="1798" spans="1:1" hidden="1">
      <c r="A1798" s="120" t="s">
        <v>221</v>
      </c>
    </row>
    <row r="1799" spans="1:1" hidden="1">
      <c r="A1799" s="120" t="s">
        <v>221</v>
      </c>
    </row>
    <row r="1800" spans="1:1" hidden="1">
      <c r="A1800" s="120" t="s">
        <v>221</v>
      </c>
    </row>
    <row r="1801" spans="1:1" hidden="1">
      <c r="A1801" s="120" t="s">
        <v>221</v>
      </c>
    </row>
    <row r="1802" spans="1:1" hidden="1">
      <c r="A1802" s="120" t="s">
        <v>221</v>
      </c>
    </row>
    <row r="1803" spans="1:1" hidden="1">
      <c r="A1803" s="120" t="s">
        <v>221</v>
      </c>
    </row>
    <row r="1804" spans="1:1" hidden="1">
      <c r="A1804" s="120" t="s">
        <v>221</v>
      </c>
    </row>
    <row r="1805" spans="1:1" hidden="1">
      <c r="A1805" s="120" t="s">
        <v>221</v>
      </c>
    </row>
    <row r="1806" spans="1:1" hidden="1">
      <c r="A1806" s="120" t="s">
        <v>221</v>
      </c>
    </row>
    <row r="1807" spans="1:1" hidden="1">
      <c r="A1807" s="120" t="s">
        <v>221</v>
      </c>
    </row>
    <row r="1808" spans="1:1" hidden="1">
      <c r="A1808" s="120" t="s">
        <v>221</v>
      </c>
    </row>
    <row r="1809" spans="1:1" hidden="1">
      <c r="A1809" s="120" t="s">
        <v>221</v>
      </c>
    </row>
    <row r="1810" spans="1:1" hidden="1">
      <c r="A1810" s="120" t="s">
        <v>221</v>
      </c>
    </row>
    <row r="1811" spans="1:1" hidden="1">
      <c r="A1811" s="120" t="s">
        <v>221</v>
      </c>
    </row>
    <row r="1812" spans="1:1" hidden="1">
      <c r="A1812" s="120" t="s">
        <v>221</v>
      </c>
    </row>
    <row r="1813" spans="1:1" hidden="1">
      <c r="A1813" s="120" t="s">
        <v>221</v>
      </c>
    </row>
    <row r="1814" spans="1:1" hidden="1">
      <c r="A1814" s="120" t="s">
        <v>221</v>
      </c>
    </row>
    <row r="1815" spans="1:1" hidden="1">
      <c r="A1815" s="120" t="s">
        <v>221</v>
      </c>
    </row>
    <row r="1816" spans="1:1" hidden="1">
      <c r="A1816" s="120" t="s">
        <v>221</v>
      </c>
    </row>
    <row r="1817" spans="1:1" hidden="1">
      <c r="A1817" s="120" t="s">
        <v>221</v>
      </c>
    </row>
    <row r="1818" spans="1:1" hidden="1">
      <c r="A1818" s="120" t="s">
        <v>221</v>
      </c>
    </row>
    <row r="1819" spans="1:1" hidden="1">
      <c r="A1819" s="120" t="s">
        <v>221</v>
      </c>
    </row>
    <row r="1820" spans="1:1" hidden="1">
      <c r="A1820" s="120" t="s">
        <v>221</v>
      </c>
    </row>
    <row r="1821" spans="1:1" hidden="1">
      <c r="A1821" s="120" t="s">
        <v>221</v>
      </c>
    </row>
    <row r="1822" spans="1:1" hidden="1">
      <c r="A1822" s="120" t="s">
        <v>221</v>
      </c>
    </row>
    <row r="1823" spans="1:1" hidden="1">
      <c r="A1823" s="120" t="s">
        <v>221</v>
      </c>
    </row>
    <row r="1824" spans="1:1" hidden="1">
      <c r="A1824" s="120" t="s">
        <v>221</v>
      </c>
    </row>
    <row r="1825" spans="1:1" hidden="1">
      <c r="A1825" s="120" t="s">
        <v>221</v>
      </c>
    </row>
    <row r="1826" spans="1:1" hidden="1">
      <c r="A1826" s="120" t="s">
        <v>221</v>
      </c>
    </row>
    <row r="1827" spans="1:1" hidden="1">
      <c r="A1827" s="120" t="s">
        <v>221</v>
      </c>
    </row>
    <row r="1828" spans="1:1" hidden="1">
      <c r="A1828" s="120" t="s">
        <v>221</v>
      </c>
    </row>
    <row r="1829" spans="1:1" hidden="1">
      <c r="A1829" s="120" t="s">
        <v>221</v>
      </c>
    </row>
    <row r="1830" spans="1:1" hidden="1">
      <c r="A1830" s="120" t="s">
        <v>221</v>
      </c>
    </row>
    <row r="1831" spans="1:1" hidden="1">
      <c r="A1831" s="120" t="s">
        <v>221</v>
      </c>
    </row>
    <row r="1832" spans="1:1" hidden="1">
      <c r="A1832" s="120" t="s">
        <v>221</v>
      </c>
    </row>
    <row r="1833" spans="1:1" hidden="1">
      <c r="A1833" s="120" t="s">
        <v>221</v>
      </c>
    </row>
    <row r="1834" spans="1:1" hidden="1">
      <c r="A1834" s="120" t="s">
        <v>221</v>
      </c>
    </row>
    <row r="1835" spans="1:1" hidden="1">
      <c r="A1835" s="120" t="s">
        <v>221</v>
      </c>
    </row>
    <row r="1836" spans="1:1" hidden="1">
      <c r="A1836" s="120" t="s">
        <v>221</v>
      </c>
    </row>
    <row r="1837" spans="1:1" hidden="1">
      <c r="A1837" s="120" t="s">
        <v>221</v>
      </c>
    </row>
    <row r="1838" spans="1:1" hidden="1">
      <c r="A1838" s="120" t="s">
        <v>221</v>
      </c>
    </row>
    <row r="1839" spans="1:1" hidden="1">
      <c r="A1839" s="120" t="s">
        <v>221</v>
      </c>
    </row>
    <row r="1840" spans="1:1" hidden="1">
      <c r="A1840" s="120" t="s">
        <v>221</v>
      </c>
    </row>
    <row r="1841" spans="1:1" hidden="1">
      <c r="A1841" s="120" t="s">
        <v>221</v>
      </c>
    </row>
    <row r="1842" spans="1:1" hidden="1">
      <c r="A1842" s="120" t="s">
        <v>221</v>
      </c>
    </row>
    <row r="1843" spans="1:1" hidden="1">
      <c r="A1843" s="120" t="s">
        <v>221</v>
      </c>
    </row>
    <row r="1844" spans="1:1" hidden="1">
      <c r="A1844" s="120" t="s">
        <v>221</v>
      </c>
    </row>
    <row r="1845" spans="1:1" hidden="1">
      <c r="A1845" s="120" t="s">
        <v>221</v>
      </c>
    </row>
    <row r="1846" spans="1:1" hidden="1">
      <c r="A1846" s="120" t="s">
        <v>221</v>
      </c>
    </row>
    <row r="1847" spans="1:1" hidden="1">
      <c r="A1847" s="120" t="s">
        <v>221</v>
      </c>
    </row>
    <row r="1848" spans="1:1" hidden="1">
      <c r="A1848" s="120" t="s">
        <v>221</v>
      </c>
    </row>
    <row r="1849" spans="1:1" hidden="1">
      <c r="A1849" s="120" t="s">
        <v>221</v>
      </c>
    </row>
    <row r="1850" spans="1:1" hidden="1">
      <c r="A1850" s="120" t="s">
        <v>221</v>
      </c>
    </row>
    <row r="1851" spans="1:1" hidden="1">
      <c r="A1851" s="120" t="s">
        <v>221</v>
      </c>
    </row>
    <row r="1852" spans="1:1" hidden="1">
      <c r="A1852" s="120" t="s">
        <v>221</v>
      </c>
    </row>
    <row r="1853" spans="1:1" hidden="1">
      <c r="A1853" s="120" t="s">
        <v>221</v>
      </c>
    </row>
    <row r="1854" spans="1:1" hidden="1">
      <c r="A1854" s="120" t="s">
        <v>221</v>
      </c>
    </row>
    <row r="1855" spans="1:1" hidden="1">
      <c r="A1855" s="120" t="s">
        <v>221</v>
      </c>
    </row>
    <row r="1856" spans="1:1" hidden="1">
      <c r="A1856" s="120" t="s">
        <v>221</v>
      </c>
    </row>
    <row r="1857" spans="1:1" hidden="1">
      <c r="A1857" s="120" t="s">
        <v>221</v>
      </c>
    </row>
    <row r="1858" spans="1:1" hidden="1">
      <c r="A1858" s="120" t="s">
        <v>221</v>
      </c>
    </row>
    <row r="1859" spans="1:1" hidden="1">
      <c r="A1859" s="120" t="s">
        <v>221</v>
      </c>
    </row>
    <row r="1860" spans="1:1" hidden="1">
      <c r="A1860" s="120" t="s">
        <v>221</v>
      </c>
    </row>
    <row r="1861" spans="1:1" hidden="1">
      <c r="A1861" s="120" t="s">
        <v>221</v>
      </c>
    </row>
    <row r="1862" spans="1:1" hidden="1">
      <c r="A1862" s="120" t="s">
        <v>221</v>
      </c>
    </row>
    <row r="1863" spans="1:1" hidden="1">
      <c r="A1863" s="120" t="s">
        <v>221</v>
      </c>
    </row>
    <row r="1864" spans="1:1" hidden="1">
      <c r="A1864" s="120" t="s">
        <v>221</v>
      </c>
    </row>
    <row r="1865" spans="1:1" hidden="1">
      <c r="A1865" s="120" t="s">
        <v>221</v>
      </c>
    </row>
    <row r="1866" spans="1:1" hidden="1">
      <c r="A1866" s="120" t="s">
        <v>221</v>
      </c>
    </row>
    <row r="1867" spans="1:1" hidden="1">
      <c r="A1867" s="120" t="s">
        <v>221</v>
      </c>
    </row>
    <row r="1868" spans="1:1" hidden="1">
      <c r="A1868" s="120" t="s">
        <v>221</v>
      </c>
    </row>
    <row r="1869" spans="1:1" hidden="1">
      <c r="A1869" s="120" t="s">
        <v>221</v>
      </c>
    </row>
    <row r="1870" spans="1:1" hidden="1">
      <c r="A1870" s="120" t="s">
        <v>221</v>
      </c>
    </row>
    <row r="1871" spans="1:1" hidden="1">
      <c r="A1871" s="120" t="s">
        <v>221</v>
      </c>
    </row>
    <row r="1872" spans="1:1" hidden="1">
      <c r="A1872" s="120" t="s">
        <v>221</v>
      </c>
    </row>
    <row r="1873" spans="1:1" hidden="1">
      <c r="A1873" s="120" t="s">
        <v>221</v>
      </c>
    </row>
    <row r="1874" spans="1:1" hidden="1">
      <c r="A1874" s="120" t="s">
        <v>221</v>
      </c>
    </row>
    <row r="1875" spans="1:1" hidden="1">
      <c r="A1875" s="120" t="s">
        <v>221</v>
      </c>
    </row>
    <row r="1876" spans="1:1" hidden="1">
      <c r="A1876" s="120" t="s">
        <v>221</v>
      </c>
    </row>
    <row r="1877" spans="1:1" hidden="1">
      <c r="A1877" s="120" t="s">
        <v>221</v>
      </c>
    </row>
    <row r="1878" spans="1:1" hidden="1">
      <c r="A1878" s="120" t="s">
        <v>221</v>
      </c>
    </row>
    <row r="1879" spans="1:1" hidden="1">
      <c r="A1879" s="120" t="s">
        <v>221</v>
      </c>
    </row>
    <row r="1880" spans="1:1" hidden="1">
      <c r="A1880" s="120" t="s">
        <v>221</v>
      </c>
    </row>
    <row r="1881" spans="1:1" hidden="1">
      <c r="A1881" s="120" t="s">
        <v>221</v>
      </c>
    </row>
    <row r="1882" spans="1:1" hidden="1">
      <c r="A1882" s="120" t="s">
        <v>221</v>
      </c>
    </row>
    <row r="1883" spans="1:1" hidden="1">
      <c r="A1883" s="120" t="s">
        <v>221</v>
      </c>
    </row>
    <row r="1884" spans="1:1" hidden="1">
      <c r="A1884" s="120" t="s">
        <v>221</v>
      </c>
    </row>
    <row r="1885" spans="1:1" hidden="1">
      <c r="A1885" s="120" t="s">
        <v>221</v>
      </c>
    </row>
    <row r="1886" spans="1:1" hidden="1">
      <c r="A1886" s="120" t="s">
        <v>221</v>
      </c>
    </row>
    <row r="1887" spans="1:1" hidden="1">
      <c r="A1887" s="120" t="s">
        <v>221</v>
      </c>
    </row>
    <row r="1888" spans="1:1" hidden="1">
      <c r="A1888" s="120" t="s">
        <v>221</v>
      </c>
    </row>
    <row r="1889" spans="1:1" hidden="1">
      <c r="A1889" s="120" t="s">
        <v>221</v>
      </c>
    </row>
    <row r="1890" spans="1:1" hidden="1">
      <c r="A1890" s="120" t="s">
        <v>221</v>
      </c>
    </row>
    <row r="1891" spans="1:1" hidden="1">
      <c r="A1891" s="120" t="s">
        <v>221</v>
      </c>
    </row>
    <row r="1892" spans="1:1" hidden="1">
      <c r="A1892" s="120" t="s">
        <v>221</v>
      </c>
    </row>
    <row r="1893" spans="1:1" hidden="1">
      <c r="A1893" s="120" t="s">
        <v>221</v>
      </c>
    </row>
    <row r="1894" spans="1:1" hidden="1">
      <c r="A1894" s="120" t="s">
        <v>221</v>
      </c>
    </row>
    <row r="1895" spans="1:1" hidden="1">
      <c r="A1895" s="120" t="s">
        <v>221</v>
      </c>
    </row>
    <row r="1896" spans="1:1" hidden="1">
      <c r="A1896" s="120" t="s">
        <v>221</v>
      </c>
    </row>
    <row r="1897" spans="1:1" hidden="1">
      <c r="A1897" s="120" t="s">
        <v>221</v>
      </c>
    </row>
    <row r="1898" spans="1:1" hidden="1">
      <c r="A1898" s="120" t="s">
        <v>221</v>
      </c>
    </row>
    <row r="1899" spans="1:1" hidden="1">
      <c r="A1899" s="120" t="s">
        <v>221</v>
      </c>
    </row>
    <row r="1900" spans="1:1" hidden="1">
      <c r="A1900" s="120" t="s">
        <v>221</v>
      </c>
    </row>
    <row r="1901" spans="1:1" hidden="1">
      <c r="A1901" s="120" t="s">
        <v>221</v>
      </c>
    </row>
    <row r="1902" spans="1:1" hidden="1">
      <c r="A1902" s="120" t="s">
        <v>221</v>
      </c>
    </row>
    <row r="1903" spans="1:1" hidden="1">
      <c r="A1903" s="120" t="s">
        <v>221</v>
      </c>
    </row>
    <row r="1904" spans="1:1" hidden="1">
      <c r="A1904" s="120" t="s">
        <v>221</v>
      </c>
    </row>
    <row r="1905" spans="1:1" hidden="1">
      <c r="A1905" s="120" t="s">
        <v>221</v>
      </c>
    </row>
    <row r="1906" spans="1:1" hidden="1">
      <c r="A1906" s="120" t="s">
        <v>221</v>
      </c>
    </row>
    <row r="1907" spans="1:1" hidden="1">
      <c r="A1907" s="120" t="s">
        <v>221</v>
      </c>
    </row>
    <row r="1908" spans="1:1" hidden="1">
      <c r="A1908" s="120" t="s">
        <v>221</v>
      </c>
    </row>
    <row r="1909" spans="1:1" hidden="1">
      <c r="A1909" s="120" t="s">
        <v>221</v>
      </c>
    </row>
    <row r="1910" spans="1:1" hidden="1">
      <c r="A1910" s="120" t="s">
        <v>221</v>
      </c>
    </row>
    <row r="1911" spans="1:1" hidden="1">
      <c r="A1911" s="120" t="s">
        <v>221</v>
      </c>
    </row>
    <row r="1912" spans="1:1" hidden="1">
      <c r="A1912" s="120" t="s">
        <v>221</v>
      </c>
    </row>
    <row r="1913" spans="1:1" hidden="1">
      <c r="A1913" s="120" t="s">
        <v>221</v>
      </c>
    </row>
    <row r="1914" spans="1:1" hidden="1">
      <c r="A1914" s="120" t="s">
        <v>221</v>
      </c>
    </row>
    <row r="1915" spans="1:1" hidden="1">
      <c r="A1915" s="120" t="s">
        <v>221</v>
      </c>
    </row>
    <row r="1916" spans="1:1" hidden="1">
      <c r="A1916" s="120" t="s">
        <v>221</v>
      </c>
    </row>
    <row r="1917" spans="1:1" hidden="1">
      <c r="A1917" s="120" t="s">
        <v>221</v>
      </c>
    </row>
    <row r="1918" spans="1:1" hidden="1">
      <c r="A1918" s="120" t="s">
        <v>221</v>
      </c>
    </row>
    <row r="1919" spans="1:1" hidden="1">
      <c r="A1919" s="120" t="s">
        <v>221</v>
      </c>
    </row>
    <row r="1920" spans="1:1" hidden="1">
      <c r="A1920" s="120" t="s">
        <v>221</v>
      </c>
    </row>
    <row r="1921" spans="1:1" hidden="1">
      <c r="A1921" s="120" t="s">
        <v>221</v>
      </c>
    </row>
    <row r="1922" spans="1:1" hidden="1">
      <c r="A1922" s="120" t="s">
        <v>221</v>
      </c>
    </row>
    <row r="1923" spans="1:1" hidden="1">
      <c r="A1923" s="120" t="s">
        <v>221</v>
      </c>
    </row>
    <row r="1924" spans="1:1" hidden="1">
      <c r="A1924" s="120" t="s">
        <v>221</v>
      </c>
    </row>
    <row r="1925" spans="1:1" hidden="1">
      <c r="A1925" s="120" t="s">
        <v>221</v>
      </c>
    </row>
    <row r="1926" spans="1:1" hidden="1">
      <c r="A1926" s="120" t="s">
        <v>221</v>
      </c>
    </row>
    <row r="1927" spans="1:1" hidden="1">
      <c r="A1927" s="120" t="s">
        <v>221</v>
      </c>
    </row>
    <row r="1928" spans="1:1" hidden="1">
      <c r="A1928" s="120" t="s">
        <v>221</v>
      </c>
    </row>
    <row r="1929" spans="1:1" hidden="1">
      <c r="A1929" s="120" t="s">
        <v>221</v>
      </c>
    </row>
    <row r="1930" spans="1:1" hidden="1">
      <c r="A1930" s="120" t="s">
        <v>221</v>
      </c>
    </row>
    <row r="1931" spans="1:1" hidden="1">
      <c r="A1931" s="120" t="s">
        <v>221</v>
      </c>
    </row>
    <row r="1932" spans="1:1" hidden="1">
      <c r="A1932" s="120" t="s">
        <v>221</v>
      </c>
    </row>
    <row r="1933" spans="1:1" hidden="1">
      <c r="A1933" s="120" t="s">
        <v>221</v>
      </c>
    </row>
    <row r="1934" spans="1:1" hidden="1">
      <c r="A1934" s="120" t="s">
        <v>221</v>
      </c>
    </row>
    <row r="1935" spans="1:1" hidden="1">
      <c r="A1935" s="120" t="s">
        <v>221</v>
      </c>
    </row>
    <row r="1936" spans="1:1" hidden="1">
      <c r="A1936" s="120" t="s">
        <v>221</v>
      </c>
    </row>
    <row r="1937" spans="1:1" hidden="1">
      <c r="A1937" s="120" t="s">
        <v>221</v>
      </c>
    </row>
    <row r="1938" spans="1:1" hidden="1">
      <c r="A1938" s="120" t="s">
        <v>221</v>
      </c>
    </row>
    <row r="1939" spans="1:1" hidden="1">
      <c r="A1939" s="120" t="s">
        <v>221</v>
      </c>
    </row>
    <row r="1940" spans="1:1" hidden="1">
      <c r="A1940" s="120" t="s">
        <v>221</v>
      </c>
    </row>
    <row r="1941" spans="1:1" hidden="1">
      <c r="A1941" s="120" t="s">
        <v>221</v>
      </c>
    </row>
    <row r="1942" spans="1:1" hidden="1">
      <c r="A1942" s="120" t="s">
        <v>221</v>
      </c>
    </row>
    <row r="1943" spans="1:1" hidden="1">
      <c r="A1943" s="120" t="s">
        <v>221</v>
      </c>
    </row>
    <row r="1944" spans="1:1" hidden="1">
      <c r="A1944" s="120" t="s">
        <v>221</v>
      </c>
    </row>
    <row r="1945" spans="1:1" hidden="1">
      <c r="A1945" s="120" t="s">
        <v>221</v>
      </c>
    </row>
    <row r="1946" spans="1:1" hidden="1">
      <c r="A1946" s="120" t="s">
        <v>221</v>
      </c>
    </row>
    <row r="1947" spans="1:1" hidden="1">
      <c r="A1947" s="120" t="s">
        <v>221</v>
      </c>
    </row>
    <row r="1948" spans="1:1" hidden="1">
      <c r="A1948" s="120" t="s">
        <v>221</v>
      </c>
    </row>
    <row r="1949" spans="1:1" hidden="1">
      <c r="A1949" s="120" t="s">
        <v>221</v>
      </c>
    </row>
    <row r="1950" spans="1:1" hidden="1">
      <c r="A1950" s="120" t="s">
        <v>221</v>
      </c>
    </row>
    <row r="1951" spans="1:1" hidden="1">
      <c r="A1951" s="120" t="s">
        <v>221</v>
      </c>
    </row>
    <row r="1952" spans="1:1" hidden="1">
      <c r="A1952" s="120" t="s">
        <v>221</v>
      </c>
    </row>
    <row r="1953" spans="1:1" hidden="1">
      <c r="A1953" s="120" t="s">
        <v>221</v>
      </c>
    </row>
    <row r="1954" spans="1:1" hidden="1">
      <c r="A1954" s="120" t="s">
        <v>221</v>
      </c>
    </row>
    <row r="1955" spans="1:1" hidden="1">
      <c r="A1955" s="120" t="s">
        <v>221</v>
      </c>
    </row>
    <row r="1956" spans="1:1" hidden="1">
      <c r="A1956" s="120" t="s">
        <v>221</v>
      </c>
    </row>
    <row r="1957" spans="1:1" hidden="1">
      <c r="A1957" s="120" t="s">
        <v>221</v>
      </c>
    </row>
    <row r="1958" spans="1:1" hidden="1">
      <c r="A1958" s="120" t="s">
        <v>221</v>
      </c>
    </row>
    <row r="1959" spans="1:1" hidden="1">
      <c r="A1959" s="120" t="s">
        <v>221</v>
      </c>
    </row>
    <row r="1960" spans="1:1" hidden="1">
      <c r="A1960" s="120" t="s">
        <v>221</v>
      </c>
    </row>
    <row r="1961" spans="1:1" hidden="1">
      <c r="A1961" s="120" t="s">
        <v>221</v>
      </c>
    </row>
    <row r="1962" spans="1:1" hidden="1">
      <c r="A1962" s="120" t="s">
        <v>221</v>
      </c>
    </row>
    <row r="1963" spans="1:1" hidden="1">
      <c r="A1963" s="120" t="s">
        <v>221</v>
      </c>
    </row>
    <row r="1964" spans="1:1" hidden="1">
      <c r="A1964" s="120" t="s">
        <v>221</v>
      </c>
    </row>
    <row r="1965" spans="1:1" hidden="1">
      <c r="A1965" s="120" t="s">
        <v>221</v>
      </c>
    </row>
    <row r="1966" spans="1:1" hidden="1">
      <c r="A1966" s="120" t="s">
        <v>221</v>
      </c>
    </row>
    <row r="1967" spans="1:1" hidden="1">
      <c r="A1967" s="120" t="s">
        <v>221</v>
      </c>
    </row>
    <row r="1968" spans="1:1" hidden="1">
      <c r="A1968" s="120" t="s">
        <v>221</v>
      </c>
    </row>
    <row r="1969" spans="1:1" hidden="1">
      <c r="A1969" s="120" t="s">
        <v>221</v>
      </c>
    </row>
    <row r="1970" spans="1:1" hidden="1">
      <c r="A1970" s="120" t="s">
        <v>221</v>
      </c>
    </row>
    <row r="1971" spans="1:1" hidden="1">
      <c r="A1971" s="120" t="s">
        <v>221</v>
      </c>
    </row>
    <row r="1972" spans="1:1" hidden="1">
      <c r="A1972" s="120" t="s">
        <v>221</v>
      </c>
    </row>
    <row r="1973" spans="1:1" hidden="1">
      <c r="A1973" s="120" t="s">
        <v>221</v>
      </c>
    </row>
    <row r="1974" spans="1:1" hidden="1">
      <c r="A1974" s="120" t="s">
        <v>221</v>
      </c>
    </row>
    <row r="1975" spans="1:1" hidden="1">
      <c r="A1975" s="120" t="s">
        <v>221</v>
      </c>
    </row>
    <row r="1976" spans="1:1" hidden="1">
      <c r="A1976" s="120" t="s">
        <v>221</v>
      </c>
    </row>
    <row r="1977" spans="1:1" hidden="1">
      <c r="A1977" s="120" t="s">
        <v>221</v>
      </c>
    </row>
    <row r="1978" spans="1:1" hidden="1">
      <c r="A1978" s="120" t="s">
        <v>221</v>
      </c>
    </row>
    <row r="1979" spans="1:1" hidden="1">
      <c r="A1979" s="120" t="s">
        <v>221</v>
      </c>
    </row>
    <row r="1980" spans="1:1" hidden="1">
      <c r="A1980" s="120" t="s">
        <v>221</v>
      </c>
    </row>
    <row r="1981" spans="1:1" hidden="1">
      <c r="A1981" s="120" t="s">
        <v>221</v>
      </c>
    </row>
    <row r="1982" spans="1:1" hidden="1">
      <c r="A1982" s="120" t="s">
        <v>221</v>
      </c>
    </row>
    <row r="1983" spans="1:1" hidden="1">
      <c r="A1983" s="120" t="s">
        <v>221</v>
      </c>
    </row>
    <row r="1984" spans="1:1" hidden="1">
      <c r="A1984" s="120" t="s">
        <v>221</v>
      </c>
    </row>
    <row r="1985" spans="1:1" hidden="1">
      <c r="A1985" s="120" t="s">
        <v>221</v>
      </c>
    </row>
    <row r="1986" spans="1:1" hidden="1">
      <c r="A1986" s="120" t="s">
        <v>221</v>
      </c>
    </row>
    <row r="1987" spans="1:1" hidden="1">
      <c r="A1987" s="120" t="s">
        <v>221</v>
      </c>
    </row>
    <row r="1988" spans="1:1" hidden="1">
      <c r="A1988" s="120" t="s">
        <v>221</v>
      </c>
    </row>
    <row r="1989" spans="1:1" hidden="1">
      <c r="A1989" s="120" t="s">
        <v>221</v>
      </c>
    </row>
    <row r="1990" spans="1:1" hidden="1">
      <c r="A1990" s="120" t="s">
        <v>221</v>
      </c>
    </row>
    <row r="1991" spans="1:1" hidden="1">
      <c r="A1991" s="120" t="s">
        <v>221</v>
      </c>
    </row>
    <row r="1992" spans="1:1" hidden="1">
      <c r="A1992" s="120" t="s">
        <v>221</v>
      </c>
    </row>
    <row r="1993" spans="1:1" hidden="1">
      <c r="A1993" s="120" t="s">
        <v>221</v>
      </c>
    </row>
    <row r="1994" spans="1:1" hidden="1">
      <c r="A1994" s="120" t="s">
        <v>221</v>
      </c>
    </row>
    <row r="1995" spans="1:1" hidden="1">
      <c r="A1995" s="120" t="s">
        <v>221</v>
      </c>
    </row>
    <row r="1996" spans="1:1" hidden="1">
      <c r="A1996" s="120" t="s">
        <v>221</v>
      </c>
    </row>
    <row r="1997" spans="1:1" hidden="1">
      <c r="A1997" s="120" t="s">
        <v>221</v>
      </c>
    </row>
    <row r="1998" spans="1:1" hidden="1">
      <c r="A1998" s="120" t="s">
        <v>221</v>
      </c>
    </row>
    <row r="1999" spans="1:1" hidden="1">
      <c r="A1999" s="120" t="s">
        <v>221</v>
      </c>
    </row>
    <row r="2000" spans="1:1" hidden="1">
      <c r="A2000" s="120" t="s">
        <v>221</v>
      </c>
    </row>
    <row r="2001" spans="1:1" hidden="1">
      <c r="A2001" s="120" t="s">
        <v>221</v>
      </c>
    </row>
    <row r="2002" spans="1:1" hidden="1">
      <c r="A2002" s="120" t="s">
        <v>221</v>
      </c>
    </row>
    <row r="2003" spans="1:1" hidden="1">
      <c r="A2003" s="120" t="s">
        <v>221</v>
      </c>
    </row>
    <row r="2004" spans="1:1" hidden="1">
      <c r="A2004" s="120" t="s">
        <v>221</v>
      </c>
    </row>
    <row r="2005" spans="1:1" hidden="1">
      <c r="A2005" s="120" t="s">
        <v>221</v>
      </c>
    </row>
    <row r="2006" spans="1:1" hidden="1">
      <c r="A2006" s="120" t="s">
        <v>221</v>
      </c>
    </row>
    <row r="2007" spans="1:1" hidden="1">
      <c r="A2007" s="120" t="s">
        <v>221</v>
      </c>
    </row>
    <row r="2008" spans="1:1" hidden="1">
      <c r="A2008" s="120" t="s">
        <v>221</v>
      </c>
    </row>
    <row r="2009" spans="1:1" hidden="1">
      <c r="A2009" s="120" t="s">
        <v>221</v>
      </c>
    </row>
    <row r="2010" spans="1:1" hidden="1">
      <c r="A2010" s="120" t="s">
        <v>221</v>
      </c>
    </row>
    <row r="2011" spans="1:1" hidden="1">
      <c r="A2011" s="120" t="s">
        <v>221</v>
      </c>
    </row>
    <row r="2012" spans="1:1" hidden="1">
      <c r="A2012" s="120" t="s">
        <v>221</v>
      </c>
    </row>
    <row r="2013" spans="1:1" hidden="1">
      <c r="A2013" s="120" t="s">
        <v>221</v>
      </c>
    </row>
    <row r="2014" spans="1:1" hidden="1">
      <c r="A2014" s="120" t="s">
        <v>221</v>
      </c>
    </row>
    <row r="2015" spans="1:1" hidden="1">
      <c r="A2015" s="120" t="s">
        <v>221</v>
      </c>
    </row>
    <row r="2016" spans="1:1" hidden="1">
      <c r="A2016" s="120" t="s">
        <v>221</v>
      </c>
    </row>
    <row r="2017" spans="1:1" hidden="1">
      <c r="A2017" s="120" t="s">
        <v>221</v>
      </c>
    </row>
    <row r="2018" spans="1:1" hidden="1">
      <c r="A2018" s="120" t="s">
        <v>221</v>
      </c>
    </row>
    <row r="2019" spans="1:1" hidden="1">
      <c r="A2019" s="120" t="s">
        <v>221</v>
      </c>
    </row>
    <row r="2020" spans="1:1" hidden="1">
      <c r="A2020" s="120" t="s">
        <v>221</v>
      </c>
    </row>
    <row r="2021" spans="1:1" hidden="1">
      <c r="A2021" s="120" t="s">
        <v>221</v>
      </c>
    </row>
    <row r="2022" spans="1:1" hidden="1">
      <c r="A2022" s="120" t="s">
        <v>221</v>
      </c>
    </row>
    <row r="2023" spans="1:1" hidden="1">
      <c r="A2023" s="120" t="s">
        <v>221</v>
      </c>
    </row>
    <row r="2024" spans="1:1" hidden="1">
      <c r="A2024" s="120" t="s">
        <v>221</v>
      </c>
    </row>
    <row r="2025" spans="1:1" hidden="1">
      <c r="A2025" s="120" t="s">
        <v>221</v>
      </c>
    </row>
    <row r="2026" spans="1:1" hidden="1">
      <c r="A2026" s="120" t="s">
        <v>221</v>
      </c>
    </row>
    <row r="2027" spans="1:1" hidden="1">
      <c r="A2027" s="120" t="s">
        <v>221</v>
      </c>
    </row>
    <row r="2028" spans="1:1" hidden="1">
      <c r="A2028" s="120" t="s">
        <v>221</v>
      </c>
    </row>
    <row r="2029" spans="1:1" hidden="1">
      <c r="A2029" s="120" t="s">
        <v>221</v>
      </c>
    </row>
    <row r="2030" spans="1:1" hidden="1">
      <c r="A2030" s="120" t="s">
        <v>221</v>
      </c>
    </row>
    <row r="2031" spans="1:1" hidden="1">
      <c r="A2031" s="120" t="s">
        <v>221</v>
      </c>
    </row>
    <row r="2032" spans="1:1" hidden="1">
      <c r="A2032" s="120" t="s">
        <v>221</v>
      </c>
    </row>
    <row r="2033" spans="1:1" hidden="1">
      <c r="A2033" s="120" t="s">
        <v>221</v>
      </c>
    </row>
    <row r="2034" spans="1:1" hidden="1">
      <c r="A2034" s="120" t="s">
        <v>221</v>
      </c>
    </row>
    <row r="2035" spans="1:1" hidden="1">
      <c r="A2035" s="120" t="s">
        <v>221</v>
      </c>
    </row>
    <row r="2036" spans="1:1" hidden="1">
      <c r="A2036" s="120" t="s">
        <v>221</v>
      </c>
    </row>
    <row r="2037" spans="1:1" hidden="1">
      <c r="A2037" s="120" t="s">
        <v>221</v>
      </c>
    </row>
    <row r="2038" spans="1:1" hidden="1">
      <c r="A2038" s="120" t="s">
        <v>221</v>
      </c>
    </row>
    <row r="2039" spans="1:1" hidden="1">
      <c r="A2039" s="120" t="s">
        <v>221</v>
      </c>
    </row>
    <row r="2040" spans="1:1" hidden="1">
      <c r="A2040" s="120" t="s">
        <v>221</v>
      </c>
    </row>
    <row r="2041" spans="1:1" hidden="1">
      <c r="A2041" s="120" t="s">
        <v>221</v>
      </c>
    </row>
    <row r="2042" spans="1:1" hidden="1">
      <c r="A2042" s="120" t="s">
        <v>221</v>
      </c>
    </row>
    <row r="2043" spans="1:1" hidden="1">
      <c r="A2043" s="120" t="s">
        <v>221</v>
      </c>
    </row>
    <row r="2044" spans="1:1" hidden="1">
      <c r="A2044" s="120" t="s">
        <v>221</v>
      </c>
    </row>
    <row r="2045" spans="1:1" hidden="1">
      <c r="A2045" s="120" t="s">
        <v>221</v>
      </c>
    </row>
    <row r="2046" spans="1:1" hidden="1">
      <c r="A2046" s="120" t="s">
        <v>221</v>
      </c>
    </row>
    <row r="2047" spans="1:1" hidden="1">
      <c r="A2047" s="120" t="s">
        <v>221</v>
      </c>
    </row>
    <row r="2048" spans="1:1" hidden="1">
      <c r="A2048" s="120" t="s">
        <v>221</v>
      </c>
    </row>
    <row r="2049" spans="1:1" hidden="1">
      <c r="A2049" s="120" t="s">
        <v>221</v>
      </c>
    </row>
    <row r="2050" spans="1:1" hidden="1">
      <c r="A2050" s="120" t="s">
        <v>221</v>
      </c>
    </row>
    <row r="2051" spans="1:1" hidden="1">
      <c r="A2051" s="120" t="s">
        <v>221</v>
      </c>
    </row>
    <row r="2052" spans="1:1" hidden="1">
      <c r="A2052" s="120" t="s">
        <v>221</v>
      </c>
    </row>
    <row r="2053" spans="1:1" hidden="1">
      <c r="A2053" s="120" t="s">
        <v>221</v>
      </c>
    </row>
    <row r="2054" spans="1:1" hidden="1">
      <c r="A2054" s="120" t="s">
        <v>221</v>
      </c>
    </row>
    <row r="2055" spans="1:1" hidden="1">
      <c r="A2055" s="120" t="s">
        <v>221</v>
      </c>
    </row>
    <row r="2056" spans="1:1" hidden="1">
      <c r="A2056" s="120" t="s">
        <v>221</v>
      </c>
    </row>
    <row r="2057" spans="1:1" hidden="1">
      <c r="A2057" s="120" t="s">
        <v>221</v>
      </c>
    </row>
    <row r="2058" spans="1:1" hidden="1">
      <c r="A2058" s="120" t="s">
        <v>221</v>
      </c>
    </row>
    <row r="2059" spans="1:1" hidden="1">
      <c r="A2059" s="120" t="s">
        <v>221</v>
      </c>
    </row>
    <row r="2060" spans="1:1" hidden="1">
      <c r="A2060" s="120" t="s">
        <v>221</v>
      </c>
    </row>
    <row r="2061" spans="1:1" hidden="1">
      <c r="A2061" s="120" t="s">
        <v>221</v>
      </c>
    </row>
    <row r="2062" spans="1:1" hidden="1">
      <c r="A2062" s="120" t="s">
        <v>221</v>
      </c>
    </row>
    <row r="2063" spans="1:1" hidden="1">
      <c r="A2063" s="120" t="s">
        <v>221</v>
      </c>
    </row>
    <row r="2064" spans="1:1" hidden="1">
      <c r="A2064" s="120" t="s">
        <v>221</v>
      </c>
    </row>
    <row r="2065" spans="1:1" hidden="1">
      <c r="A2065" s="120" t="s">
        <v>221</v>
      </c>
    </row>
    <row r="2066" spans="1:1" hidden="1">
      <c r="A2066" s="120" t="s">
        <v>221</v>
      </c>
    </row>
    <row r="2067" spans="1:1" hidden="1">
      <c r="A2067" s="120" t="s">
        <v>221</v>
      </c>
    </row>
    <row r="2068" spans="1:1" hidden="1">
      <c r="A2068" s="120" t="s">
        <v>221</v>
      </c>
    </row>
    <row r="2069" spans="1:1" hidden="1">
      <c r="A2069" s="120" t="s">
        <v>221</v>
      </c>
    </row>
    <row r="2070" spans="1:1" hidden="1">
      <c r="A2070" s="120" t="s">
        <v>221</v>
      </c>
    </row>
    <row r="2071" spans="1:1" hidden="1">
      <c r="A2071" s="120" t="s">
        <v>221</v>
      </c>
    </row>
    <row r="2072" spans="1:1" hidden="1">
      <c r="A2072" s="120" t="s">
        <v>221</v>
      </c>
    </row>
    <row r="2073" spans="1:1" hidden="1">
      <c r="A2073" s="120" t="s">
        <v>221</v>
      </c>
    </row>
    <row r="2074" spans="1:1" hidden="1">
      <c r="A2074" s="120" t="s">
        <v>221</v>
      </c>
    </row>
    <row r="2075" spans="1:1" hidden="1">
      <c r="A2075" s="120" t="s">
        <v>221</v>
      </c>
    </row>
    <row r="2076" spans="1:1" hidden="1">
      <c r="A2076" s="120" t="s">
        <v>221</v>
      </c>
    </row>
    <row r="2077" spans="1:1" hidden="1">
      <c r="A2077" s="120" t="s">
        <v>221</v>
      </c>
    </row>
    <row r="2078" spans="1:1" hidden="1">
      <c r="A2078" s="120" t="s">
        <v>221</v>
      </c>
    </row>
    <row r="2079" spans="1:1" hidden="1">
      <c r="A2079" s="120" t="s">
        <v>221</v>
      </c>
    </row>
    <row r="2080" spans="1:1" hidden="1">
      <c r="A2080" s="120" t="s">
        <v>221</v>
      </c>
    </row>
    <row r="2081" spans="1:1" hidden="1">
      <c r="A2081" s="120" t="s">
        <v>221</v>
      </c>
    </row>
    <row r="2082" spans="1:1" hidden="1">
      <c r="A2082" s="120" t="s">
        <v>221</v>
      </c>
    </row>
    <row r="2083" spans="1:1" hidden="1">
      <c r="A2083" s="120" t="s">
        <v>221</v>
      </c>
    </row>
    <row r="2084" spans="1:1" hidden="1">
      <c r="A2084" s="120" t="s">
        <v>221</v>
      </c>
    </row>
    <row r="2085" spans="1:1" hidden="1">
      <c r="A2085" s="120" t="s">
        <v>221</v>
      </c>
    </row>
    <row r="2086" spans="1:1" hidden="1">
      <c r="A2086" s="120" t="s">
        <v>221</v>
      </c>
    </row>
    <row r="2087" spans="1:1" hidden="1">
      <c r="A2087" s="120" t="s">
        <v>221</v>
      </c>
    </row>
    <row r="2088" spans="1:1" hidden="1">
      <c r="A2088" s="120" t="s">
        <v>221</v>
      </c>
    </row>
    <row r="2089" spans="1:1" hidden="1">
      <c r="A2089" s="120" t="s">
        <v>221</v>
      </c>
    </row>
    <row r="2090" spans="1:1" hidden="1">
      <c r="A2090" s="120" t="s">
        <v>221</v>
      </c>
    </row>
    <row r="2091" spans="1:1" hidden="1">
      <c r="A2091" s="120" t="s">
        <v>221</v>
      </c>
    </row>
    <row r="2092" spans="1:1" hidden="1">
      <c r="A2092" s="120" t="s">
        <v>221</v>
      </c>
    </row>
    <row r="2093" spans="1:1" hidden="1">
      <c r="A2093" s="120" t="s">
        <v>221</v>
      </c>
    </row>
    <row r="2094" spans="1:1" hidden="1">
      <c r="A2094" s="120" t="s">
        <v>221</v>
      </c>
    </row>
    <row r="2095" spans="1:1" hidden="1">
      <c r="A2095" s="120" t="s">
        <v>221</v>
      </c>
    </row>
    <row r="2096" spans="1:1" hidden="1">
      <c r="A2096" s="120" t="s">
        <v>221</v>
      </c>
    </row>
    <row r="2097" spans="1:1" hidden="1">
      <c r="A2097" s="120" t="s">
        <v>221</v>
      </c>
    </row>
    <row r="2098" spans="1:1" hidden="1">
      <c r="A2098" s="120" t="s">
        <v>221</v>
      </c>
    </row>
    <row r="2099" spans="1:1" hidden="1">
      <c r="A2099" s="120" t="s">
        <v>221</v>
      </c>
    </row>
    <row r="2100" spans="1:1" hidden="1">
      <c r="A2100" s="120" t="s">
        <v>221</v>
      </c>
    </row>
    <row r="2101" spans="1:1" hidden="1">
      <c r="A2101" s="120" t="s">
        <v>221</v>
      </c>
    </row>
    <row r="2102" spans="1:1" hidden="1">
      <c r="A2102" s="120" t="s">
        <v>221</v>
      </c>
    </row>
    <row r="2103" spans="1:1" hidden="1">
      <c r="A2103" s="120" t="s">
        <v>221</v>
      </c>
    </row>
    <row r="2104" spans="1:1" hidden="1">
      <c r="A2104" s="120" t="s">
        <v>221</v>
      </c>
    </row>
    <row r="2105" spans="1:1" hidden="1">
      <c r="A2105" s="120" t="s">
        <v>221</v>
      </c>
    </row>
    <row r="2106" spans="1:1" hidden="1">
      <c r="A2106" s="120" t="s">
        <v>221</v>
      </c>
    </row>
    <row r="2107" spans="1:1" hidden="1">
      <c r="A2107" s="120" t="s">
        <v>221</v>
      </c>
    </row>
    <row r="2108" spans="1:1" hidden="1">
      <c r="A2108" s="120" t="s">
        <v>221</v>
      </c>
    </row>
    <row r="2109" spans="1:1" hidden="1">
      <c r="A2109" s="120" t="s">
        <v>221</v>
      </c>
    </row>
    <row r="2110" spans="1:1" hidden="1">
      <c r="A2110" s="120" t="s">
        <v>221</v>
      </c>
    </row>
    <row r="2111" spans="1:1" hidden="1">
      <c r="A2111" s="120" t="s">
        <v>221</v>
      </c>
    </row>
    <row r="2112" spans="1:1" hidden="1">
      <c r="A2112" s="120" t="s">
        <v>221</v>
      </c>
    </row>
    <row r="2113" spans="1:1" hidden="1">
      <c r="A2113" s="120" t="s">
        <v>221</v>
      </c>
    </row>
    <row r="2114" spans="1:1" hidden="1">
      <c r="A2114" s="120" t="s">
        <v>221</v>
      </c>
    </row>
    <row r="2115" spans="1:1" hidden="1">
      <c r="A2115" s="120" t="s">
        <v>221</v>
      </c>
    </row>
    <row r="2116" spans="1:1" hidden="1">
      <c r="A2116" s="120" t="s">
        <v>221</v>
      </c>
    </row>
    <row r="2117" spans="1:1" hidden="1">
      <c r="A2117" s="120" t="s">
        <v>221</v>
      </c>
    </row>
    <row r="2118" spans="1:1" hidden="1">
      <c r="A2118" s="120" t="s">
        <v>221</v>
      </c>
    </row>
    <row r="2119" spans="1:1" hidden="1">
      <c r="A2119" s="120" t="s">
        <v>221</v>
      </c>
    </row>
    <row r="2120" spans="1:1" hidden="1">
      <c r="A2120" s="120" t="s">
        <v>221</v>
      </c>
    </row>
    <row r="2121" spans="1:1" hidden="1">
      <c r="A2121" s="120" t="s">
        <v>221</v>
      </c>
    </row>
    <row r="2122" spans="1:1" hidden="1">
      <c r="A2122" s="120" t="s">
        <v>221</v>
      </c>
    </row>
    <row r="2123" spans="1:1" hidden="1">
      <c r="A2123" s="120" t="s">
        <v>221</v>
      </c>
    </row>
    <row r="2124" spans="1:1" hidden="1">
      <c r="A2124" s="120" t="s">
        <v>221</v>
      </c>
    </row>
    <row r="2125" spans="1:1" hidden="1">
      <c r="A2125" s="120" t="s">
        <v>221</v>
      </c>
    </row>
    <row r="2126" spans="1:1" hidden="1">
      <c r="A2126" s="120" t="s">
        <v>221</v>
      </c>
    </row>
    <row r="2127" spans="1:1" hidden="1">
      <c r="A2127" s="120" t="s">
        <v>221</v>
      </c>
    </row>
    <row r="2128" spans="1:1" hidden="1">
      <c r="A2128" s="120" t="s">
        <v>221</v>
      </c>
    </row>
    <row r="2129" spans="1:1" hidden="1">
      <c r="A2129" s="120" t="s">
        <v>221</v>
      </c>
    </row>
    <row r="2130" spans="1:1" hidden="1">
      <c r="A2130" s="120" t="s">
        <v>221</v>
      </c>
    </row>
    <row r="2131" spans="1:1" hidden="1">
      <c r="A2131" s="120" t="s">
        <v>221</v>
      </c>
    </row>
    <row r="2132" spans="1:1" hidden="1">
      <c r="A2132" s="120" t="s">
        <v>221</v>
      </c>
    </row>
    <row r="2133" spans="1:1" hidden="1">
      <c r="A2133" s="120" t="s">
        <v>221</v>
      </c>
    </row>
    <row r="2134" spans="1:1" hidden="1">
      <c r="A2134" s="120" t="s">
        <v>221</v>
      </c>
    </row>
    <row r="2135" spans="1:1" hidden="1">
      <c r="A2135" s="120" t="s">
        <v>221</v>
      </c>
    </row>
    <row r="2136" spans="1:1" hidden="1">
      <c r="A2136" s="120" t="s">
        <v>221</v>
      </c>
    </row>
    <row r="2137" spans="1:1" hidden="1">
      <c r="A2137" s="120" t="s">
        <v>221</v>
      </c>
    </row>
    <row r="2138" spans="1:1" hidden="1">
      <c r="A2138" s="120" t="s">
        <v>221</v>
      </c>
    </row>
    <row r="2139" spans="1:1" hidden="1">
      <c r="A2139" s="120" t="s">
        <v>221</v>
      </c>
    </row>
    <row r="2140" spans="1:1" hidden="1">
      <c r="A2140" s="120" t="s">
        <v>221</v>
      </c>
    </row>
    <row r="2141" spans="1:1" hidden="1">
      <c r="A2141" s="120" t="s">
        <v>221</v>
      </c>
    </row>
    <row r="2142" spans="1:1" hidden="1">
      <c r="A2142" s="120" t="s">
        <v>221</v>
      </c>
    </row>
    <row r="2143" spans="1:1" hidden="1">
      <c r="A2143" s="120" t="s">
        <v>221</v>
      </c>
    </row>
    <row r="2144" spans="1:1" hidden="1">
      <c r="A2144" s="120" t="s">
        <v>221</v>
      </c>
    </row>
    <row r="2145" spans="1:1" hidden="1">
      <c r="A2145" s="120" t="s">
        <v>221</v>
      </c>
    </row>
    <row r="2146" spans="1:1" hidden="1">
      <c r="A2146" s="120" t="s">
        <v>221</v>
      </c>
    </row>
    <row r="2147" spans="1:1" hidden="1">
      <c r="A2147" s="120" t="s">
        <v>221</v>
      </c>
    </row>
    <row r="2148" spans="1:1" hidden="1">
      <c r="A2148" s="120" t="s">
        <v>221</v>
      </c>
    </row>
    <row r="2149" spans="1:1" hidden="1">
      <c r="A2149" s="120" t="s">
        <v>221</v>
      </c>
    </row>
    <row r="2150" spans="1:1" hidden="1">
      <c r="A2150" s="120" t="s">
        <v>221</v>
      </c>
    </row>
    <row r="2151" spans="1:1" hidden="1">
      <c r="A2151" s="120" t="s">
        <v>221</v>
      </c>
    </row>
    <row r="2152" spans="1:1" hidden="1">
      <c r="A2152" s="120" t="s">
        <v>221</v>
      </c>
    </row>
    <row r="2153" spans="1:1" hidden="1">
      <c r="A2153" s="120" t="s">
        <v>221</v>
      </c>
    </row>
    <row r="2154" spans="1:1" hidden="1">
      <c r="A2154" s="120" t="s">
        <v>221</v>
      </c>
    </row>
    <row r="2155" spans="1:1" hidden="1">
      <c r="A2155" s="120" t="s">
        <v>221</v>
      </c>
    </row>
    <row r="2156" spans="1:1" hidden="1">
      <c r="A2156" s="120" t="s">
        <v>221</v>
      </c>
    </row>
    <row r="2157" spans="1:1" hidden="1">
      <c r="A2157" s="120" t="s">
        <v>221</v>
      </c>
    </row>
    <row r="2158" spans="1:1" hidden="1">
      <c r="A2158" s="120" t="s">
        <v>221</v>
      </c>
    </row>
    <row r="2159" spans="1:1" hidden="1">
      <c r="A2159" s="120" t="s">
        <v>221</v>
      </c>
    </row>
    <row r="2160" spans="1:1" hidden="1">
      <c r="A2160" s="120" t="s">
        <v>221</v>
      </c>
    </row>
    <row r="2161" spans="1:1" hidden="1">
      <c r="A2161" s="120" t="s">
        <v>221</v>
      </c>
    </row>
    <row r="2162" spans="1:1" hidden="1">
      <c r="A2162" s="120" t="s">
        <v>221</v>
      </c>
    </row>
    <row r="2163" spans="1:1" hidden="1">
      <c r="A2163" s="120" t="s">
        <v>221</v>
      </c>
    </row>
    <row r="2164" spans="1:1" hidden="1">
      <c r="A2164" s="120" t="s">
        <v>221</v>
      </c>
    </row>
    <row r="2165" spans="1:1" hidden="1">
      <c r="A2165" s="120" t="s">
        <v>221</v>
      </c>
    </row>
    <row r="2166" spans="1:1" hidden="1">
      <c r="A2166" s="120" t="s">
        <v>221</v>
      </c>
    </row>
    <row r="2167" spans="1:1" hidden="1">
      <c r="A2167" s="120" t="s">
        <v>221</v>
      </c>
    </row>
    <row r="2168" spans="1:1" hidden="1">
      <c r="A2168" s="120" t="s">
        <v>221</v>
      </c>
    </row>
    <row r="2169" spans="1:1" hidden="1">
      <c r="A2169" s="120" t="s">
        <v>221</v>
      </c>
    </row>
    <row r="2170" spans="1:1" hidden="1">
      <c r="A2170" s="120" t="s">
        <v>221</v>
      </c>
    </row>
    <row r="2171" spans="1:1" hidden="1">
      <c r="A2171" s="120" t="s">
        <v>221</v>
      </c>
    </row>
    <row r="2172" spans="1:1" hidden="1">
      <c r="A2172" s="120" t="s">
        <v>221</v>
      </c>
    </row>
    <row r="2173" spans="1:1" hidden="1">
      <c r="A2173" s="120" t="s">
        <v>221</v>
      </c>
    </row>
    <row r="2174" spans="1:1" hidden="1">
      <c r="A2174" s="120" t="s">
        <v>221</v>
      </c>
    </row>
    <row r="2175" spans="1:1" hidden="1">
      <c r="A2175" s="120" t="s">
        <v>221</v>
      </c>
    </row>
    <row r="2176" spans="1:1" hidden="1">
      <c r="A2176" s="120" t="s">
        <v>221</v>
      </c>
    </row>
    <row r="2177" spans="1:1" hidden="1">
      <c r="A2177" s="120" t="s">
        <v>221</v>
      </c>
    </row>
    <row r="2178" spans="1:1" hidden="1">
      <c r="A2178" s="120" t="s">
        <v>221</v>
      </c>
    </row>
    <row r="2179" spans="1:1" hidden="1">
      <c r="A2179" s="120" t="s">
        <v>221</v>
      </c>
    </row>
    <row r="2180" spans="1:1" hidden="1">
      <c r="A2180" s="120" t="s">
        <v>221</v>
      </c>
    </row>
    <row r="2181" spans="1:1" hidden="1">
      <c r="A2181" s="120" t="s">
        <v>221</v>
      </c>
    </row>
    <row r="2182" spans="1:1" hidden="1">
      <c r="A2182" s="120" t="s">
        <v>221</v>
      </c>
    </row>
    <row r="2183" spans="1:1" hidden="1">
      <c r="A2183" s="120" t="s">
        <v>221</v>
      </c>
    </row>
    <row r="2184" spans="1:1" hidden="1">
      <c r="A2184" s="120" t="s">
        <v>221</v>
      </c>
    </row>
    <row r="2185" spans="1:1" hidden="1">
      <c r="A2185" s="120" t="s">
        <v>221</v>
      </c>
    </row>
    <row r="2186" spans="1:1" hidden="1">
      <c r="A2186" s="120" t="s">
        <v>221</v>
      </c>
    </row>
    <row r="2187" spans="1:1" hidden="1">
      <c r="A2187" s="120" t="s">
        <v>221</v>
      </c>
    </row>
    <row r="2188" spans="1:1" hidden="1">
      <c r="A2188" s="120" t="s">
        <v>221</v>
      </c>
    </row>
    <row r="2189" spans="1:1" hidden="1">
      <c r="A2189" s="120" t="s">
        <v>221</v>
      </c>
    </row>
    <row r="2190" spans="1:1" hidden="1">
      <c r="A2190" s="120" t="s">
        <v>221</v>
      </c>
    </row>
    <row r="2191" spans="1:1" hidden="1">
      <c r="A2191" s="120" t="s">
        <v>221</v>
      </c>
    </row>
    <row r="2192" spans="1:1" hidden="1">
      <c r="A2192" s="120" t="s">
        <v>221</v>
      </c>
    </row>
    <row r="2193" spans="1:1" hidden="1">
      <c r="A2193" s="120" t="s">
        <v>221</v>
      </c>
    </row>
    <row r="2194" spans="1:1" hidden="1">
      <c r="A2194" s="120" t="s">
        <v>221</v>
      </c>
    </row>
    <row r="2195" spans="1:1" hidden="1">
      <c r="A2195" s="120" t="s">
        <v>221</v>
      </c>
    </row>
    <row r="2196" spans="1:1" hidden="1">
      <c r="A2196" s="120" t="s">
        <v>221</v>
      </c>
    </row>
    <row r="2197" spans="1:1" hidden="1">
      <c r="A2197" s="120" t="s">
        <v>221</v>
      </c>
    </row>
    <row r="2198" spans="1:1" hidden="1">
      <c r="A2198" s="120" t="s">
        <v>221</v>
      </c>
    </row>
    <row r="2199" spans="1:1" hidden="1">
      <c r="A2199" s="120" t="s">
        <v>221</v>
      </c>
    </row>
    <row r="2200" spans="1:1" hidden="1">
      <c r="A2200" s="120" t="s">
        <v>221</v>
      </c>
    </row>
    <row r="2201" spans="1:1" hidden="1">
      <c r="A2201" s="120" t="s">
        <v>221</v>
      </c>
    </row>
    <row r="2202" spans="1:1" hidden="1">
      <c r="A2202" s="120" t="s">
        <v>221</v>
      </c>
    </row>
    <row r="2203" spans="1:1" hidden="1">
      <c r="A2203" s="120" t="s">
        <v>221</v>
      </c>
    </row>
    <row r="2204" spans="1:1" hidden="1">
      <c r="A2204" s="120" t="s">
        <v>221</v>
      </c>
    </row>
    <row r="2205" spans="1:1" hidden="1">
      <c r="A2205" s="120" t="s">
        <v>221</v>
      </c>
    </row>
    <row r="2206" spans="1:1" hidden="1">
      <c r="A2206" s="120" t="s">
        <v>221</v>
      </c>
    </row>
    <row r="2207" spans="1:1" hidden="1">
      <c r="A2207" s="120" t="s">
        <v>221</v>
      </c>
    </row>
    <row r="2208" spans="1:1" hidden="1">
      <c r="A2208" s="120" t="s">
        <v>221</v>
      </c>
    </row>
    <row r="2209" spans="1:1" hidden="1">
      <c r="A2209" s="120" t="s">
        <v>221</v>
      </c>
    </row>
    <row r="2210" spans="1:1" hidden="1">
      <c r="A2210" s="120" t="s">
        <v>221</v>
      </c>
    </row>
    <row r="2211" spans="1:1" hidden="1">
      <c r="A2211" s="120" t="s">
        <v>221</v>
      </c>
    </row>
    <row r="2212" spans="1:1" hidden="1">
      <c r="A2212" s="120" t="s">
        <v>221</v>
      </c>
    </row>
    <row r="2213" spans="1:1" hidden="1">
      <c r="A2213" s="120" t="s">
        <v>221</v>
      </c>
    </row>
    <row r="2214" spans="1:1" hidden="1">
      <c r="A2214" s="120" t="s">
        <v>221</v>
      </c>
    </row>
    <row r="2215" spans="1:1" hidden="1">
      <c r="A2215" s="120" t="s">
        <v>221</v>
      </c>
    </row>
    <row r="2216" spans="1:1" hidden="1">
      <c r="A2216" s="120" t="s">
        <v>221</v>
      </c>
    </row>
    <row r="2217" spans="1:1" hidden="1">
      <c r="A2217" s="120" t="s">
        <v>221</v>
      </c>
    </row>
    <row r="2218" spans="1:1" hidden="1">
      <c r="A2218" s="120" t="s">
        <v>221</v>
      </c>
    </row>
    <row r="2219" spans="1:1" hidden="1">
      <c r="A2219" s="120" t="s">
        <v>221</v>
      </c>
    </row>
    <row r="2220" spans="1:1" hidden="1">
      <c r="A2220" s="120" t="s">
        <v>221</v>
      </c>
    </row>
    <row r="2221" spans="1:1" hidden="1">
      <c r="A2221" s="120" t="s">
        <v>221</v>
      </c>
    </row>
    <row r="2222" spans="1:1" hidden="1">
      <c r="A2222" s="120" t="s">
        <v>221</v>
      </c>
    </row>
    <row r="2223" spans="1:1" hidden="1">
      <c r="A2223" s="120" t="s">
        <v>221</v>
      </c>
    </row>
    <row r="2224" spans="1:1" hidden="1">
      <c r="A2224" s="120" t="s">
        <v>221</v>
      </c>
    </row>
    <row r="2225" spans="1:1" hidden="1">
      <c r="A2225" s="120" t="s">
        <v>221</v>
      </c>
    </row>
    <row r="2226" spans="1:1" hidden="1">
      <c r="A2226" s="120" t="s">
        <v>221</v>
      </c>
    </row>
    <row r="2227" spans="1:1" hidden="1">
      <c r="A2227" s="120" t="s">
        <v>221</v>
      </c>
    </row>
    <row r="2228" spans="1:1" hidden="1">
      <c r="A2228" s="120" t="s">
        <v>221</v>
      </c>
    </row>
    <row r="2229" spans="1:1" hidden="1">
      <c r="A2229" s="120" t="s">
        <v>221</v>
      </c>
    </row>
    <row r="2230" spans="1:1" hidden="1">
      <c r="A2230" s="120" t="s">
        <v>221</v>
      </c>
    </row>
    <row r="2231" spans="1:1" hidden="1">
      <c r="A2231" s="120" t="s">
        <v>221</v>
      </c>
    </row>
    <row r="2232" spans="1:1" hidden="1">
      <c r="A2232" s="120" t="s">
        <v>221</v>
      </c>
    </row>
    <row r="2233" spans="1:1" hidden="1">
      <c r="A2233" s="120" t="s">
        <v>221</v>
      </c>
    </row>
    <row r="2234" spans="1:1" hidden="1">
      <c r="A2234" s="120" t="s">
        <v>221</v>
      </c>
    </row>
    <row r="2235" spans="1:1" hidden="1">
      <c r="A2235" s="120" t="s">
        <v>221</v>
      </c>
    </row>
    <row r="2236" spans="1:1" hidden="1">
      <c r="A2236" s="120" t="s">
        <v>221</v>
      </c>
    </row>
    <row r="2237" spans="1:1" hidden="1">
      <c r="A2237" s="120" t="s">
        <v>221</v>
      </c>
    </row>
    <row r="2238" spans="1:1" hidden="1">
      <c r="A2238" s="120" t="s">
        <v>221</v>
      </c>
    </row>
    <row r="2239" spans="1:1" hidden="1">
      <c r="A2239" s="120" t="s">
        <v>221</v>
      </c>
    </row>
    <row r="2240" spans="1:1" hidden="1">
      <c r="A2240" s="120" t="s">
        <v>221</v>
      </c>
    </row>
    <row r="2241" spans="1:1" hidden="1">
      <c r="A2241" s="120" t="s">
        <v>221</v>
      </c>
    </row>
    <row r="2242" spans="1:1" hidden="1">
      <c r="A2242" s="120" t="s">
        <v>221</v>
      </c>
    </row>
    <row r="2243" spans="1:1" hidden="1">
      <c r="A2243" s="120" t="s">
        <v>221</v>
      </c>
    </row>
    <row r="2244" spans="1:1" hidden="1">
      <c r="A2244" s="120" t="s">
        <v>221</v>
      </c>
    </row>
    <row r="2245" spans="1:1" hidden="1">
      <c r="A2245" s="120" t="s">
        <v>221</v>
      </c>
    </row>
    <row r="2246" spans="1:1" hidden="1">
      <c r="A2246" s="120" t="s">
        <v>221</v>
      </c>
    </row>
    <row r="2247" spans="1:1" hidden="1">
      <c r="A2247" s="120" t="s">
        <v>221</v>
      </c>
    </row>
    <row r="2248" spans="1:1" hidden="1">
      <c r="A2248" s="120" t="s">
        <v>221</v>
      </c>
    </row>
    <row r="2249" spans="1:1" hidden="1">
      <c r="A2249" s="120" t="s">
        <v>221</v>
      </c>
    </row>
    <row r="2250" spans="1:1" hidden="1">
      <c r="A2250" s="120" t="s">
        <v>221</v>
      </c>
    </row>
    <row r="2251" spans="1:1" hidden="1">
      <c r="A2251" s="120" t="s">
        <v>221</v>
      </c>
    </row>
    <row r="2252" spans="1:1" hidden="1">
      <c r="A2252" s="120" t="s">
        <v>221</v>
      </c>
    </row>
    <row r="2253" spans="1:1" hidden="1">
      <c r="A2253" s="120" t="s">
        <v>221</v>
      </c>
    </row>
    <row r="2254" spans="1:1" hidden="1">
      <c r="A2254" s="120" t="s">
        <v>221</v>
      </c>
    </row>
    <row r="2255" spans="1:1" hidden="1">
      <c r="A2255" s="120" t="s">
        <v>221</v>
      </c>
    </row>
    <row r="2256" spans="1:1" hidden="1">
      <c r="A2256" s="120" t="s">
        <v>221</v>
      </c>
    </row>
    <row r="2257" spans="1:1" hidden="1">
      <c r="A2257" s="120" t="s">
        <v>221</v>
      </c>
    </row>
    <row r="2258" spans="1:1" hidden="1">
      <c r="A2258" s="120" t="s">
        <v>221</v>
      </c>
    </row>
    <row r="2259" spans="1:1" hidden="1">
      <c r="A2259" s="120" t="s">
        <v>221</v>
      </c>
    </row>
    <row r="2260" spans="1:1" hidden="1">
      <c r="A2260" s="120" t="s">
        <v>221</v>
      </c>
    </row>
    <row r="2261" spans="1:1" hidden="1">
      <c r="A2261" s="120" t="s">
        <v>221</v>
      </c>
    </row>
    <row r="2262" spans="1:1" hidden="1">
      <c r="A2262" s="120" t="s">
        <v>221</v>
      </c>
    </row>
    <row r="2263" spans="1:1" hidden="1">
      <c r="A2263" s="120" t="s">
        <v>221</v>
      </c>
    </row>
    <row r="2264" spans="1:1" hidden="1">
      <c r="A2264" s="120" t="s">
        <v>221</v>
      </c>
    </row>
    <row r="2265" spans="1:1" hidden="1">
      <c r="A2265" s="120" t="s">
        <v>221</v>
      </c>
    </row>
    <row r="2266" spans="1:1" hidden="1">
      <c r="A2266" s="120" t="s">
        <v>221</v>
      </c>
    </row>
    <row r="2267" spans="1:1" hidden="1">
      <c r="A2267" s="120" t="s">
        <v>221</v>
      </c>
    </row>
    <row r="2268" spans="1:1" hidden="1">
      <c r="A2268" s="120" t="s">
        <v>221</v>
      </c>
    </row>
    <row r="2269" spans="1:1" hidden="1">
      <c r="A2269" s="120" t="s">
        <v>221</v>
      </c>
    </row>
    <row r="2270" spans="1:1" hidden="1">
      <c r="A2270" s="120" t="s">
        <v>221</v>
      </c>
    </row>
    <row r="2271" spans="1:1" hidden="1">
      <c r="A2271" s="120" t="s">
        <v>221</v>
      </c>
    </row>
    <row r="2272" spans="1:1" hidden="1">
      <c r="A2272" s="120" t="s">
        <v>221</v>
      </c>
    </row>
    <row r="2273" spans="1:1" hidden="1">
      <c r="A2273" s="120" t="s">
        <v>221</v>
      </c>
    </row>
    <row r="2274" spans="1:1" hidden="1">
      <c r="A2274" s="120" t="s">
        <v>221</v>
      </c>
    </row>
    <row r="2275" spans="1:1" hidden="1">
      <c r="A2275" s="120" t="s">
        <v>221</v>
      </c>
    </row>
    <row r="2276" spans="1:1" hidden="1">
      <c r="A2276" s="120" t="s">
        <v>221</v>
      </c>
    </row>
    <row r="2277" spans="1:1" hidden="1">
      <c r="A2277" s="120" t="s">
        <v>221</v>
      </c>
    </row>
    <row r="2278" spans="1:1" hidden="1">
      <c r="A2278" s="120" t="s">
        <v>221</v>
      </c>
    </row>
    <row r="2279" spans="1:1" hidden="1">
      <c r="A2279" s="120" t="s">
        <v>221</v>
      </c>
    </row>
    <row r="2280" spans="1:1" hidden="1">
      <c r="A2280" s="120" t="s">
        <v>221</v>
      </c>
    </row>
    <row r="2281" spans="1:1" hidden="1">
      <c r="A2281" s="120" t="s">
        <v>221</v>
      </c>
    </row>
    <row r="2282" spans="1:1" hidden="1">
      <c r="A2282" s="120" t="s">
        <v>221</v>
      </c>
    </row>
    <row r="2283" spans="1:1" hidden="1">
      <c r="A2283" s="120" t="s">
        <v>221</v>
      </c>
    </row>
    <row r="2284" spans="1:1" hidden="1">
      <c r="A2284" s="120" t="s">
        <v>221</v>
      </c>
    </row>
    <row r="2285" spans="1:1" hidden="1">
      <c r="A2285" s="120" t="s">
        <v>221</v>
      </c>
    </row>
    <row r="2286" spans="1:1" hidden="1">
      <c r="A2286" s="120" t="s">
        <v>221</v>
      </c>
    </row>
    <row r="2287" spans="1:1" hidden="1">
      <c r="A2287" s="120" t="s">
        <v>221</v>
      </c>
    </row>
    <row r="2288" spans="1:1" hidden="1">
      <c r="A2288" s="120" t="s">
        <v>221</v>
      </c>
    </row>
    <row r="2289" spans="1:1" hidden="1">
      <c r="A2289" s="120" t="s">
        <v>221</v>
      </c>
    </row>
    <row r="2290" spans="1:1" hidden="1">
      <c r="A2290" s="120" t="s">
        <v>221</v>
      </c>
    </row>
    <row r="2291" spans="1:1" hidden="1">
      <c r="A2291" s="120" t="s">
        <v>221</v>
      </c>
    </row>
    <row r="2292" spans="1:1" hidden="1">
      <c r="A2292" s="120" t="s">
        <v>221</v>
      </c>
    </row>
    <row r="2293" spans="1:1" hidden="1">
      <c r="A2293" s="120" t="s">
        <v>221</v>
      </c>
    </row>
    <row r="2294" spans="1:1" hidden="1">
      <c r="A2294" s="120" t="s">
        <v>221</v>
      </c>
    </row>
    <row r="2295" spans="1:1" hidden="1">
      <c r="A2295" s="120" t="s">
        <v>221</v>
      </c>
    </row>
    <row r="2296" spans="1:1" hidden="1">
      <c r="A2296" s="120" t="s">
        <v>221</v>
      </c>
    </row>
    <row r="2297" spans="1:1" hidden="1">
      <c r="A2297" s="120" t="s">
        <v>221</v>
      </c>
    </row>
    <row r="2298" spans="1:1" hidden="1">
      <c r="A2298" s="120" t="s">
        <v>221</v>
      </c>
    </row>
    <row r="2299" spans="1:1" hidden="1">
      <c r="A2299" s="120" t="s">
        <v>221</v>
      </c>
    </row>
    <row r="2300" spans="1:1" hidden="1">
      <c r="A2300" s="120" t="s">
        <v>221</v>
      </c>
    </row>
    <row r="2301" spans="1:1" hidden="1">
      <c r="A2301" s="120" t="s">
        <v>221</v>
      </c>
    </row>
    <row r="2302" spans="1:1" hidden="1">
      <c r="A2302" s="120" t="s">
        <v>221</v>
      </c>
    </row>
    <row r="2303" spans="1:1" hidden="1">
      <c r="A2303" s="120" t="s">
        <v>221</v>
      </c>
    </row>
    <row r="2304" spans="1:1" hidden="1">
      <c r="A2304" s="120" t="s">
        <v>221</v>
      </c>
    </row>
    <row r="2305" spans="1:1" hidden="1">
      <c r="A2305" s="120" t="s">
        <v>221</v>
      </c>
    </row>
    <row r="2306" spans="1:1" hidden="1">
      <c r="A2306" s="120" t="s">
        <v>221</v>
      </c>
    </row>
    <row r="2307" spans="1:1" hidden="1">
      <c r="A2307" s="120" t="s">
        <v>221</v>
      </c>
    </row>
    <row r="2308" spans="1:1" hidden="1">
      <c r="A2308" s="120" t="s">
        <v>221</v>
      </c>
    </row>
    <row r="2309" spans="1:1" hidden="1">
      <c r="A2309" s="120" t="s">
        <v>221</v>
      </c>
    </row>
    <row r="2310" spans="1:1" hidden="1">
      <c r="A2310" s="120" t="s">
        <v>221</v>
      </c>
    </row>
    <row r="2311" spans="1:1" hidden="1">
      <c r="A2311" s="120" t="s">
        <v>221</v>
      </c>
    </row>
    <row r="2312" spans="1:1" hidden="1">
      <c r="A2312" s="120" t="s">
        <v>221</v>
      </c>
    </row>
    <row r="2313" spans="1:1" hidden="1">
      <c r="A2313" s="120" t="s">
        <v>221</v>
      </c>
    </row>
    <row r="2314" spans="1:1" hidden="1">
      <c r="A2314" s="120" t="s">
        <v>221</v>
      </c>
    </row>
    <row r="2315" spans="1:1" hidden="1">
      <c r="A2315" s="120" t="s">
        <v>221</v>
      </c>
    </row>
    <row r="2316" spans="1:1" hidden="1">
      <c r="A2316" s="120" t="s">
        <v>221</v>
      </c>
    </row>
    <row r="2317" spans="1:1" hidden="1">
      <c r="A2317" s="120" t="s">
        <v>221</v>
      </c>
    </row>
    <row r="2318" spans="1:1" hidden="1">
      <c r="A2318" s="120" t="s">
        <v>221</v>
      </c>
    </row>
    <row r="2319" spans="1:1" hidden="1">
      <c r="A2319" s="120" t="s">
        <v>221</v>
      </c>
    </row>
    <row r="2320" spans="1:1" hidden="1">
      <c r="A2320" s="120" t="s">
        <v>221</v>
      </c>
    </row>
    <row r="2321" spans="1:1" hidden="1">
      <c r="A2321" s="120" t="s">
        <v>221</v>
      </c>
    </row>
    <row r="2322" spans="1:1" hidden="1">
      <c r="A2322" s="120" t="s">
        <v>221</v>
      </c>
    </row>
    <row r="2323" spans="1:1" hidden="1">
      <c r="A2323" s="120" t="s">
        <v>221</v>
      </c>
    </row>
    <row r="2324" spans="1:1" hidden="1">
      <c r="A2324" s="120" t="s">
        <v>221</v>
      </c>
    </row>
    <row r="2325" spans="1:1" hidden="1">
      <c r="A2325" s="120" t="s">
        <v>221</v>
      </c>
    </row>
    <row r="2326" spans="1:1" hidden="1">
      <c r="A2326" s="120" t="s">
        <v>221</v>
      </c>
    </row>
    <row r="2327" spans="1:1" hidden="1">
      <c r="A2327" s="120" t="s">
        <v>221</v>
      </c>
    </row>
    <row r="2328" spans="1:1" hidden="1">
      <c r="A2328" s="120" t="s">
        <v>221</v>
      </c>
    </row>
    <row r="2329" spans="1:1" hidden="1">
      <c r="A2329" s="120" t="s">
        <v>221</v>
      </c>
    </row>
    <row r="2330" spans="1:1" hidden="1">
      <c r="A2330" s="120" t="s">
        <v>221</v>
      </c>
    </row>
    <row r="2331" spans="1:1" hidden="1">
      <c r="A2331" s="120" t="s">
        <v>221</v>
      </c>
    </row>
    <row r="2332" spans="1:1" hidden="1">
      <c r="A2332" s="120" t="s">
        <v>221</v>
      </c>
    </row>
    <row r="2333" spans="1:1" hidden="1">
      <c r="A2333" s="120" t="s">
        <v>221</v>
      </c>
    </row>
    <row r="2334" spans="1:1" hidden="1">
      <c r="A2334" s="120" t="s">
        <v>221</v>
      </c>
    </row>
    <row r="2335" spans="1:1" hidden="1">
      <c r="A2335" s="120" t="s">
        <v>221</v>
      </c>
    </row>
    <row r="2336" spans="1:1" hidden="1">
      <c r="A2336" s="120" t="s">
        <v>221</v>
      </c>
    </row>
    <row r="2337" spans="1:1" hidden="1">
      <c r="A2337" s="120" t="s">
        <v>221</v>
      </c>
    </row>
    <row r="2338" spans="1:1" hidden="1">
      <c r="A2338" s="120" t="s">
        <v>221</v>
      </c>
    </row>
    <row r="2339" spans="1:1" hidden="1">
      <c r="A2339" s="120" t="s">
        <v>221</v>
      </c>
    </row>
    <row r="2340" spans="1:1" hidden="1">
      <c r="A2340" s="120" t="s">
        <v>221</v>
      </c>
    </row>
    <row r="2341" spans="1:1" hidden="1">
      <c r="A2341" s="120" t="s">
        <v>221</v>
      </c>
    </row>
    <row r="2342" spans="1:1" hidden="1">
      <c r="A2342" s="120" t="s">
        <v>221</v>
      </c>
    </row>
    <row r="2343" spans="1:1" hidden="1">
      <c r="A2343" s="120" t="s">
        <v>221</v>
      </c>
    </row>
    <row r="2344" spans="1:1" hidden="1">
      <c r="A2344" s="120" t="s">
        <v>221</v>
      </c>
    </row>
    <row r="2345" spans="1:1" hidden="1">
      <c r="A2345" s="120" t="s">
        <v>221</v>
      </c>
    </row>
    <row r="2346" spans="1:1" hidden="1">
      <c r="A2346" s="120" t="s">
        <v>221</v>
      </c>
    </row>
    <row r="2347" spans="1:1" hidden="1">
      <c r="A2347" s="120" t="s">
        <v>221</v>
      </c>
    </row>
    <row r="2348" spans="1:1" hidden="1">
      <c r="A2348" s="120" t="s">
        <v>221</v>
      </c>
    </row>
    <row r="2349" spans="1:1" hidden="1">
      <c r="A2349" s="120" t="s">
        <v>221</v>
      </c>
    </row>
    <row r="2350" spans="1:1" hidden="1">
      <c r="A2350" s="120" t="s">
        <v>221</v>
      </c>
    </row>
    <row r="2351" spans="1:1" hidden="1">
      <c r="A2351" s="120" t="s">
        <v>221</v>
      </c>
    </row>
    <row r="2352" spans="1:1" hidden="1">
      <c r="A2352" s="120" t="s">
        <v>221</v>
      </c>
    </row>
    <row r="2353" spans="1:1" hidden="1">
      <c r="A2353" s="120" t="s">
        <v>221</v>
      </c>
    </row>
    <row r="2354" spans="1:1" hidden="1">
      <c r="A2354" s="120" t="s">
        <v>221</v>
      </c>
    </row>
    <row r="2355" spans="1:1" hidden="1">
      <c r="A2355" s="120" t="s">
        <v>221</v>
      </c>
    </row>
    <row r="2356" spans="1:1" hidden="1">
      <c r="A2356" s="120" t="s">
        <v>221</v>
      </c>
    </row>
    <row r="2357" spans="1:1" hidden="1">
      <c r="A2357" s="120" t="s">
        <v>221</v>
      </c>
    </row>
    <row r="2358" spans="1:1" hidden="1">
      <c r="A2358" s="120" t="s">
        <v>221</v>
      </c>
    </row>
    <row r="2359" spans="1:1" hidden="1">
      <c r="A2359" s="120" t="s">
        <v>221</v>
      </c>
    </row>
    <row r="2360" spans="1:1" hidden="1">
      <c r="A2360" s="120" t="s">
        <v>221</v>
      </c>
    </row>
    <row r="2361" spans="1:1" hidden="1">
      <c r="A2361" s="120" t="s">
        <v>221</v>
      </c>
    </row>
    <row r="2362" spans="1:1" hidden="1">
      <c r="A2362" s="120" t="s">
        <v>221</v>
      </c>
    </row>
    <row r="2363" spans="1:1" hidden="1">
      <c r="A2363" s="120" t="s">
        <v>221</v>
      </c>
    </row>
    <row r="2364" spans="1:1" hidden="1">
      <c r="A2364" s="120" t="s">
        <v>221</v>
      </c>
    </row>
    <row r="2365" spans="1:1" hidden="1">
      <c r="A2365" s="120" t="s">
        <v>221</v>
      </c>
    </row>
    <row r="2366" spans="1:1" hidden="1">
      <c r="A2366" s="120" t="s">
        <v>221</v>
      </c>
    </row>
    <row r="2367" spans="1:1" hidden="1">
      <c r="A2367" s="120" t="s">
        <v>221</v>
      </c>
    </row>
    <row r="2368" spans="1:1" hidden="1">
      <c r="A2368" s="120" t="s">
        <v>221</v>
      </c>
    </row>
    <row r="2369" spans="1:1" hidden="1">
      <c r="A2369" s="120" t="s">
        <v>221</v>
      </c>
    </row>
    <row r="2370" spans="1:1" hidden="1">
      <c r="A2370" s="120" t="s">
        <v>221</v>
      </c>
    </row>
    <row r="2371" spans="1:1" hidden="1">
      <c r="A2371" s="120" t="s">
        <v>221</v>
      </c>
    </row>
    <row r="2372" spans="1:1" hidden="1">
      <c r="A2372" s="120" t="s">
        <v>221</v>
      </c>
    </row>
    <row r="2373" spans="1:1" hidden="1">
      <c r="A2373" s="120" t="s">
        <v>221</v>
      </c>
    </row>
    <row r="2374" spans="1:1" hidden="1">
      <c r="A2374" s="120" t="s">
        <v>221</v>
      </c>
    </row>
    <row r="2375" spans="1:1" hidden="1">
      <c r="A2375" s="120" t="s">
        <v>221</v>
      </c>
    </row>
    <row r="2376" spans="1:1" hidden="1">
      <c r="A2376" s="120" t="s">
        <v>221</v>
      </c>
    </row>
    <row r="2377" spans="1:1" hidden="1">
      <c r="A2377" s="120" t="s">
        <v>221</v>
      </c>
    </row>
    <row r="2378" spans="1:1" hidden="1">
      <c r="A2378" s="120" t="s">
        <v>221</v>
      </c>
    </row>
    <row r="2379" spans="1:1" hidden="1">
      <c r="A2379" s="120" t="s">
        <v>221</v>
      </c>
    </row>
    <row r="2380" spans="1:1" hidden="1">
      <c r="A2380" s="120" t="s">
        <v>221</v>
      </c>
    </row>
    <row r="2381" spans="1:1" hidden="1">
      <c r="A2381" s="120" t="s">
        <v>221</v>
      </c>
    </row>
    <row r="2382" spans="1:1" hidden="1">
      <c r="A2382" s="120" t="s">
        <v>221</v>
      </c>
    </row>
    <row r="2383" spans="1:1" hidden="1">
      <c r="A2383" s="120" t="s">
        <v>221</v>
      </c>
    </row>
    <row r="2384" spans="1:1" hidden="1">
      <c r="A2384" s="120" t="s">
        <v>221</v>
      </c>
    </row>
    <row r="2385" spans="1:1" hidden="1">
      <c r="A2385" s="120" t="s">
        <v>221</v>
      </c>
    </row>
    <row r="2386" spans="1:1" hidden="1">
      <c r="A2386" s="120" t="s">
        <v>221</v>
      </c>
    </row>
    <row r="2387" spans="1:1" hidden="1">
      <c r="A2387" s="120" t="s">
        <v>221</v>
      </c>
    </row>
    <row r="2388" spans="1:1" hidden="1">
      <c r="A2388" s="120" t="s">
        <v>221</v>
      </c>
    </row>
    <row r="2389" spans="1:1" hidden="1">
      <c r="A2389" s="120" t="s">
        <v>221</v>
      </c>
    </row>
    <row r="2390" spans="1:1" hidden="1">
      <c r="A2390" s="120" t="s">
        <v>221</v>
      </c>
    </row>
    <row r="2391" spans="1:1" hidden="1">
      <c r="A2391" s="120" t="s">
        <v>221</v>
      </c>
    </row>
    <row r="2392" spans="1:1" hidden="1">
      <c r="A2392" s="120" t="s">
        <v>221</v>
      </c>
    </row>
    <row r="2393" spans="1:1" hidden="1">
      <c r="A2393" s="120" t="s">
        <v>221</v>
      </c>
    </row>
    <row r="2394" spans="1:1" hidden="1">
      <c r="A2394" s="120" t="s">
        <v>221</v>
      </c>
    </row>
    <row r="2395" spans="1:1" hidden="1">
      <c r="A2395" s="120" t="s">
        <v>221</v>
      </c>
    </row>
    <row r="2396" spans="1:1" hidden="1">
      <c r="A2396" s="120" t="s">
        <v>221</v>
      </c>
    </row>
    <row r="2397" spans="1:1" hidden="1">
      <c r="A2397" s="120" t="s">
        <v>221</v>
      </c>
    </row>
    <row r="2398" spans="1:1" hidden="1">
      <c r="A2398" s="120" t="s">
        <v>221</v>
      </c>
    </row>
    <row r="2399" spans="1:1" hidden="1">
      <c r="A2399" s="120" t="s">
        <v>221</v>
      </c>
    </row>
    <row r="2400" spans="1:1" hidden="1">
      <c r="A2400" s="120" t="s">
        <v>221</v>
      </c>
    </row>
    <row r="2401" spans="1:1" hidden="1">
      <c r="A2401" s="120" t="s">
        <v>221</v>
      </c>
    </row>
    <row r="2402" spans="1:1" hidden="1">
      <c r="A2402" s="120" t="s">
        <v>221</v>
      </c>
    </row>
    <row r="2403" spans="1:1" hidden="1">
      <c r="A2403" s="120" t="s">
        <v>221</v>
      </c>
    </row>
    <row r="2404" spans="1:1" hidden="1">
      <c r="A2404" s="120" t="s">
        <v>221</v>
      </c>
    </row>
    <row r="2405" spans="1:1" hidden="1">
      <c r="A2405" s="120" t="s">
        <v>221</v>
      </c>
    </row>
    <row r="2406" spans="1:1" hidden="1">
      <c r="A2406" s="120" t="s">
        <v>221</v>
      </c>
    </row>
    <row r="2407" spans="1:1" hidden="1">
      <c r="A2407" s="120" t="s">
        <v>221</v>
      </c>
    </row>
    <row r="2408" spans="1:1" hidden="1">
      <c r="A2408" s="120" t="s">
        <v>221</v>
      </c>
    </row>
    <row r="2409" spans="1:1" hidden="1">
      <c r="A2409" s="120" t="s">
        <v>221</v>
      </c>
    </row>
    <row r="2410" spans="1:1" hidden="1">
      <c r="A2410" s="120" t="s">
        <v>221</v>
      </c>
    </row>
    <row r="2411" spans="1:1" hidden="1">
      <c r="A2411" s="120" t="s">
        <v>221</v>
      </c>
    </row>
    <row r="2412" spans="1:1" hidden="1">
      <c r="A2412" s="120" t="s">
        <v>221</v>
      </c>
    </row>
    <row r="2413" spans="1:1" hidden="1">
      <c r="A2413" s="120" t="s">
        <v>221</v>
      </c>
    </row>
    <row r="2414" spans="1:1" hidden="1">
      <c r="A2414" s="120" t="s">
        <v>221</v>
      </c>
    </row>
    <row r="2415" spans="1:1" hidden="1">
      <c r="A2415" s="120" t="s">
        <v>221</v>
      </c>
    </row>
    <row r="2416" spans="1:1" hidden="1">
      <c r="A2416" s="120" t="s">
        <v>221</v>
      </c>
    </row>
    <row r="2417" spans="1:1" hidden="1">
      <c r="A2417" s="120" t="s">
        <v>221</v>
      </c>
    </row>
    <row r="2418" spans="1:1" hidden="1">
      <c r="A2418" s="120" t="s">
        <v>221</v>
      </c>
    </row>
    <row r="2419" spans="1:1" hidden="1">
      <c r="A2419" s="120" t="s">
        <v>221</v>
      </c>
    </row>
    <row r="2420" spans="1:1" hidden="1">
      <c r="A2420" s="120" t="s">
        <v>221</v>
      </c>
    </row>
    <row r="2421" spans="1:1" hidden="1">
      <c r="A2421" s="120" t="s">
        <v>221</v>
      </c>
    </row>
    <row r="2422" spans="1:1" hidden="1">
      <c r="A2422" s="120" t="s">
        <v>221</v>
      </c>
    </row>
    <row r="2423" spans="1:1" hidden="1">
      <c r="A2423" s="120" t="s">
        <v>221</v>
      </c>
    </row>
    <row r="2424" spans="1:1" hidden="1">
      <c r="A2424" s="120" t="s">
        <v>221</v>
      </c>
    </row>
    <row r="2425" spans="1:1" hidden="1">
      <c r="A2425" s="120" t="s">
        <v>221</v>
      </c>
    </row>
    <row r="2426" spans="1:1" hidden="1">
      <c r="A2426" s="120" t="s">
        <v>221</v>
      </c>
    </row>
    <row r="2427" spans="1:1" hidden="1">
      <c r="A2427" s="120" t="s">
        <v>221</v>
      </c>
    </row>
    <row r="2428" spans="1:1" hidden="1">
      <c r="A2428" s="120" t="s">
        <v>221</v>
      </c>
    </row>
    <row r="2429" spans="1:1" hidden="1">
      <c r="A2429" s="120" t="s">
        <v>221</v>
      </c>
    </row>
    <row r="2430" spans="1:1" hidden="1">
      <c r="A2430" s="120" t="s">
        <v>221</v>
      </c>
    </row>
    <row r="2431" spans="1:1" hidden="1">
      <c r="A2431" s="120" t="s">
        <v>221</v>
      </c>
    </row>
    <row r="2432" spans="1:1" hidden="1">
      <c r="A2432" s="120" t="s">
        <v>221</v>
      </c>
    </row>
    <row r="2433" spans="1:1" hidden="1">
      <c r="A2433" s="120" t="s">
        <v>221</v>
      </c>
    </row>
    <row r="2434" spans="1:1" hidden="1">
      <c r="A2434" s="120" t="s">
        <v>221</v>
      </c>
    </row>
    <row r="2435" spans="1:1" hidden="1">
      <c r="A2435" s="120" t="s">
        <v>221</v>
      </c>
    </row>
    <row r="2436" spans="1:1" hidden="1">
      <c r="A2436" s="120" t="s">
        <v>221</v>
      </c>
    </row>
    <row r="2437" spans="1:1" hidden="1">
      <c r="A2437" s="120" t="s">
        <v>221</v>
      </c>
    </row>
    <row r="2438" spans="1:1" hidden="1">
      <c r="A2438" s="120" t="s">
        <v>221</v>
      </c>
    </row>
    <row r="2439" spans="1:1" hidden="1">
      <c r="A2439" s="120" t="s">
        <v>221</v>
      </c>
    </row>
    <row r="2440" spans="1:1" hidden="1">
      <c r="A2440" s="120" t="s">
        <v>221</v>
      </c>
    </row>
    <row r="2441" spans="1:1" hidden="1">
      <c r="A2441" s="120" t="s">
        <v>221</v>
      </c>
    </row>
    <row r="2442" spans="1:1" hidden="1">
      <c r="A2442" s="120" t="s">
        <v>221</v>
      </c>
    </row>
    <row r="2443" spans="1:1" hidden="1">
      <c r="A2443" s="120" t="s">
        <v>221</v>
      </c>
    </row>
    <row r="2444" spans="1:1" hidden="1">
      <c r="A2444" s="120" t="s">
        <v>221</v>
      </c>
    </row>
    <row r="2445" spans="1:1" hidden="1">
      <c r="A2445" s="120" t="s">
        <v>221</v>
      </c>
    </row>
    <row r="2446" spans="1:1" hidden="1">
      <c r="A2446" s="120" t="s">
        <v>221</v>
      </c>
    </row>
    <row r="2447" spans="1:1" hidden="1">
      <c r="A2447" s="120" t="s">
        <v>221</v>
      </c>
    </row>
    <row r="2448" spans="1:1" hidden="1">
      <c r="A2448" s="120" t="s">
        <v>221</v>
      </c>
    </row>
    <row r="2449" spans="1:1" hidden="1">
      <c r="A2449" s="120" t="s">
        <v>221</v>
      </c>
    </row>
    <row r="2450" spans="1:1" hidden="1">
      <c r="A2450" s="120" t="s">
        <v>221</v>
      </c>
    </row>
    <row r="2451" spans="1:1" hidden="1">
      <c r="A2451" s="120" t="s">
        <v>221</v>
      </c>
    </row>
    <row r="2452" spans="1:1" hidden="1">
      <c r="A2452" s="120" t="s">
        <v>221</v>
      </c>
    </row>
    <row r="2453" spans="1:1" hidden="1">
      <c r="A2453" s="120" t="s">
        <v>221</v>
      </c>
    </row>
    <row r="2454" spans="1:1" hidden="1">
      <c r="A2454" s="120" t="s">
        <v>221</v>
      </c>
    </row>
    <row r="2455" spans="1:1" hidden="1">
      <c r="A2455" s="120" t="s">
        <v>221</v>
      </c>
    </row>
    <row r="2456" spans="1:1" hidden="1">
      <c r="A2456" s="120" t="s">
        <v>221</v>
      </c>
    </row>
    <row r="2457" spans="1:1" hidden="1">
      <c r="A2457" s="120" t="s">
        <v>221</v>
      </c>
    </row>
    <row r="2458" spans="1:1" hidden="1">
      <c r="A2458" s="120" t="s">
        <v>221</v>
      </c>
    </row>
    <row r="2459" spans="1:1" hidden="1">
      <c r="A2459" s="120" t="s">
        <v>221</v>
      </c>
    </row>
    <row r="2460" spans="1:1" hidden="1">
      <c r="A2460" s="120" t="s">
        <v>221</v>
      </c>
    </row>
    <row r="2461" spans="1:1" hidden="1">
      <c r="A2461" s="120" t="s">
        <v>221</v>
      </c>
    </row>
    <row r="2462" spans="1:1" hidden="1">
      <c r="A2462" s="120" t="s">
        <v>221</v>
      </c>
    </row>
    <row r="2463" spans="1:1" hidden="1">
      <c r="A2463" s="120" t="s">
        <v>221</v>
      </c>
    </row>
    <row r="2464" spans="1:1" hidden="1">
      <c r="A2464" s="120" t="s">
        <v>221</v>
      </c>
    </row>
    <row r="2465" spans="1:1" hidden="1">
      <c r="A2465" s="120" t="s">
        <v>221</v>
      </c>
    </row>
    <row r="2466" spans="1:1" hidden="1">
      <c r="A2466" s="120" t="s">
        <v>221</v>
      </c>
    </row>
    <row r="2467" spans="1:1" hidden="1">
      <c r="A2467" s="120" t="s">
        <v>221</v>
      </c>
    </row>
    <row r="2468" spans="1:1" hidden="1">
      <c r="A2468" s="120" t="s">
        <v>221</v>
      </c>
    </row>
    <row r="2469" spans="1:1" hidden="1">
      <c r="A2469" s="120" t="s">
        <v>221</v>
      </c>
    </row>
    <row r="2470" spans="1:1" hidden="1">
      <c r="A2470" s="120" t="s">
        <v>221</v>
      </c>
    </row>
    <row r="2471" spans="1:1" hidden="1">
      <c r="A2471" s="120" t="s">
        <v>221</v>
      </c>
    </row>
    <row r="2472" spans="1:1" hidden="1">
      <c r="A2472" s="120" t="s">
        <v>221</v>
      </c>
    </row>
    <row r="2473" spans="1:1" hidden="1">
      <c r="A2473" s="120" t="s">
        <v>221</v>
      </c>
    </row>
    <row r="2474" spans="1:1" hidden="1">
      <c r="A2474" s="120" t="s">
        <v>221</v>
      </c>
    </row>
    <row r="2475" spans="1:1" hidden="1">
      <c r="A2475" s="120" t="s">
        <v>221</v>
      </c>
    </row>
    <row r="2476" spans="1:1" hidden="1">
      <c r="A2476" s="120" t="s">
        <v>221</v>
      </c>
    </row>
    <row r="2477" spans="1:1" hidden="1">
      <c r="A2477" s="120" t="s">
        <v>221</v>
      </c>
    </row>
    <row r="2478" spans="1:1" hidden="1">
      <c r="A2478" s="120" t="s">
        <v>221</v>
      </c>
    </row>
    <row r="2479" spans="1:1" hidden="1">
      <c r="A2479" s="120" t="s">
        <v>221</v>
      </c>
    </row>
    <row r="2480" spans="1:1" hidden="1">
      <c r="A2480" s="120" t="s">
        <v>221</v>
      </c>
    </row>
    <row r="2481" spans="1:1" hidden="1">
      <c r="A2481" s="120" t="s">
        <v>221</v>
      </c>
    </row>
    <row r="2482" spans="1:1" hidden="1">
      <c r="A2482" s="120" t="s">
        <v>221</v>
      </c>
    </row>
    <row r="2483" spans="1:1" hidden="1">
      <c r="A2483" s="120" t="s">
        <v>221</v>
      </c>
    </row>
    <row r="2484" spans="1:1" hidden="1">
      <c r="A2484" s="120" t="s">
        <v>221</v>
      </c>
    </row>
    <row r="2485" spans="1:1" hidden="1">
      <c r="A2485" s="120" t="s">
        <v>221</v>
      </c>
    </row>
    <row r="2486" spans="1:1" hidden="1">
      <c r="A2486" s="120" t="s">
        <v>221</v>
      </c>
    </row>
    <row r="2487" spans="1:1" hidden="1">
      <c r="A2487" s="120" t="s">
        <v>221</v>
      </c>
    </row>
    <row r="2488" spans="1:1" hidden="1">
      <c r="A2488" s="120" t="s">
        <v>221</v>
      </c>
    </row>
    <row r="2489" spans="1:1" hidden="1">
      <c r="A2489" s="120" t="s">
        <v>221</v>
      </c>
    </row>
    <row r="2490" spans="1:1" hidden="1">
      <c r="A2490" s="120" t="s">
        <v>221</v>
      </c>
    </row>
    <row r="2491" spans="1:1" hidden="1">
      <c r="A2491" s="120" t="s">
        <v>221</v>
      </c>
    </row>
    <row r="2492" spans="1:1" hidden="1">
      <c r="A2492" s="120" t="s">
        <v>221</v>
      </c>
    </row>
    <row r="2493" spans="1:1" hidden="1">
      <c r="A2493" s="120" t="s">
        <v>221</v>
      </c>
    </row>
    <row r="2494" spans="1:1" hidden="1">
      <c r="A2494" s="120" t="s">
        <v>221</v>
      </c>
    </row>
    <row r="2495" spans="1:1" hidden="1">
      <c r="A2495" s="120" t="s">
        <v>221</v>
      </c>
    </row>
    <row r="2496" spans="1:1" hidden="1">
      <c r="A2496" s="120" t="s">
        <v>221</v>
      </c>
    </row>
    <row r="2497" spans="1:1" hidden="1">
      <c r="A2497" s="120" t="s">
        <v>221</v>
      </c>
    </row>
    <row r="2498" spans="1:1" hidden="1">
      <c r="A2498" s="120" t="s">
        <v>221</v>
      </c>
    </row>
    <row r="2499" spans="1:1" hidden="1">
      <c r="A2499" s="120" t="s">
        <v>221</v>
      </c>
    </row>
    <row r="2500" spans="1:1" hidden="1">
      <c r="A2500" s="120" t="s">
        <v>221</v>
      </c>
    </row>
    <row r="2501" spans="1:1" hidden="1">
      <c r="A2501" s="120" t="s">
        <v>221</v>
      </c>
    </row>
    <row r="2502" spans="1:1" hidden="1">
      <c r="A2502" s="120" t="s">
        <v>221</v>
      </c>
    </row>
    <row r="2503" spans="1:1" hidden="1">
      <c r="A2503" s="120" t="s">
        <v>221</v>
      </c>
    </row>
    <row r="2504" spans="1:1" hidden="1">
      <c r="A2504" s="120" t="s">
        <v>221</v>
      </c>
    </row>
    <row r="2505" spans="1:1" hidden="1">
      <c r="A2505" s="120" t="s">
        <v>221</v>
      </c>
    </row>
    <row r="2506" spans="1:1" hidden="1">
      <c r="A2506" s="120" t="s">
        <v>221</v>
      </c>
    </row>
    <row r="2507" spans="1:1" hidden="1">
      <c r="A2507" s="120" t="s">
        <v>221</v>
      </c>
    </row>
    <row r="2508" spans="1:1" hidden="1">
      <c r="A2508" s="120" t="s">
        <v>221</v>
      </c>
    </row>
    <row r="2509" spans="1:1" hidden="1">
      <c r="A2509" s="120" t="s">
        <v>221</v>
      </c>
    </row>
    <row r="2510" spans="1:1" hidden="1">
      <c r="A2510" s="120" t="s">
        <v>221</v>
      </c>
    </row>
    <row r="2511" spans="1:1" hidden="1">
      <c r="A2511" s="120" t="s">
        <v>221</v>
      </c>
    </row>
    <row r="2512" spans="1:1" hidden="1">
      <c r="A2512" s="120" t="s">
        <v>221</v>
      </c>
    </row>
    <row r="2513" spans="1:1" hidden="1">
      <c r="A2513" s="120" t="s">
        <v>221</v>
      </c>
    </row>
    <row r="2514" spans="1:1" hidden="1">
      <c r="A2514" s="120" t="s">
        <v>221</v>
      </c>
    </row>
    <row r="2515" spans="1:1" hidden="1">
      <c r="A2515" s="120" t="s">
        <v>221</v>
      </c>
    </row>
    <row r="2516" spans="1:1" hidden="1">
      <c r="A2516" s="120" t="s">
        <v>221</v>
      </c>
    </row>
    <row r="2517" spans="1:1" hidden="1">
      <c r="A2517" s="120" t="s">
        <v>221</v>
      </c>
    </row>
    <row r="2518" spans="1:1" hidden="1">
      <c r="A2518" s="120" t="s">
        <v>221</v>
      </c>
    </row>
    <row r="2519" spans="1:1" hidden="1">
      <c r="A2519" s="120" t="s">
        <v>221</v>
      </c>
    </row>
    <row r="2520" spans="1:1" hidden="1">
      <c r="A2520" s="120" t="s">
        <v>221</v>
      </c>
    </row>
    <row r="2521" spans="1:1" hidden="1">
      <c r="A2521" s="120" t="s">
        <v>221</v>
      </c>
    </row>
    <row r="2522" spans="1:1" hidden="1">
      <c r="A2522" s="120" t="s">
        <v>221</v>
      </c>
    </row>
    <row r="2523" spans="1:1" hidden="1">
      <c r="A2523" s="120" t="s">
        <v>221</v>
      </c>
    </row>
    <row r="2524" spans="1:1" hidden="1">
      <c r="A2524" s="120" t="s">
        <v>221</v>
      </c>
    </row>
    <row r="2525" spans="1:1" hidden="1">
      <c r="A2525" s="120" t="s">
        <v>221</v>
      </c>
    </row>
    <row r="2526" spans="1:1" hidden="1">
      <c r="A2526" s="120" t="s">
        <v>221</v>
      </c>
    </row>
    <row r="2527" spans="1:1" hidden="1">
      <c r="A2527" s="120" t="s">
        <v>221</v>
      </c>
    </row>
    <row r="2528" spans="1:1" hidden="1">
      <c r="A2528" s="120" t="s">
        <v>221</v>
      </c>
    </row>
    <row r="2529" spans="1:1" hidden="1">
      <c r="A2529" s="120" t="s">
        <v>221</v>
      </c>
    </row>
    <row r="2530" spans="1:1" hidden="1">
      <c r="A2530" s="120" t="s">
        <v>221</v>
      </c>
    </row>
    <row r="2531" spans="1:1" hidden="1">
      <c r="A2531" s="120" t="s">
        <v>221</v>
      </c>
    </row>
    <row r="2532" spans="1:1" hidden="1">
      <c r="A2532" s="120" t="s">
        <v>221</v>
      </c>
    </row>
    <row r="2533" spans="1:1" hidden="1">
      <c r="A2533" s="120" t="s">
        <v>221</v>
      </c>
    </row>
    <row r="2534" spans="1:1" hidden="1">
      <c r="A2534" s="120" t="s">
        <v>221</v>
      </c>
    </row>
    <row r="2535" spans="1:1" hidden="1">
      <c r="A2535" s="120" t="s">
        <v>221</v>
      </c>
    </row>
    <row r="2536" spans="1:1" hidden="1">
      <c r="A2536" s="120" t="s">
        <v>221</v>
      </c>
    </row>
    <row r="2537" spans="1:1" hidden="1">
      <c r="A2537" s="120" t="s">
        <v>221</v>
      </c>
    </row>
    <row r="2538" spans="1:1" hidden="1">
      <c r="A2538" s="120" t="s">
        <v>221</v>
      </c>
    </row>
    <row r="2539" spans="1:1" hidden="1">
      <c r="A2539" s="120" t="s">
        <v>221</v>
      </c>
    </row>
    <row r="2540" spans="1:1" hidden="1">
      <c r="A2540" s="120" t="s">
        <v>221</v>
      </c>
    </row>
    <row r="2541" spans="1:1" hidden="1">
      <c r="A2541" s="120" t="s">
        <v>221</v>
      </c>
    </row>
    <row r="2542" spans="1:1" hidden="1">
      <c r="A2542" s="120" t="s">
        <v>221</v>
      </c>
    </row>
    <row r="2543" spans="1:1" hidden="1">
      <c r="A2543" s="120" t="s">
        <v>221</v>
      </c>
    </row>
    <row r="2544" spans="1:1" hidden="1">
      <c r="A2544" s="120" t="s">
        <v>221</v>
      </c>
    </row>
    <row r="2545" spans="1:1" hidden="1">
      <c r="A2545" s="120" t="s">
        <v>221</v>
      </c>
    </row>
    <row r="2546" spans="1:1" hidden="1">
      <c r="A2546" s="120" t="s">
        <v>221</v>
      </c>
    </row>
    <row r="2547" spans="1:1" hidden="1">
      <c r="A2547" s="120" t="s">
        <v>221</v>
      </c>
    </row>
    <row r="2548" spans="1:1" hidden="1">
      <c r="A2548" s="120" t="s">
        <v>221</v>
      </c>
    </row>
    <row r="2549" spans="1:1" hidden="1">
      <c r="A2549" s="120" t="s">
        <v>221</v>
      </c>
    </row>
    <row r="2550" spans="1:1" hidden="1">
      <c r="A2550" s="120" t="s">
        <v>221</v>
      </c>
    </row>
    <row r="2551" spans="1:1" hidden="1">
      <c r="A2551" s="120" t="s">
        <v>221</v>
      </c>
    </row>
    <row r="2552" spans="1:1" hidden="1">
      <c r="A2552" s="120" t="s">
        <v>221</v>
      </c>
    </row>
    <row r="2553" spans="1:1" hidden="1">
      <c r="A2553" s="120" t="s">
        <v>221</v>
      </c>
    </row>
    <row r="2554" spans="1:1" hidden="1">
      <c r="A2554" s="120" t="s">
        <v>221</v>
      </c>
    </row>
    <row r="2555" spans="1:1" hidden="1">
      <c r="A2555" s="120" t="s">
        <v>221</v>
      </c>
    </row>
    <row r="2556" spans="1:1" hidden="1">
      <c r="A2556" s="120" t="s">
        <v>221</v>
      </c>
    </row>
    <row r="2557" spans="1:1" hidden="1">
      <c r="A2557" s="120" t="s">
        <v>221</v>
      </c>
    </row>
    <row r="2558" spans="1:1" hidden="1">
      <c r="A2558" s="120" t="s">
        <v>221</v>
      </c>
    </row>
    <row r="2559" spans="1:1" hidden="1">
      <c r="A2559" s="120" t="s">
        <v>221</v>
      </c>
    </row>
    <row r="2560" spans="1:1" hidden="1">
      <c r="A2560" s="120" t="s">
        <v>221</v>
      </c>
    </row>
    <row r="2561" spans="1:1" hidden="1">
      <c r="A2561" s="120" t="s">
        <v>221</v>
      </c>
    </row>
    <row r="2562" spans="1:1" hidden="1">
      <c r="A2562" s="120" t="s">
        <v>221</v>
      </c>
    </row>
    <row r="2563" spans="1:1" hidden="1">
      <c r="A2563" s="120" t="s">
        <v>221</v>
      </c>
    </row>
    <row r="2564" spans="1:1" hidden="1">
      <c r="A2564" s="120" t="s">
        <v>221</v>
      </c>
    </row>
    <row r="2565" spans="1:1" hidden="1">
      <c r="A2565" s="120" t="s">
        <v>221</v>
      </c>
    </row>
    <row r="2566" spans="1:1" hidden="1">
      <c r="A2566" s="120" t="s">
        <v>221</v>
      </c>
    </row>
    <row r="2567" spans="1:1" hidden="1">
      <c r="A2567" s="120" t="s">
        <v>221</v>
      </c>
    </row>
    <row r="2568" spans="1:1" hidden="1">
      <c r="A2568" s="120" t="s">
        <v>221</v>
      </c>
    </row>
    <row r="2569" spans="1:1" hidden="1">
      <c r="A2569" s="120" t="s">
        <v>221</v>
      </c>
    </row>
    <row r="2570" spans="1:1" hidden="1">
      <c r="A2570" s="120" t="s">
        <v>221</v>
      </c>
    </row>
    <row r="2571" spans="1:1" hidden="1">
      <c r="A2571" s="120" t="s">
        <v>221</v>
      </c>
    </row>
    <row r="2572" spans="1:1" hidden="1">
      <c r="A2572" s="120" t="s">
        <v>221</v>
      </c>
    </row>
    <row r="2573" spans="1:1" hidden="1">
      <c r="A2573" s="120" t="s">
        <v>221</v>
      </c>
    </row>
    <row r="2574" spans="1:1" hidden="1">
      <c r="A2574" s="120" t="s">
        <v>221</v>
      </c>
    </row>
    <row r="2575" spans="1:1" hidden="1">
      <c r="A2575" s="120" t="s">
        <v>221</v>
      </c>
    </row>
    <row r="2576" spans="1:1" hidden="1">
      <c r="A2576" s="120" t="s">
        <v>221</v>
      </c>
    </row>
    <row r="2577" spans="1:1" hidden="1">
      <c r="A2577" s="120" t="s">
        <v>221</v>
      </c>
    </row>
    <row r="2578" spans="1:1" hidden="1">
      <c r="A2578" s="120" t="s">
        <v>221</v>
      </c>
    </row>
    <row r="2579" spans="1:1" hidden="1">
      <c r="A2579" s="120" t="s">
        <v>221</v>
      </c>
    </row>
    <row r="2580" spans="1:1" hidden="1">
      <c r="A2580" s="120" t="s">
        <v>221</v>
      </c>
    </row>
    <row r="2581" spans="1:1" hidden="1">
      <c r="A2581" s="120" t="s">
        <v>221</v>
      </c>
    </row>
    <row r="2582" spans="1:1" hidden="1">
      <c r="A2582" s="120" t="s">
        <v>221</v>
      </c>
    </row>
    <row r="2583" spans="1:1" hidden="1">
      <c r="A2583" s="120" t="s">
        <v>221</v>
      </c>
    </row>
    <row r="2584" spans="1:1" hidden="1">
      <c r="A2584" s="120" t="s">
        <v>221</v>
      </c>
    </row>
    <row r="2585" spans="1:1" hidden="1">
      <c r="A2585" s="120" t="s">
        <v>221</v>
      </c>
    </row>
    <row r="2586" spans="1:1" hidden="1">
      <c r="A2586" s="120" t="s">
        <v>221</v>
      </c>
    </row>
    <row r="2587" spans="1:1" hidden="1">
      <c r="A2587" s="120" t="s">
        <v>221</v>
      </c>
    </row>
    <row r="2588" spans="1:1" hidden="1">
      <c r="A2588" s="120" t="s">
        <v>221</v>
      </c>
    </row>
    <row r="2589" spans="1:1" hidden="1">
      <c r="A2589" s="120" t="s">
        <v>221</v>
      </c>
    </row>
    <row r="2590" spans="1:1" hidden="1">
      <c r="A2590" s="120" t="s">
        <v>221</v>
      </c>
    </row>
    <row r="2591" spans="1:1" hidden="1">
      <c r="A2591" s="120" t="s">
        <v>221</v>
      </c>
    </row>
    <row r="2592" spans="1:1" hidden="1">
      <c r="A2592" s="120" t="s">
        <v>221</v>
      </c>
    </row>
    <row r="2593" spans="1:1" hidden="1">
      <c r="A2593" s="120" t="s">
        <v>221</v>
      </c>
    </row>
    <row r="2594" spans="1:1" hidden="1">
      <c r="A2594" s="120" t="s">
        <v>221</v>
      </c>
    </row>
    <row r="2595" spans="1:1" hidden="1">
      <c r="A2595" s="120" t="s">
        <v>221</v>
      </c>
    </row>
    <row r="2596" spans="1:1" hidden="1">
      <c r="A2596" s="120" t="s">
        <v>221</v>
      </c>
    </row>
    <row r="2597" spans="1:1" hidden="1">
      <c r="A2597" s="120" t="s">
        <v>221</v>
      </c>
    </row>
    <row r="2598" spans="1:1" hidden="1">
      <c r="A2598" s="120" t="s">
        <v>221</v>
      </c>
    </row>
    <row r="2599" spans="1:1" hidden="1">
      <c r="A2599" s="120" t="s">
        <v>221</v>
      </c>
    </row>
    <row r="2600" spans="1:1" hidden="1">
      <c r="A2600" s="120" t="s">
        <v>221</v>
      </c>
    </row>
    <row r="2601" spans="1:1" hidden="1">
      <c r="A2601" s="120" t="s">
        <v>221</v>
      </c>
    </row>
    <row r="2602" spans="1:1" hidden="1">
      <c r="A2602" s="120" t="s">
        <v>221</v>
      </c>
    </row>
    <row r="2603" spans="1:1" hidden="1">
      <c r="A2603" s="120" t="s">
        <v>221</v>
      </c>
    </row>
    <row r="2604" spans="1:1" hidden="1">
      <c r="A2604" s="120" t="s">
        <v>221</v>
      </c>
    </row>
    <row r="2605" spans="1:1" hidden="1">
      <c r="A2605" s="120" t="s">
        <v>221</v>
      </c>
    </row>
    <row r="2606" spans="1:1" hidden="1">
      <c r="A2606" s="120" t="s">
        <v>221</v>
      </c>
    </row>
    <row r="2607" spans="1:1" hidden="1">
      <c r="A2607" s="120" t="s">
        <v>221</v>
      </c>
    </row>
    <row r="2608" spans="1:1" hidden="1">
      <c r="A2608" s="120" t="s">
        <v>221</v>
      </c>
    </row>
    <row r="2609" spans="1:1" hidden="1">
      <c r="A2609" s="120" t="s">
        <v>221</v>
      </c>
    </row>
    <row r="2610" spans="1:1" hidden="1">
      <c r="A2610" s="120" t="s">
        <v>221</v>
      </c>
    </row>
    <row r="2611" spans="1:1" hidden="1">
      <c r="A2611" s="120" t="s">
        <v>221</v>
      </c>
    </row>
    <row r="2612" spans="1:1" hidden="1">
      <c r="A2612" s="120" t="s">
        <v>221</v>
      </c>
    </row>
    <row r="2613" spans="1:1" hidden="1">
      <c r="A2613" s="120" t="s">
        <v>221</v>
      </c>
    </row>
    <row r="2614" spans="1:1" hidden="1">
      <c r="A2614" s="120" t="s">
        <v>221</v>
      </c>
    </row>
    <row r="2615" spans="1:1" hidden="1">
      <c r="A2615" s="120" t="s">
        <v>221</v>
      </c>
    </row>
    <row r="2616" spans="1:1" hidden="1">
      <c r="A2616" s="120" t="s">
        <v>221</v>
      </c>
    </row>
    <row r="2617" spans="1:1" hidden="1">
      <c r="A2617" s="120" t="s">
        <v>221</v>
      </c>
    </row>
    <row r="2618" spans="1:1" hidden="1">
      <c r="A2618" s="120" t="s">
        <v>221</v>
      </c>
    </row>
    <row r="2619" spans="1:1" hidden="1">
      <c r="A2619" s="120" t="s">
        <v>221</v>
      </c>
    </row>
    <row r="2620" spans="1:1" hidden="1">
      <c r="A2620" s="120" t="s">
        <v>221</v>
      </c>
    </row>
    <row r="2621" spans="1:1" hidden="1">
      <c r="A2621" s="120" t="s">
        <v>221</v>
      </c>
    </row>
    <row r="2622" spans="1:1" hidden="1">
      <c r="A2622" s="120" t="s">
        <v>221</v>
      </c>
    </row>
    <row r="2623" spans="1:1" hidden="1">
      <c r="A2623" s="120" t="s">
        <v>221</v>
      </c>
    </row>
    <row r="2624" spans="1:1" hidden="1">
      <c r="A2624" s="120" t="s">
        <v>221</v>
      </c>
    </row>
    <row r="2625" spans="1:1" hidden="1">
      <c r="A2625" s="120" t="s">
        <v>221</v>
      </c>
    </row>
    <row r="2626" spans="1:1" hidden="1">
      <c r="A2626" s="120" t="s">
        <v>221</v>
      </c>
    </row>
    <row r="2627" spans="1:1" hidden="1">
      <c r="A2627" s="120" t="s">
        <v>221</v>
      </c>
    </row>
    <row r="2628" spans="1:1" hidden="1">
      <c r="A2628" s="120" t="s">
        <v>221</v>
      </c>
    </row>
    <row r="2629" spans="1:1" hidden="1">
      <c r="A2629" s="120" t="s">
        <v>221</v>
      </c>
    </row>
    <row r="2630" spans="1:1" hidden="1">
      <c r="A2630" s="120" t="s">
        <v>221</v>
      </c>
    </row>
    <row r="2631" spans="1:1" hidden="1">
      <c r="A2631" s="120" t="s">
        <v>221</v>
      </c>
    </row>
    <row r="2632" spans="1:1" hidden="1">
      <c r="A2632" s="120" t="s">
        <v>221</v>
      </c>
    </row>
    <row r="2633" spans="1:1" hidden="1">
      <c r="A2633" s="120" t="s">
        <v>221</v>
      </c>
    </row>
    <row r="2634" spans="1:1" hidden="1">
      <c r="A2634" s="120" t="s">
        <v>221</v>
      </c>
    </row>
    <row r="2635" spans="1:1" hidden="1">
      <c r="A2635" s="120" t="s">
        <v>221</v>
      </c>
    </row>
    <row r="2636" spans="1:1" hidden="1">
      <c r="A2636" s="120" t="s">
        <v>221</v>
      </c>
    </row>
    <row r="2637" spans="1:1" hidden="1">
      <c r="A2637" s="120" t="s">
        <v>221</v>
      </c>
    </row>
    <row r="2638" spans="1:1" hidden="1">
      <c r="A2638" s="120" t="s">
        <v>221</v>
      </c>
    </row>
    <row r="2639" spans="1:1" hidden="1">
      <c r="A2639" s="120" t="s">
        <v>221</v>
      </c>
    </row>
    <row r="2640" spans="1:1" hidden="1">
      <c r="A2640" s="120" t="s">
        <v>221</v>
      </c>
    </row>
    <row r="2641" spans="1:1" hidden="1">
      <c r="A2641" s="120" t="s">
        <v>221</v>
      </c>
    </row>
    <row r="2642" spans="1:1" hidden="1">
      <c r="A2642" s="120" t="s">
        <v>221</v>
      </c>
    </row>
    <row r="2643" spans="1:1" hidden="1">
      <c r="A2643" s="120" t="s">
        <v>221</v>
      </c>
    </row>
    <row r="2644" spans="1:1" hidden="1">
      <c r="A2644" s="120" t="s">
        <v>221</v>
      </c>
    </row>
    <row r="2645" spans="1:1" hidden="1">
      <c r="A2645" s="120" t="s">
        <v>221</v>
      </c>
    </row>
    <row r="2646" spans="1:1" hidden="1">
      <c r="A2646" s="120" t="s">
        <v>221</v>
      </c>
    </row>
    <row r="2647" spans="1:1" hidden="1">
      <c r="A2647" s="120" t="s">
        <v>221</v>
      </c>
    </row>
    <row r="2648" spans="1:1" hidden="1">
      <c r="A2648" s="120" t="s">
        <v>221</v>
      </c>
    </row>
    <row r="2649" spans="1:1" hidden="1">
      <c r="A2649" s="120" t="s">
        <v>221</v>
      </c>
    </row>
    <row r="2650" spans="1:1" hidden="1">
      <c r="A2650" s="120" t="s">
        <v>221</v>
      </c>
    </row>
    <row r="2651" spans="1:1" hidden="1">
      <c r="A2651" s="120" t="s">
        <v>221</v>
      </c>
    </row>
    <row r="2652" spans="1:1" hidden="1">
      <c r="A2652" s="120" t="s">
        <v>221</v>
      </c>
    </row>
    <row r="2653" spans="1:1" hidden="1">
      <c r="A2653" s="120" t="s">
        <v>221</v>
      </c>
    </row>
    <row r="2654" spans="1:1" hidden="1">
      <c r="A2654" s="120" t="s">
        <v>221</v>
      </c>
    </row>
    <row r="2655" spans="1:1" hidden="1">
      <c r="A2655" s="120" t="s">
        <v>221</v>
      </c>
    </row>
    <row r="2656" spans="1:1" hidden="1">
      <c r="A2656" s="120" t="s">
        <v>221</v>
      </c>
    </row>
    <row r="2657" spans="1:1" hidden="1">
      <c r="A2657" s="120" t="s">
        <v>221</v>
      </c>
    </row>
    <row r="2658" spans="1:1" hidden="1">
      <c r="A2658" s="120" t="s">
        <v>221</v>
      </c>
    </row>
    <row r="2659" spans="1:1" hidden="1">
      <c r="A2659" s="120" t="s">
        <v>221</v>
      </c>
    </row>
    <row r="2660" spans="1:1" hidden="1">
      <c r="A2660" s="120" t="s">
        <v>221</v>
      </c>
    </row>
    <row r="2661" spans="1:1" hidden="1">
      <c r="A2661" s="120" t="s">
        <v>221</v>
      </c>
    </row>
    <row r="2662" spans="1:1" hidden="1">
      <c r="A2662" s="120" t="s">
        <v>221</v>
      </c>
    </row>
    <row r="2663" spans="1:1" hidden="1">
      <c r="A2663" s="120" t="s">
        <v>221</v>
      </c>
    </row>
    <row r="2664" spans="1:1" hidden="1">
      <c r="A2664" s="120" t="s">
        <v>221</v>
      </c>
    </row>
    <row r="2665" spans="1:1" hidden="1">
      <c r="A2665" s="120" t="s">
        <v>221</v>
      </c>
    </row>
    <row r="2666" spans="1:1" hidden="1">
      <c r="A2666" s="120" t="s">
        <v>221</v>
      </c>
    </row>
    <row r="2667" spans="1:1" hidden="1">
      <c r="A2667" s="120" t="s">
        <v>221</v>
      </c>
    </row>
    <row r="2668" spans="1:1" hidden="1">
      <c r="A2668" s="120" t="s">
        <v>221</v>
      </c>
    </row>
    <row r="2669" spans="1:1" hidden="1">
      <c r="A2669" s="120" t="s">
        <v>221</v>
      </c>
    </row>
    <row r="2670" spans="1:1" hidden="1">
      <c r="A2670" s="120" t="s">
        <v>221</v>
      </c>
    </row>
    <row r="2671" spans="1:1" hidden="1">
      <c r="A2671" s="120" t="s">
        <v>221</v>
      </c>
    </row>
    <row r="2672" spans="1:1" hidden="1">
      <c r="A2672" s="120" t="s">
        <v>221</v>
      </c>
    </row>
    <row r="2673" spans="1:1" hidden="1">
      <c r="A2673" s="120" t="s">
        <v>221</v>
      </c>
    </row>
    <row r="2674" spans="1:1" hidden="1">
      <c r="A2674" s="120" t="s">
        <v>221</v>
      </c>
    </row>
    <row r="2675" spans="1:1" hidden="1">
      <c r="A2675" s="120" t="s">
        <v>221</v>
      </c>
    </row>
    <row r="2676" spans="1:1" hidden="1">
      <c r="A2676" s="120" t="s">
        <v>221</v>
      </c>
    </row>
    <row r="2677" spans="1:1" hidden="1">
      <c r="A2677" s="120" t="s">
        <v>221</v>
      </c>
    </row>
    <row r="2678" spans="1:1" hidden="1">
      <c r="A2678" s="120" t="s">
        <v>221</v>
      </c>
    </row>
    <row r="2679" spans="1:1" hidden="1">
      <c r="A2679" s="120" t="s">
        <v>221</v>
      </c>
    </row>
    <row r="2680" spans="1:1" hidden="1">
      <c r="A2680" s="120" t="s">
        <v>221</v>
      </c>
    </row>
    <row r="2681" spans="1:1" hidden="1">
      <c r="A2681" s="120" t="s">
        <v>221</v>
      </c>
    </row>
    <row r="2682" spans="1:1" hidden="1">
      <c r="A2682" s="120" t="s">
        <v>221</v>
      </c>
    </row>
    <row r="2683" spans="1:1" hidden="1">
      <c r="A2683" s="120" t="s">
        <v>221</v>
      </c>
    </row>
    <row r="2684" spans="1:1" hidden="1">
      <c r="A2684" s="120" t="s">
        <v>221</v>
      </c>
    </row>
    <row r="2685" spans="1:1" hidden="1">
      <c r="A2685" s="120" t="s">
        <v>221</v>
      </c>
    </row>
    <row r="2686" spans="1:1" hidden="1">
      <c r="A2686" s="120" t="s">
        <v>221</v>
      </c>
    </row>
    <row r="2687" spans="1:1" hidden="1">
      <c r="A2687" s="120" t="s">
        <v>221</v>
      </c>
    </row>
    <row r="2688" spans="1:1" hidden="1">
      <c r="A2688" s="120" t="s">
        <v>221</v>
      </c>
    </row>
    <row r="2689" spans="1:1" hidden="1">
      <c r="A2689" s="120" t="s">
        <v>221</v>
      </c>
    </row>
    <row r="2690" spans="1:1" hidden="1">
      <c r="A2690" s="120" t="s">
        <v>221</v>
      </c>
    </row>
    <row r="2691" spans="1:1" hidden="1">
      <c r="A2691" s="120" t="s">
        <v>221</v>
      </c>
    </row>
    <row r="2692" spans="1:1" hidden="1">
      <c r="A2692" s="120" t="s">
        <v>221</v>
      </c>
    </row>
    <row r="2693" spans="1:1" hidden="1">
      <c r="A2693" s="120" t="s">
        <v>221</v>
      </c>
    </row>
    <row r="2694" spans="1:1" hidden="1">
      <c r="A2694" s="120" t="s">
        <v>221</v>
      </c>
    </row>
    <row r="2695" spans="1:1" hidden="1">
      <c r="A2695" s="120" t="s">
        <v>221</v>
      </c>
    </row>
    <row r="2696" spans="1:1" hidden="1">
      <c r="A2696" s="120" t="s">
        <v>221</v>
      </c>
    </row>
    <row r="2697" spans="1:1" hidden="1">
      <c r="A2697" s="120" t="s">
        <v>221</v>
      </c>
    </row>
    <row r="2698" spans="1:1" hidden="1">
      <c r="A2698" s="120" t="s">
        <v>221</v>
      </c>
    </row>
    <row r="2699" spans="1:1" hidden="1">
      <c r="A2699" s="120" t="s">
        <v>221</v>
      </c>
    </row>
    <row r="2700" spans="1:1" hidden="1">
      <c r="A2700" s="120" t="s">
        <v>221</v>
      </c>
    </row>
    <row r="2701" spans="1:1" hidden="1">
      <c r="A2701" s="120" t="s">
        <v>221</v>
      </c>
    </row>
    <row r="2702" spans="1:1" hidden="1">
      <c r="A2702" s="120" t="s">
        <v>221</v>
      </c>
    </row>
    <row r="2703" spans="1:1" hidden="1">
      <c r="A2703" s="120" t="s">
        <v>221</v>
      </c>
    </row>
    <row r="2704" spans="1:1" hidden="1">
      <c r="A2704" s="120" t="s">
        <v>221</v>
      </c>
    </row>
    <row r="2705" spans="1:1" hidden="1">
      <c r="A2705" s="120" t="s">
        <v>221</v>
      </c>
    </row>
    <row r="2706" spans="1:1" hidden="1">
      <c r="A2706" s="120" t="s">
        <v>221</v>
      </c>
    </row>
    <row r="2707" spans="1:1" hidden="1">
      <c r="A2707" s="120" t="s">
        <v>221</v>
      </c>
    </row>
    <row r="2708" spans="1:1" hidden="1">
      <c r="A2708" s="120" t="s">
        <v>221</v>
      </c>
    </row>
    <row r="2709" spans="1:1" hidden="1">
      <c r="A2709" s="120" t="s">
        <v>221</v>
      </c>
    </row>
    <row r="2710" spans="1:1" hidden="1">
      <c r="A2710" s="120" t="s">
        <v>221</v>
      </c>
    </row>
    <row r="2711" spans="1:1" hidden="1">
      <c r="A2711" s="120" t="s">
        <v>221</v>
      </c>
    </row>
    <row r="2712" spans="1:1" hidden="1">
      <c r="A2712" s="120" t="s">
        <v>221</v>
      </c>
    </row>
    <row r="2713" spans="1:1" hidden="1">
      <c r="A2713" s="120" t="s">
        <v>221</v>
      </c>
    </row>
    <row r="2714" spans="1:1" hidden="1">
      <c r="A2714" s="120" t="s">
        <v>221</v>
      </c>
    </row>
    <row r="2715" spans="1:1" hidden="1">
      <c r="A2715" s="120" t="s">
        <v>221</v>
      </c>
    </row>
    <row r="2716" spans="1:1" hidden="1">
      <c r="A2716" s="120" t="s">
        <v>221</v>
      </c>
    </row>
    <row r="2717" spans="1:1" hidden="1">
      <c r="A2717" s="120" t="s">
        <v>221</v>
      </c>
    </row>
    <row r="2718" spans="1:1" hidden="1">
      <c r="A2718" s="120" t="s">
        <v>221</v>
      </c>
    </row>
    <row r="2719" spans="1:1" hidden="1">
      <c r="A2719" s="120" t="s">
        <v>221</v>
      </c>
    </row>
    <row r="2720" spans="1:1" hidden="1">
      <c r="A2720" s="120" t="s">
        <v>221</v>
      </c>
    </row>
    <row r="2721" spans="1:1" hidden="1">
      <c r="A2721" s="120" t="s">
        <v>221</v>
      </c>
    </row>
    <row r="2722" spans="1:1" hidden="1">
      <c r="A2722" s="120" t="s">
        <v>221</v>
      </c>
    </row>
    <row r="2723" spans="1:1" hidden="1">
      <c r="A2723" s="120" t="s">
        <v>221</v>
      </c>
    </row>
    <row r="2724" spans="1:1" hidden="1">
      <c r="A2724" s="120" t="s">
        <v>221</v>
      </c>
    </row>
    <row r="2725" spans="1:1" hidden="1">
      <c r="A2725" s="120" t="s">
        <v>221</v>
      </c>
    </row>
    <row r="2726" spans="1:1" hidden="1">
      <c r="A2726" s="120" t="s">
        <v>221</v>
      </c>
    </row>
    <row r="2727" spans="1:1" hidden="1">
      <c r="A2727" s="120" t="s">
        <v>221</v>
      </c>
    </row>
    <row r="2728" spans="1:1" hidden="1">
      <c r="A2728" s="120" t="s">
        <v>221</v>
      </c>
    </row>
    <row r="2729" spans="1:1" hidden="1">
      <c r="A2729" s="120" t="s">
        <v>221</v>
      </c>
    </row>
    <row r="2730" spans="1:1" hidden="1">
      <c r="A2730" s="120" t="s">
        <v>221</v>
      </c>
    </row>
    <row r="2731" spans="1:1" hidden="1">
      <c r="A2731" s="120" t="s">
        <v>221</v>
      </c>
    </row>
    <row r="2732" spans="1:1" hidden="1">
      <c r="A2732" s="120" t="s">
        <v>221</v>
      </c>
    </row>
    <row r="2733" spans="1:1" hidden="1">
      <c r="A2733" s="120" t="s">
        <v>221</v>
      </c>
    </row>
    <row r="2734" spans="1:1" hidden="1">
      <c r="A2734" s="120" t="s">
        <v>221</v>
      </c>
    </row>
    <row r="2735" spans="1:1" hidden="1">
      <c r="A2735" s="120" t="s">
        <v>221</v>
      </c>
    </row>
    <row r="2736" spans="1:1" hidden="1">
      <c r="A2736" s="120" t="s">
        <v>221</v>
      </c>
    </row>
    <row r="2737" spans="1:1" hidden="1">
      <c r="A2737" s="120" t="s">
        <v>221</v>
      </c>
    </row>
    <row r="2738" spans="1:1" hidden="1">
      <c r="A2738" s="120" t="s">
        <v>221</v>
      </c>
    </row>
    <row r="2739" spans="1:1" hidden="1">
      <c r="A2739" s="120" t="s">
        <v>221</v>
      </c>
    </row>
    <row r="2740" spans="1:1" hidden="1">
      <c r="A2740" s="120" t="s">
        <v>221</v>
      </c>
    </row>
    <row r="2741" spans="1:1" hidden="1">
      <c r="A2741" s="120" t="s">
        <v>221</v>
      </c>
    </row>
    <row r="2742" spans="1:1" hidden="1">
      <c r="A2742" s="120" t="s">
        <v>221</v>
      </c>
    </row>
    <row r="2743" spans="1:1" hidden="1">
      <c r="A2743" s="120" t="s">
        <v>221</v>
      </c>
    </row>
    <row r="2744" spans="1:1" hidden="1">
      <c r="A2744" s="120" t="s">
        <v>221</v>
      </c>
    </row>
    <row r="2745" spans="1:1" hidden="1">
      <c r="A2745" s="120" t="s">
        <v>221</v>
      </c>
    </row>
    <row r="2746" spans="1:1" hidden="1">
      <c r="A2746" s="120" t="s">
        <v>221</v>
      </c>
    </row>
    <row r="2747" spans="1:1" hidden="1">
      <c r="A2747" s="120" t="s">
        <v>221</v>
      </c>
    </row>
    <row r="2748" spans="1:1" hidden="1">
      <c r="A2748" s="120" t="s">
        <v>221</v>
      </c>
    </row>
    <row r="2749" spans="1:1" hidden="1">
      <c r="A2749" s="120" t="s">
        <v>221</v>
      </c>
    </row>
    <row r="2750" spans="1:1" hidden="1">
      <c r="A2750" s="120" t="s">
        <v>221</v>
      </c>
    </row>
    <row r="2751" spans="1:1" hidden="1">
      <c r="A2751" s="120" t="s">
        <v>221</v>
      </c>
    </row>
    <row r="2752" spans="1:1" hidden="1">
      <c r="A2752" s="120" t="s">
        <v>221</v>
      </c>
    </row>
    <row r="2753" spans="1:1" hidden="1">
      <c r="A2753" s="120" t="s">
        <v>221</v>
      </c>
    </row>
    <row r="2754" spans="1:1" hidden="1">
      <c r="A2754" s="120" t="s">
        <v>221</v>
      </c>
    </row>
    <row r="2755" spans="1:1" hidden="1">
      <c r="A2755" s="120" t="s">
        <v>221</v>
      </c>
    </row>
    <row r="2756" spans="1:1" hidden="1">
      <c r="A2756" s="120" t="s">
        <v>221</v>
      </c>
    </row>
    <row r="2757" spans="1:1" hidden="1">
      <c r="A2757" s="120" t="s">
        <v>221</v>
      </c>
    </row>
    <row r="2758" spans="1:1" hidden="1">
      <c r="A2758" s="120" t="s">
        <v>221</v>
      </c>
    </row>
    <row r="2759" spans="1:1" hidden="1">
      <c r="A2759" s="120" t="s">
        <v>221</v>
      </c>
    </row>
    <row r="2760" spans="1:1" hidden="1">
      <c r="A2760" s="120" t="s">
        <v>221</v>
      </c>
    </row>
    <row r="2761" spans="1:1" hidden="1">
      <c r="A2761" s="120" t="s">
        <v>221</v>
      </c>
    </row>
    <row r="2762" spans="1:1" hidden="1">
      <c r="A2762" s="120" t="s">
        <v>221</v>
      </c>
    </row>
    <row r="2763" spans="1:1" hidden="1">
      <c r="A2763" s="120" t="s">
        <v>221</v>
      </c>
    </row>
    <row r="2764" spans="1:1" hidden="1">
      <c r="A2764" s="120" t="s">
        <v>221</v>
      </c>
    </row>
    <row r="2765" spans="1:1" hidden="1">
      <c r="A2765" s="120" t="s">
        <v>221</v>
      </c>
    </row>
    <row r="2766" spans="1:1" hidden="1">
      <c r="A2766" s="120" t="s">
        <v>221</v>
      </c>
    </row>
    <row r="2767" spans="1:1" hidden="1">
      <c r="A2767" s="120" t="s">
        <v>221</v>
      </c>
    </row>
    <row r="2768" spans="1:1" hidden="1">
      <c r="A2768" s="120" t="s">
        <v>221</v>
      </c>
    </row>
    <row r="2769" spans="1:1" hidden="1">
      <c r="A2769" s="120" t="s">
        <v>221</v>
      </c>
    </row>
    <row r="2770" spans="1:1" hidden="1">
      <c r="A2770" s="120" t="s">
        <v>221</v>
      </c>
    </row>
    <row r="2771" spans="1:1" hidden="1">
      <c r="A2771" s="120" t="s">
        <v>221</v>
      </c>
    </row>
    <row r="2772" spans="1:1" hidden="1">
      <c r="A2772" s="120" t="s">
        <v>221</v>
      </c>
    </row>
    <row r="2773" spans="1:1" hidden="1">
      <c r="A2773" s="120" t="s">
        <v>221</v>
      </c>
    </row>
    <row r="2774" spans="1:1" hidden="1">
      <c r="A2774" s="120" t="s">
        <v>221</v>
      </c>
    </row>
    <row r="2775" spans="1:1" hidden="1">
      <c r="A2775" s="120" t="s">
        <v>221</v>
      </c>
    </row>
    <row r="2776" spans="1:1" hidden="1">
      <c r="A2776" s="120" t="s">
        <v>221</v>
      </c>
    </row>
    <row r="2777" spans="1:1" hidden="1">
      <c r="A2777" s="120" t="s">
        <v>221</v>
      </c>
    </row>
    <row r="2778" spans="1:1" hidden="1">
      <c r="A2778" s="120" t="s">
        <v>221</v>
      </c>
    </row>
    <row r="2779" spans="1:1" hidden="1">
      <c r="A2779" s="120" t="s">
        <v>221</v>
      </c>
    </row>
    <row r="2780" spans="1:1" hidden="1">
      <c r="A2780" s="120" t="s">
        <v>221</v>
      </c>
    </row>
    <row r="2781" spans="1:1" hidden="1">
      <c r="A2781" s="120" t="s">
        <v>221</v>
      </c>
    </row>
    <row r="2782" spans="1:1" hidden="1">
      <c r="A2782" s="120" t="s">
        <v>221</v>
      </c>
    </row>
    <row r="2783" spans="1:1" hidden="1">
      <c r="A2783" s="120" t="s">
        <v>221</v>
      </c>
    </row>
    <row r="2784" spans="1:1" hidden="1">
      <c r="A2784" s="120" t="s">
        <v>221</v>
      </c>
    </row>
    <row r="2785" spans="1:1" hidden="1">
      <c r="A2785" s="120" t="s">
        <v>221</v>
      </c>
    </row>
    <row r="2786" spans="1:1" hidden="1">
      <c r="A2786" s="120" t="s">
        <v>221</v>
      </c>
    </row>
    <row r="2787" spans="1:1" hidden="1">
      <c r="A2787" s="120" t="s">
        <v>221</v>
      </c>
    </row>
    <row r="2788" spans="1:1" hidden="1">
      <c r="A2788" s="120" t="s">
        <v>221</v>
      </c>
    </row>
    <row r="2789" spans="1:1" hidden="1">
      <c r="A2789" s="120" t="s">
        <v>221</v>
      </c>
    </row>
    <row r="2790" spans="1:1" hidden="1">
      <c r="A2790" s="120" t="s">
        <v>221</v>
      </c>
    </row>
    <row r="2791" spans="1:1" hidden="1">
      <c r="A2791" s="120" t="s">
        <v>221</v>
      </c>
    </row>
    <row r="2792" spans="1:1" hidden="1">
      <c r="A2792" s="120" t="s">
        <v>221</v>
      </c>
    </row>
    <row r="2793" spans="1:1" hidden="1">
      <c r="A2793" s="120" t="s">
        <v>221</v>
      </c>
    </row>
    <row r="2794" spans="1:1" hidden="1">
      <c r="A2794" s="120" t="s">
        <v>221</v>
      </c>
    </row>
    <row r="2795" spans="1:1" hidden="1">
      <c r="A2795" s="120" t="s">
        <v>221</v>
      </c>
    </row>
    <row r="2796" spans="1:1" hidden="1">
      <c r="A2796" s="120" t="s">
        <v>221</v>
      </c>
    </row>
    <row r="2797" spans="1:1" hidden="1">
      <c r="A2797" s="120" t="s">
        <v>221</v>
      </c>
    </row>
    <row r="2798" spans="1:1" hidden="1">
      <c r="A2798" s="120" t="s">
        <v>221</v>
      </c>
    </row>
    <row r="2799" spans="1:1" hidden="1">
      <c r="A2799" s="120" t="s">
        <v>221</v>
      </c>
    </row>
    <row r="2800" spans="1:1" hidden="1">
      <c r="A2800" s="120" t="s">
        <v>221</v>
      </c>
    </row>
    <row r="2801" spans="1:1" hidden="1">
      <c r="A2801" s="120" t="s">
        <v>221</v>
      </c>
    </row>
    <row r="2802" spans="1:1" hidden="1">
      <c r="A2802" s="120" t="s">
        <v>221</v>
      </c>
    </row>
    <row r="2803" spans="1:1" hidden="1">
      <c r="A2803" s="120" t="s">
        <v>221</v>
      </c>
    </row>
    <row r="2804" spans="1:1" hidden="1">
      <c r="A2804" s="120" t="s">
        <v>221</v>
      </c>
    </row>
    <row r="2805" spans="1:1" hidden="1">
      <c r="A2805" s="120" t="s">
        <v>221</v>
      </c>
    </row>
    <row r="2806" spans="1:1" hidden="1">
      <c r="A2806" s="120" t="s">
        <v>221</v>
      </c>
    </row>
    <row r="2807" spans="1:1" hidden="1">
      <c r="A2807" s="120" t="s">
        <v>221</v>
      </c>
    </row>
    <row r="2808" spans="1:1" hidden="1">
      <c r="A2808" s="120" t="s">
        <v>221</v>
      </c>
    </row>
    <row r="2809" spans="1:1" hidden="1">
      <c r="A2809" s="120" t="s">
        <v>221</v>
      </c>
    </row>
    <row r="2810" spans="1:1" hidden="1">
      <c r="A2810" s="120" t="s">
        <v>221</v>
      </c>
    </row>
    <row r="2811" spans="1:1" hidden="1">
      <c r="A2811" s="120" t="s">
        <v>221</v>
      </c>
    </row>
    <row r="2812" spans="1:1" hidden="1">
      <c r="A2812" s="120" t="s">
        <v>221</v>
      </c>
    </row>
    <row r="2813" spans="1:1" hidden="1">
      <c r="A2813" s="120" t="s">
        <v>221</v>
      </c>
    </row>
    <row r="2814" spans="1:1" hidden="1">
      <c r="A2814" s="120" t="s">
        <v>221</v>
      </c>
    </row>
    <row r="2815" spans="1:1" hidden="1">
      <c r="A2815" s="120" t="s">
        <v>221</v>
      </c>
    </row>
    <row r="2816" spans="1:1" hidden="1">
      <c r="A2816" s="120" t="s">
        <v>221</v>
      </c>
    </row>
    <row r="2817" spans="1:1" hidden="1">
      <c r="A2817" s="120" t="s">
        <v>221</v>
      </c>
    </row>
    <row r="2818" spans="1:1" hidden="1">
      <c r="A2818" s="120" t="s">
        <v>221</v>
      </c>
    </row>
    <row r="2819" spans="1:1" hidden="1">
      <c r="A2819" s="120" t="s">
        <v>221</v>
      </c>
    </row>
    <row r="2820" spans="1:1" hidden="1">
      <c r="A2820" s="120" t="s">
        <v>221</v>
      </c>
    </row>
    <row r="2821" spans="1:1" hidden="1">
      <c r="A2821" s="120" t="s">
        <v>221</v>
      </c>
    </row>
    <row r="2822" spans="1:1" hidden="1">
      <c r="A2822" s="120" t="s">
        <v>221</v>
      </c>
    </row>
    <row r="2823" spans="1:1" hidden="1">
      <c r="A2823" s="120" t="s">
        <v>221</v>
      </c>
    </row>
    <row r="2824" spans="1:1" hidden="1">
      <c r="A2824" s="120" t="s">
        <v>221</v>
      </c>
    </row>
    <row r="2825" spans="1:1" hidden="1">
      <c r="A2825" s="120" t="s">
        <v>221</v>
      </c>
    </row>
    <row r="2826" spans="1:1" hidden="1">
      <c r="A2826" s="120" t="s">
        <v>221</v>
      </c>
    </row>
    <row r="2827" spans="1:1" hidden="1">
      <c r="A2827" s="120" t="s">
        <v>221</v>
      </c>
    </row>
    <row r="2828" spans="1:1" hidden="1">
      <c r="A2828" s="120" t="s">
        <v>221</v>
      </c>
    </row>
    <row r="2829" spans="1:1" hidden="1">
      <c r="A2829" s="120" t="s">
        <v>221</v>
      </c>
    </row>
    <row r="2830" spans="1:1" hidden="1">
      <c r="A2830" s="120" t="s">
        <v>221</v>
      </c>
    </row>
    <row r="2831" spans="1:1" hidden="1">
      <c r="A2831" s="120" t="s">
        <v>221</v>
      </c>
    </row>
    <row r="2832" spans="1:1" hidden="1">
      <c r="A2832" s="120" t="s">
        <v>221</v>
      </c>
    </row>
    <row r="2833" spans="1:1" hidden="1">
      <c r="A2833" s="120" t="s">
        <v>221</v>
      </c>
    </row>
    <row r="2834" spans="1:1" hidden="1">
      <c r="A2834" s="120" t="s">
        <v>221</v>
      </c>
    </row>
    <row r="2835" spans="1:1" hidden="1">
      <c r="A2835" s="120" t="s">
        <v>221</v>
      </c>
    </row>
    <row r="2836" spans="1:1" hidden="1">
      <c r="A2836" s="120" t="s">
        <v>221</v>
      </c>
    </row>
    <row r="2837" spans="1:1" hidden="1">
      <c r="A2837" s="120" t="s">
        <v>221</v>
      </c>
    </row>
    <row r="2838" spans="1:1" hidden="1">
      <c r="A2838" s="120" t="s">
        <v>221</v>
      </c>
    </row>
    <row r="2839" spans="1:1" hidden="1">
      <c r="A2839" s="120" t="s">
        <v>221</v>
      </c>
    </row>
    <row r="2840" spans="1:1" hidden="1">
      <c r="A2840" s="120" t="s">
        <v>221</v>
      </c>
    </row>
    <row r="2841" spans="1:1" hidden="1">
      <c r="A2841" s="120" t="s">
        <v>221</v>
      </c>
    </row>
    <row r="2842" spans="1:1" hidden="1">
      <c r="A2842" s="120" t="s">
        <v>221</v>
      </c>
    </row>
    <row r="2843" spans="1:1" hidden="1">
      <c r="A2843" s="120" t="s">
        <v>221</v>
      </c>
    </row>
    <row r="2844" spans="1:1" hidden="1">
      <c r="A2844" s="120" t="s">
        <v>221</v>
      </c>
    </row>
    <row r="2845" spans="1:1" hidden="1">
      <c r="A2845" s="120" t="s">
        <v>221</v>
      </c>
    </row>
    <row r="2846" spans="1:1" hidden="1">
      <c r="A2846" s="120" t="s">
        <v>221</v>
      </c>
    </row>
    <row r="2847" spans="1:1" hidden="1">
      <c r="A2847" s="120" t="s">
        <v>221</v>
      </c>
    </row>
    <row r="2848" spans="1:1" hidden="1">
      <c r="A2848" s="120" t="s">
        <v>221</v>
      </c>
    </row>
    <row r="2849" spans="1:1" hidden="1">
      <c r="A2849" s="120" t="s">
        <v>221</v>
      </c>
    </row>
    <row r="2850" spans="1:1" hidden="1">
      <c r="A2850" s="120" t="s">
        <v>221</v>
      </c>
    </row>
    <row r="2851" spans="1:1" hidden="1">
      <c r="A2851" s="120" t="s">
        <v>221</v>
      </c>
    </row>
    <row r="2852" spans="1:1" hidden="1">
      <c r="A2852" s="120" t="s">
        <v>221</v>
      </c>
    </row>
    <row r="2853" spans="1:1" hidden="1">
      <c r="A2853" s="120" t="s">
        <v>221</v>
      </c>
    </row>
    <row r="2854" spans="1:1" hidden="1">
      <c r="A2854" s="120" t="s">
        <v>221</v>
      </c>
    </row>
    <row r="2855" spans="1:1" hidden="1">
      <c r="A2855" s="120" t="s">
        <v>221</v>
      </c>
    </row>
    <row r="2856" spans="1:1" hidden="1">
      <c r="A2856" s="120" t="s">
        <v>221</v>
      </c>
    </row>
    <row r="2857" spans="1:1" hidden="1">
      <c r="A2857" s="120" t="s">
        <v>221</v>
      </c>
    </row>
    <row r="2858" spans="1:1" hidden="1">
      <c r="A2858" s="120" t="s">
        <v>221</v>
      </c>
    </row>
    <row r="2859" spans="1:1" hidden="1">
      <c r="A2859" s="120" t="s">
        <v>221</v>
      </c>
    </row>
    <row r="2860" spans="1:1" hidden="1">
      <c r="A2860" s="120" t="s">
        <v>221</v>
      </c>
    </row>
    <row r="2861" spans="1:1" hidden="1">
      <c r="A2861" s="120" t="s">
        <v>221</v>
      </c>
    </row>
    <row r="2862" spans="1:1" hidden="1">
      <c r="A2862" s="120" t="s">
        <v>221</v>
      </c>
    </row>
    <row r="2863" spans="1:1" hidden="1">
      <c r="A2863" s="120" t="s">
        <v>221</v>
      </c>
    </row>
    <row r="2864" spans="1:1" hidden="1">
      <c r="A2864" s="120" t="s">
        <v>221</v>
      </c>
    </row>
    <row r="2865" spans="1:1" hidden="1">
      <c r="A2865" s="120" t="s">
        <v>221</v>
      </c>
    </row>
    <row r="2866" spans="1:1" hidden="1">
      <c r="A2866" s="120" t="s">
        <v>221</v>
      </c>
    </row>
    <row r="2867" spans="1:1" hidden="1">
      <c r="A2867" s="120" t="s">
        <v>221</v>
      </c>
    </row>
    <row r="2868" spans="1:1" hidden="1">
      <c r="A2868" s="120" t="s">
        <v>221</v>
      </c>
    </row>
    <row r="2869" spans="1:1" hidden="1">
      <c r="A2869" s="120" t="s">
        <v>221</v>
      </c>
    </row>
    <row r="2870" spans="1:1" hidden="1">
      <c r="A2870" s="120" t="s">
        <v>221</v>
      </c>
    </row>
    <row r="2871" spans="1:1" hidden="1">
      <c r="A2871" s="120" t="s">
        <v>221</v>
      </c>
    </row>
    <row r="2872" spans="1:1" hidden="1">
      <c r="A2872" s="120" t="s">
        <v>221</v>
      </c>
    </row>
    <row r="2873" spans="1:1" hidden="1">
      <c r="A2873" s="120" t="s">
        <v>221</v>
      </c>
    </row>
    <row r="2874" spans="1:1" hidden="1">
      <c r="A2874" s="120" t="s">
        <v>221</v>
      </c>
    </row>
    <row r="2875" spans="1:1" hidden="1">
      <c r="A2875" s="120" t="s">
        <v>221</v>
      </c>
    </row>
    <row r="2876" spans="1:1" hidden="1">
      <c r="A2876" s="120" t="s">
        <v>221</v>
      </c>
    </row>
    <row r="2877" spans="1:1" hidden="1">
      <c r="A2877" s="120" t="s">
        <v>221</v>
      </c>
    </row>
    <row r="2878" spans="1:1" hidden="1">
      <c r="A2878" s="120" t="s">
        <v>221</v>
      </c>
    </row>
    <row r="2879" spans="1:1" hidden="1">
      <c r="A2879" s="120" t="s">
        <v>221</v>
      </c>
    </row>
    <row r="2880" spans="1:1" hidden="1">
      <c r="A2880" s="120" t="s">
        <v>221</v>
      </c>
    </row>
    <row r="2881" spans="1:1" hidden="1">
      <c r="A2881" s="120" t="s">
        <v>221</v>
      </c>
    </row>
    <row r="2882" spans="1:1" hidden="1">
      <c r="A2882" s="120" t="s">
        <v>221</v>
      </c>
    </row>
    <row r="2883" spans="1:1" hidden="1">
      <c r="A2883" s="120" t="s">
        <v>221</v>
      </c>
    </row>
    <row r="2884" spans="1:1" hidden="1">
      <c r="A2884" s="120" t="s">
        <v>221</v>
      </c>
    </row>
    <row r="2885" spans="1:1" hidden="1">
      <c r="A2885" s="120" t="s">
        <v>221</v>
      </c>
    </row>
    <row r="2886" spans="1:1" hidden="1">
      <c r="A2886" s="120" t="s">
        <v>221</v>
      </c>
    </row>
    <row r="2887" spans="1:1" hidden="1">
      <c r="A2887" s="120" t="s">
        <v>221</v>
      </c>
    </row>
    <row r="2888" spans="1:1" hidden="1">
      <c r="A2888" s="120" t="s">
        <v>221</v>
      </c>
    </row>
    <row r="2889" spans="1:1" hidden="1">
      <c r="A2889" s="120" t="s">
        <v>221</v>
      </c>
    </row>
    <row r="2890" spans="1:1" hidden="1">
      <c r="A2890" s="120" t="s">
        <v>221</v>
      </c>
    </row>
    <row r="2891" spans="1:1" hidden="1">
      <c r="A2891" s="120" t="s">
        <v>221</v>
      </c>
    </row>
    <row r="2892" spans="1:1" hidden="1">
      <c r="A2892" s="120" t="s">
        <v>221</v>
      </c>
    </row>
    <row r="2893" spans="1:1" hidden="1">
      <c r="A2893" s="120" t="s">
        <v>221</v>
      </c>
    </row>
    <row r="2894" spans="1:1" hidden="1">
      <c r="A2894" s="120" t="s">
        <v>221</v>
      </c>
    </row>
    <row r="2895" spans="1:1" hidden="1">
      <c r="A2895" s="120" t="s">
        <v>221</v>
      </c>
    </row>
    <row r="2896" spans="1:1" hidden="1">
      <c r="A2896" s="120" t="s">
        <v>221</v>
      </c>
    </row>
    <row r="2897" spans="1:1" hidden="1">
      <c r="A2897" s="120" t="s">
        <v>221</v>
      </c>
    </row>
    <row r="2898" spans="1:1" hidden="1">
      <c r="A2898" s="120" t="s">
        <v>221</v>
      </c>
    </row>
    <row r="2899" spans="1:1" hidden="1">
      <c r="A2899" s="120" t="s">
        <v>221</v>
      </c>
    </row>
    <row r="2900" spans="1:1" hidden="1">
      <c r="A2900" s="120" t="s">
        <v>221</v>
      </c>
    </row>
    <row r="2901" spans="1:1" hidden="1">
      <c r="A2901" s="120" t="s">
        <v>221</v>
      </c>
    </row>
    <row r="2902" spans="1:1" hidden="1">
      <c r="A2902" s="120" t="s">
        <v>221</v>
      </c>
    </row>
    <row r="2903" spans="1:1" hidden="1">
      <c r="A2903" s="120" t="s">
        <v>221</v>
      </c>
    </row>
    <row r="2904" spans="1:1" hidden="1">
      <c r="A2904" s="120" t="s">
        <v>221</v>
      </c>
    </row>
    <row r="2905" spans="1:1" hidden="1">
      <c r="A2905" s="120" t="s">
        <v>221</v>
      </c>
    </row>
    <row r="2906" spans="1:1" hidden="1">
      <c r="A2906" s="120" t="s">
        <v>221</v>
      </c>
    </row>
    <row r="2907" spans="1:1" hidden="1">
      <c r="A2907" s="120" t="s">
        <v>221</v>
      </c>
    </row>
    <row r="2908" spans="1:1" hidden="1">
      <c r="A2908" s="120" t="s">
        <v>221</v>
      </c>
    </row>
    <row r="2909" spans="1:1" hidden="1">
      <c r="A2909" s="120" t="s">
        <v>221</v>
      </c>
    </row>
    <row r="2910" spans="1:1" hidden="1">
      <c r="A2910" s="120" t="s">
        <v>221</v>
      </c>
    </row>
    <row r="2911" spans="1:1" hidden="1">
      <c r="A2911" s="120" t="s">
        <v>221</v>
      </c>
    </row>
    <row r="2912" spans="1:1" hidden="1">
      <c r="A2912" s="120" t="s">
        <v>221</v>
      </c>
    </row>
    <row r="2913" spans="1:1" hidden="1">
      <c r="A2913" s="120" t="s">
        <v>221</v>
      </c>
    </row>
    <row r="2914" spans="1:1" hidden="1">
      <c r="A2914" s="120" t="s">
        <v>221</v>
      </c>
    </row>
    <row r="2915" spans="1:1" hidden="1">
      <c r="A2915" s="120" t="s">
        <v>221</v>
      </c>
    </row>
    <row r="2916" spans="1:1" hidden="1">
      <c r="A2916" s="120" t="s">
        <v>221</v>
      </c>
    </row>
    <row r="2917" spans="1:1" hidden="1">
      <c r="A2917" s="120" t="s">
        <v>221</v>
      </c>
    </row>
    <row r="2918" spans="1:1" hidden="1">
      <c r="A2918" s="120" t="s">
        <v>221</v>
      </c>
    </row>
    <row r="2919" spans="1:1" hidden="1">
      <c r="A2919" s="120" t="s">
        <v>221</v>
      </c>
    </row>
    <row r="2920" spans="1:1" hidden="1">
      <c r="A2920" s="120" t="s">
        <v>221</v>
      </c>
    </row>
    <row r="2921" spans="1:1" hidden="1">
      <c r="A2921" s="120" t="s">
        <v>221</v>
      </c>
    </row>
    <row r="2922" spans="1:1" hidden="1">
      <c r="A2922" s="120" t="s">
        <v>221</v>
      </c>
    </row>
    <row r="2923" spans="1:1" hidden="1">
      <c r="A2923" s="120" t="s">
        <v>221</v>
      </c>
    </row>
    <row r="2924" spans="1:1" hidden="1">
      <c r="A2924" s="120" t="s">
        <v>221</v>
      </c>
    </row>
    <row r="2925" spans="1:1" hidden="1">
      <c r="A2925" s="120" t="s">
        <v>221</v>
      </c>
    </row>
    <row r="2926" spans="1:1" hidden="1">
      <c r="A2926" s="120" t="s">
        <v>221</v>
      </c>
    </row>
    <row r="2927" spans="1:1" hidden="1">
      <c r="A2927" s="120" t="s">
        <v>221</v>
      </c>
    </row>
    <row r="2928" spans="1:1" hidden="1">
      <c r="A2928" s="120" t="s">
        <v>221</v>
      </c>
    </row>
    <row r="2929" spans="1:1" hidden="1">
      <c r="A2929" s="120" t="s">
        <v>221</v>
      </c>
    </row>
    <row r="2930" spans="1:1" hidden="1">
      <c r="A2930" s="120" t="s">
        <v>221</v>
      </c>
    </row>
    <row r="2931" spans="1:1" hidden="1">
      <c r="A2931" s="120" t="s">
        <v>221</v>
      </c>
    </row>
    <row r="2932" spans="1:1" hidden="1">
      <c r="A2932" s="120" t="s">
        <v>221</v>
      </c>
    </row>
    <row r="2933" spans="1:1" hidden="1">
      <c r="A2933" s="120" t="s">
        <v>221</v>
      </c>
    </row>
    <row r="2934" spans="1:1" hidden="1">
      <c r="A2934" s="120" t="s">
        <v>221</v>
      </c>
    </row>
    <row r="2935" spans="1:1" hidden="1">
      <c r="A2935" s="120" t="s">
        <v>221</v>
      </c>
    </row>
    <row r="2936" spans="1:1" hidden="1">
      <c r="A2936" s="120" t="s">
        <v>221</v>
      </c>
    </row>
    <row r="2937" spans="1:1" hidden="1">
      <c r="A2937" s="120" t="s">
        <v>221</v>
      </c>
    </row>
    <row r="2938" spans="1:1" hidden="1">
      <c r="A2938" s="120" t="s">
        <v>221</v>
      </c>
    </row>
    <row r="2939" spans="1:1" hidden="1">
      <c r="A2939" s="120" t="s">
        <v>221</v>
      </c>
    </row>
    <row r="2940" spans="1:1" hidden="1">
      <c r="A2940" s="120" t="s">
        <v>221</v>
      </c>
    </row>
    <row r="2941" spans="1:1" hidden="1">
      <c r="A2941" s="120" t="s">
        <v>221</v>
      </c>
    </row>
    <row r="2942" spans="1:1" hidden="1">
      <c r="A2942" s="120" t="s">
        <v>221</v>
      </c>
    </row>
    <row r="2943" spans="1:1" hidden="1">
      <c r="A2943" s="120" t="s">
        <v>221</v>
      </c>
    </row>
    <row r="2944" spans="1:1" hidden="1">
      <c r="A2944" s="120" t="s">
        <v>221</v>
      </c>
    </row>
    <row r="2945" spans="1:1" hidden="1">
      <c r="A2945" s="120" t="s">
        <v>221</v>
      </c>
    </row>
    <row r="2946" spans="1:1" hidden="1">
      <c r="A2946" s="120" t="s">
        <v>221</v>
      </c>
    </row>
    <row r="2947" spans="1:1" hidden="1">
      <c r="A2947" s="120" t="s">
        <v>221</v>
      </c>
    </row>
    <row r="2948" spans="1:1" hidden="1">
      <c r="A2948" s="120" t="s">
        <v>221</v>
      </c>
    </row>
    <row r="2949" spans="1:1" hidden="1">
      <c r="A2949" s="120" t="s">
        <v>221</v>
      </c>
    </row>
    <row r="2950" spans="1:1" hidden="1">
      <c r="A2950" s="120" t="s">
        <v>221</v>
      </c>
    </row>
    <row r="2951" spans="1:1" hidden="1">
      <c r="A2951" s="120" t="s">
        <v>221</v>
      </c>
    </row>
    <row r="2952" spans="1:1" hidden="1">
      <c r="A2952" s="120" t="s">
        <v>221</v>
      </c>
    </row>
    <row r="2953" spans="1:1" hidden="1">
      <c r="A2953" s="120" t="s">
        <v>221</v>
      </c>
    </row>
    <row r="2954" spans="1:1" hidden="1">
      <c r="A2954" s="120" t="s">
        <v>221</v>
      </c>
    </row>
    <row r="2955" spans="1:1" hidden="1">
      <c r="A2955" s="120" t="s">
        <v>221</v>
      </c>
    </row>
    <row r="2956" spans="1:1" hidden="1">
      <c r="A2956" s="120" t="s">
        <v>221</v>
      </c>
    </row>
    <row r="2957" spans="1:1" hidden="1">
      <c r="A2957" s="120" t="s">
        <v>221</v>
      </c>
    </row>
    <row r="2958" spans="1:1" hidden="1">
      <c r="A2958" s="120" t="s">
        <v>221</v>
      </c>
    </row>
    <row r="2959" spans="1:1" hidden="1">
      <c r="A2959" s="120" t="s">
        <v>221</v>
      </c>
    </row>
    <row r="2960" spans="1:1" hidden="1">
      <c r="A2960" s="120" t="s">
        <v>221</v>
      </c>
    </row>
    <row r="2961" spans="1:1" hidden="1">
      <c r="A2961" s="120" t="s">
        <v>221</v>
      </c>
    </row>
    <row r="2962" spans="1:1" hidden="1">
      <c r="A2962" s="120" t="s">
        <v>221</v>
      </c>
    </row>
    <row r="2963" spans="1:1" hidden="1">
      <c r="A2963" s="120" t="s">
        <v>221</v>
      </c>
    </row>
    <row r="2964" spans="1:1" hidden="1">
      <c r="A2964" s="120" t="s">
        <v>221</v>
      </c>
    </row>
    <row r="2965" spans="1:1" hidden="1">
      <c r="A2965" s="120" t="s">
        <v>221</v>
      </c>
    </row>
    <row r="2966" spans="1:1" hidden="1">
      <c r="A2966" s="120" t="s">
        <v>221</v>
      </c>
    </row>
    <row r="2967" spans="1:1" hidden="1">
      <c r="A2967" s="120" t="s">
        <v>221</v>
      </c>
    </row>
    <row r="2968" spans="1:1" hidden="1">
      <c r="A2968" s="120" t="s">
        <v>221</v>
      </c>
    </row>
    <row r="2969" spans="1:1" hidden="1">
      <c r="A2969" s="120" t="s">
        <v>221</v>
      </c>
    </row>
    <row r="2970" spans="1:1" hidden="1">
      <c r="A2970" s="120" t="s">
        <v>221</v>
      </c>
    </row>
    <row r="2971" spans="1:1" hidden="1">
      <c r="A2971" s="120" t="s">
        <v>221</v>
      </c>
    </row>
    <row r="2972" spans="1:1" hidden="1">
      <c r="A2972" s="120" t="s">
        <v>221</v>
      </c>
    </row>
    <row r="2973" spans="1:1" hidden="1">
      <c r="A2973" s="120" t="s">
        <v>221</v>
      </c>
    </row>
    <row r="2974" spans="1:1" hidden="1">
      <c r="A2974" s="120" t="s">
        <v>221</v>
      </c>
    </row>
    <row r="2975" spans="1:1" hidden="1">
      <c r="A2975" s="120" t="s">
        <v>221</v>
      </c>
    </row>
    <row r="2976" spans="1:1" hidden="1">
      <c r="A2976" s="120" t="s">
        <v>221</v>
      </c>
    </row>
    <row r="2977" spans="1:1" hidden="1">
      <c r="A2977" s="120" t="s">
        <v>221</v>
      </c>
    </row>
    <row r="2978" spans="1:1" hidden="1">
      <c r="A2978" s="120" t="s">
        <v>221</v>
      </c>
    </row>
    <row r="2979" spans="1:1" hidden="1">
      <c r="A2979" s="120" t="s">
        <v>221</v>
      </c>
    </row>
    <row r="2980" spans="1:1" hidden="1">
      <c r="A2980" s="120" t="s">
        <v>221</v>
      </c>
    </row>
    <row r="2981" spans="1:1" hidden="1">
      <c r="A2981" s="120" t="s">
        <v>221</v>
      </c>
    </row>
    <row r="2982" spans="1:1" hidden="1">
      <c r="A2982" s="120" t="s">
        <v>221</v>
      </c>
    </row>
    <row r="2983" spans="1:1" hidden="1">
      <c r="A2983" s="120" t="s">
        <v>221</v>
      </c>
    </row>
    <row r="2984" spans="1:1" hidden="1">
      <c r="A2984" s="120" t="s">
        <v>221</v>
      </c>
    </row>
    <row r="2985" spans="1:1" hidden="1">
      <c r="A2985" s="120" t="s">
        <v>221</v>
      </c>
    </row>
    <row r="2986" spans="1:1" hidden="1">
      <c r="A2986" s="120" t="s">
        <v>221</v>
      </c>
    </row>
    <row r="2987" spans="1:1" hidden="1">
      <c r="A2987" s="120" t="s">
        <v>221</v>
      </c>
    </row>
    <row r="2988" spans="1:1" hidden="1">
      <c r="A2988" s="120" t="s">
        <v>221</v>
      </c>
    </row>
    <row r="2989" spans="1:1" hidden="1">
      <c r="A2989" s="120" t="s">
        <v>221</v>
      </c>
    </row>
    <row r="2990" spans="1:1" hidden="1">
      <c r="A2990" s="120" t="s">
        <v>221</v>
      </c>
    </row>
    <row r="2991" spans="1:1" hidden="1">
      <c r="A2991" s="120" t="s">
        <v>221</v>
      </c>
    </row>
    <row r="2992" spans="1:1" hidden="1">
      <c r="A2992" s="120" t="s">
        <v>221</v>
      </c>
    </row>
    <row r="2993" spans="1:1" hidden="1">
      <c r="A2993" s="120" t="s">
        <v>221</v>
      </c>
    </row>
    <row r="2994" spans="1:1" hidden="1">
      <c r="A2994" s="120" t="s">
        <v>221</v>
      </c>
    </row>
    <row r="2995" spans="1:1" hidden="1">
      <c r="A2995" s="120" t="s">
        <v>221</v>
      </c>
    </row>
    <row r="2996" spans="1:1" hidden="1">
      <c r="A2996" s="120" t="s">
        <v>221</v>
      </c>
    </row>
    <row r="2997" spans="1:1" hidden="1">
      <c r="A2997" s="120" t="s">
        <v>221</v>
      </c>
    </row>
    <row r="2998" spans="1:1" hidden="1">
      <c r="A2998" s="120" t="s">
        <v>221</v>
      </c>
    </row>
    <row r="2999" spans="1:1" hidden="1">
      <c r="A2999" s="120" t="s">
        <v>221</v>
      </c>
    </row>
    <row r="3000" spans="1:1" hidden="1">
      <c r="A3000" s="120" t="s">
        <v>221</v>
      </c>
    </row>
    <row r="3001" spans="1:1" hidden="1">
      <c r="A3001" s="120" t="s">
        <v>221</v>
      </c>
    </row>
    <row r="3002" spans="1:1" hidden="1">
      <c r="A3002" s="120" t="s">
        <v>221</v>
      </c>
    </row>
    <row r="3003" spans="1:1" hidden="1">
      <c r="A3003" s="120" t="s">
        <v>221</v>
      </c>
    </row>
    <row r="3004" spans="1:1" hidden="1">
      <c r="A3004" s="120" t="s">
        <v>221</v>
      </c>
    </row>
    <row r="3005" spans="1:1" hidden="1">
      <c r="A3005" s="120" t="s">
        <v>221</v>
      </c>
    </row>
    <row r="3006" spans="1:1" hidden="1">
      <c r="A3006" s="120" t="s">
        <v>221</v>
      </c>
    </row>
    <row r="3007" spans="1:1" hidden="1">
      <c r="A3007" s="120" t="s">
        <v>221</v>
      </c>
    </row>
    <row r="3008" spans="1:1" hidden="1">
      <c r="A3008" s="120" t="s">
        <v>221</v>
      </c>
    </row>
    <row r="3009" spans="1:1" hidden="1">
      <c r="A3009" s="120" t="s">
        <v>221</v>
      </c>
    </row>
    <row r="3010" spans="1:1" hidden="1">
      <c r="A3010" s="120" t="s">
        <v>221</v>
      </c>
    </row>
    <row r="3011" spans="1:1" hidden="1">
      <c r="A3011" s="120" t="s">
        <v>221</v>
      </c>
    </row>
    <row r="3012" spans="1:1" hidden="1">
      <c r="A3012" s="120" t="s">
        <v>221</v>
      </c>
    </row>
    <row r="3013" spans="1:1" hidden="1">
      <c r="A3013" s="120" t="s">
        <v>221</v>
      </c>
    </row>
    <row r="3014" spans="1:1" hidden="1">
      <c r="A3014" s="120" t="s">
        <v>221</v>
      </c>
    </row>
    <row r="3015" spans="1:1" hidden="1">
      <c r="A3015" s="120" t="s">
        <v>221</v>
      </c>
    </row>
    <row r="3016" spans="1:1" hidden="1">
      <c r="A3016" s="120" t="s">
        <v>221</v>
      </c>
    </row>
    <row r="3017" spans="1:1" hidden="1">
      <c r="A3017" s="120" t="s">
        <v>221</v>
      </c>
    </row>
    <row r="3018" spans="1:1" hidden="1">
      <c r="A3018" s="120" t="s">
        <v>221</v>
      </c>
    </row>
    <row r="3019" spans="1:1" hidden="1">
      <c r="A3019" s="120" t="s">
        <v>221</v>
      </c>
    </row>
    <row r="3020" spans="1:1" hidden="1">
      <c r="A3020" s="120" t="s">
        <v>221</v>
      </c>
    </row>
    <row r="3021" spans="1:1" hidden="1">
      <c r="A3021" s="120" t="s">
        <v>221</v>
      </c>
    </row>
    <row r="3022" spans="1:1" hidden="1">
      <c r="A3022" s="120" t="s">
        <v>221</v>
      </c>
    </row>
    <row r="3023" spans="1:1" hidden="1">
      <c r="A3023" s="120" t="s">
        <v>221</v>
      </c>
    </row>
    <row r="3024" spans="1:1" hidden="1">
      <c r="A3024" s="120" t="s">
        <v>221</v>
      </c>
    </row>
    <row r="3025" spans="1:1" hidden="1">
      <c r="A3025" s="120" t="s">
        <v>221</v>
      </c>
    </row>
    <row r="3026" spans="1:1" hidden="1">
      <c r="A3026" s="120" t="s">
        <v>221</v>
      </c>
    </row>
    <row r="3027" spans="1:1" hidden="1">
      <c r="A3027" s="120" t="s">
        <v>221</v>
      </c>
    </row>
    <row r="3028" spans="1:1" hidden="1">
      <c r="A3028" s="120" t="s">
        <v>221</v>
      </c>
    </row>
    <row r="3029" spans="1:1" hidden="1">
      <c r="A3029" s="120" t="s">
        <v>221</v>
      </c>
    </row>
    <row r="3030" spans="1:1" hidden="1">
      <c r="A3030" s="120" t="s">
        <v>221</v>
      </c>
    </row>
    <row r="3031" spans="1:1" hidden="1">
      <c r="A3031" s="120" t="s">
        <v>221</v>
      </c>
    </row>
    <row r="3032" spans="1:1" hidden="1">
      <c r="A3032" s="120" t="s">
        <v>221</v>
      </c>
    </row>
    <row r="3033" spans="1:1" hidden="1">
      <c r="A3033" s="120" t="s">
        <v>221</v>
      </c>
    </row>
    <row r="3034" spans="1:1" hidden="1">
      <c r="A3034" s="120" t="s">
        <v>221</v>
      </c>
    </row>
    <row r="3035" spans="1:1" hidden="1">
      <c r="A3035" s="120" t="s">
        <v>221</v>
      </c>
    </row>
    <row r="3036" spans="1:1" hidden="1">
      <c r="A3036" s="120" t="s">
        <v>221</v>
      </c>
    </row>
    <row r="3037" spans="1:1" hidden="1">
      <c r="A3037" s="120" t="s">
        <v>221</v>
      </c>
    </row>
    <row r="3038" spans="1:1" hidden="1">
      <c r="A3038" s="120" t="s">
        <v>221</v>
      </c>
    </row>
    <row r="3039" spans="1:1" hidden="1">
      <c r="A3039" s="120" t="s">
        <v>221</v>
      </c>
    </row>
    <row r="3040" spans="1:1" hidden="1">
      <c r="A3040" s="120" t="s">
        <v>221</v>
      </c>
    </row>
    <row r="3041" spans="1:1" hidden="1">
      <c r="A3041" s="120" t="s">
        <v>221</v>
      </c>
    </row>
    <row r="3042" spans="1:1" hidden="1">
      <c r="A3042" s="120" t="s">
        <v>221</v>
      </c>
    </row>
    <row r="3043" spans="1:1" hidden="1">
      <c r="A3043" s="120" t="s">
        <v>221</v>
      </c>
    </row>
    <row r="3044" spans="1:1" hidden="1">
      <c r="A3044" s="120" t="s">
        <v>221</v>
      </c>
    </row>
    <row r="3045" spans="1:1" hidden="1">
      <c r="A3045" s="120" t="s">
        <v>221</v>
      </c>
    </row>
    <row r="3046" spans="1:1" hidden="1">
      <c r="A3046" s="120" t="s">
        <v>221</v>
      </c>
    </row>
    <row r="3047" spans="1:1" hidden="1">
      <c r="A3047" s="120" t="s">
        <v>221</v>
      </c>
    </row>
    <row r="3048" spans="1:1" hidden="1">
      <c r="A3048" s="120" t="s">
        <v>221</v>
      </c>
    </row>
    <row r="3049" spans="1:1" hidden="1">
      <c r="A3049" s="120" t="s">
        <v>221</v>
      </c>
    </row>
    <row r="3050" spans="1:1" hidden="1">
      <c r="A3050" s="120" t="s">
        <v>221</v>
      </c>
    </row>
    <row r="3051" spans="1:1" hidden="1">
      <c r="A3051" s="120" t="s">
        <v>221</v>
      </c>
    </row>
    <row r="3052" spans="1:1" hidden="1">
      <c r="A3052" s="120" t="s">
        <v>221</v>
      </c>
    </row>
    <row r="3053" spans="1:1" hidden="1">
      <c r="A3053" s="120" t="s">
        <v>221</v>
      </c>
    </row>
    <row r="3054" spans="1:1" hidden="1">
      <c r="A3054" s="120" t="s">
        <v>221</v>
      </c>
    </row>
    <row r="3055" spans="1:1" hidden="1">
      <c r="A3055" s="120" t="s">
        <v>221</v>
      </c>
    </row>
    <row r="3056" spans="1:1" hidden="1">
      <c r="A3056" s="120" t="s">
        <v>221</v>
      </c>
    </row>
    <row r="3057" spans="1:1" hidden="1">
      <c r="A3057" s="120" t="s">
        <v>221</v>
      </c>
    </row>
    <row r="3058" spans="1:1" hidden="1">
      <c r="A3058" s="120" t="s">
        <v>221</v>
      </c>
    </row>
    <row r="3059" spans="1:1" hidden="1">
      <c r="A3059" s="120" t="s">
        <v>221</v>
      </c>
    </row>
    <row r="3060" spans="1:1" hidden="1">
      <c r="A3060" s="120" t="s">
        <v>221</v>
      </c>
    </row>
    <row r="3061" spans="1:1" hidden="1">
      <c r="A3061" s="120" t="s">
        <v>221</v>
      </c>
    </row>
    <row r="3062" spans="1:1" hidden="1">
      <c r="A3062" s="120" t="s">
        <v>221</v>
      </c>
    </row>
    <row r="3063" spans="1:1" hidden="1">
      <c r="A3063" s="120" t="s">
        <v>221</v>
      </c>
    </row>
    <row r="3064" spans="1:1" hidden="1">
      <c r="A3064" s="120" t="s">
        <v>221</v>
      </c>
    </row>
    <row r="3065" spans="1:1" hidden="1">
      <c r="A3065" s="120" t="s">
        <v>221</v>
      </c>
    </row>
    <row r="3066" spans="1:1" hidden="1">
      <c r="A3066" s="120" t="s">
        <v>221</v>
      </c>
    </row>
    <row r="3067" spans="1:1" hidden="1">
      <c r="A3067" s="120" t="s">
        <v>221</v>
      </c>
    </row>
    <row r="3068" spans="1:1" hidden="1">
      <c r="A3068" s="120" t="s">
        <v>221</v>
      </c>
    </row>
    <row r="3069" spans="1:1" hidden="1">
      <c r="A3069" s="120" t="s">
        <v>221</v>
      </c>
    </row>
    <row r="3070" spans="1:1" hidden="1">
      <c r="A3070" s="120" t="s">
        <v>221</v>
      </c>
    </row>
    <row r="3071" spans="1:1" hidden="1">
      <c r="A3071" s="120" t="s">
        <v>221</v>
      </c>
    </row>
    <row r="3072" spans="1:1" hidden="1">
      <c r="A3072" s="120" t="s">
        <v>221</v>
      </c>
    </row>
    <row r="3073" spans="1:1" hidden="1">
      <c r="A3073" s="120" t="s">
        <v>221</v>
      </c>
    </row>
    <row r="3074" spans="1:1" hidden="1">
      <c r="A3074" s="120" t="s">
        <v>221</v>
      </c>
    </row>
    <row r="3075" spans="1:1" hidden="1">
      <c r="A3075" s="120" t="s">
        <v>221</v>
      </c>
    </row>
    <row r="3076" spans="1:1" hidden="1">
      <c r="A3076" s="120" t="s">
        <v>221</v>
      </c>
    </row>
    <row r="3077" spans="1:1" hidden="1">
      <c r="A3077" s="120" t="s">
        <v>221</v>
      </c>
    </row>
    <row r="3078" spans="1:1" hidden="1">
      <c r="A3078" s="120" t="s">
        <v>221</v>
      </c>
    </row>
    <row r="3079" spans="1:1" hidden="1">
      <c r="A3079" s="120" t="s">
        <v>221</v>
      </c>
    </row>
    <row r="3080" spans="1:1" hidden="1">
      <c r="A3080" s="120" t="s">
        <v>221</v>
      </c>
    </row>
    <row r="3081" spans="1:1" hidden="1">
      <c r="A3081" s="120" t="s">
        <v>221</v>
      </c>
    </row>
    <row r="3082" spans="1:1" hidden="1">
      <c r="A3082" s="120" t="s">
        <v>221</v>
      </c>
    </row>
    <row r="3083" spans="1:1" hidden="1">
      <c r="A3083" s="120" t="s">
        <v>221</v>
      </c>
    </row>
    <row r="3084" spans="1:1" hidden="1">
      <c r="A3084" s="120" t="s">
        <v>221</v>
      </c>
    </row>
    <row r="3085" spans="1:1" hidden="1">
      <c r="A3085" s="120" t="s">
        <v>221</v>
      </c>
    </row>
    <row r="3086" spans="1:1" hidden="1">
      <c r="A3086" s="120" t="s">
        <v>221</v>
      </c>
    </row>
    <row r="3087" spans="1:1" hidden="1">
      <c r="A3087" s="120" t="s">
        <v>221</v>
      </c>
    </row>
    <row r="3088" spans="1:1" hidden="1">
      <c r="A3088" s="120" t="s">
        <v>221</v>
      </c>
    </row>
    <row r="3089" spans="1:1" hidden="1">
      <c r="A3089" s="120" t="s">
        <v>221</v>
      </c>
    </row>
    <row r="3090" spans="1:1" hidden="1">
      <c r="A3090" s="120" t="s">
        <v>221</v>
      </c>
    </row>
    <row r="3091" spans="1:1" hidden="1">
      <c r="A3091" s="120" t="s">
        <v>221</v>
      </c>
    </row>
    <row r="3092" spans="1:1" hidden="1">
      <c r="A3092" s="120" t="s">
        <v>221</v>
      </c>
    </row>
    <row r="3093" spans="1:1" hidden="1">
      <c r="A3093" s="120" t="s">
        <v>221</v>
      </c>
    </row>
    <row r="3094" spans="1:1" hidden="1">
      <c r="A3094" s="120" t="s">
        <v>221</v>
      </c>
    </row>
    <row r="3095" spans="1:1" hidden="1">
      <c r="A3095" s="120" t="s">
        <v>221</v>
      </c>
    </row>
    <row r="3096" spans="1:1" hidden="1">
      <c r="A3096" s="120" t="s">
        <v>221</v>
      </c>
    </row>
    <row r="3097" spans="1:1" hidden="1">
      <c r="A3097" s="120" t="s">
        <v>221</v>
      </c>
    </row>
    <row r="3098" spans="1:1" hidden="1">
      <c r="A3098" s="120" t="s">
        <v>221</v>
      </c>
    </row>
    <row r="3099" spans="1:1" hidden="1">
      <c r="A3099" s="120" t="s">
        <v>221</v>
      </c>
    </row>
    <row r="3100" spans="1:1" hidden="1">
      <c r="A3100" s="120" t="s">
        <v>221</v>
      </c>
    </row>
    <row r="3101" spans="1:1" hidden="1">
      <c r="A3101" s="120" t="s">
        <v>221</v>
      </c>
    </row>
    <row r="3102" spans="1:1" hidden="1">
      <c r="A3102" s="120" t="s">
        <v>221</v>
      </c>
    </row>
    <row r="3103" spans="1:1" hidden="1">
      <c r="A3103" s="120" t="s">
        <v>221</v>
      </c>
    </row>
    <row r="3104" spans="1:1" hidden="1">
      <c r="A3104" s="120" t="s">
        <v>221</v>
      </c>
    </row>
    <row r="3105" spans="1:1" hidden="1">
      <c r="A3105" s="120" t="s">
        <v>221</v>
      </c>
    </row>
    <row r="3106" spans="1:1" hidden="1">
      <c r="A3106" s="120" t="s">
        <v>221</v>
      </c>
    </row>
    <row r="3107" spans="1:1" hidden="1">
      <c r="A3107" s="120" t="s">
        <v>221</v>
      </c>
    </row>
    <row r="3108" spans="1:1" hidden="1">
      <c r="A3108" s="120" t="s">
        <v>221</v>
      </c>
    </row>
    <row r="3109" spans="1:1" hidden="1">
      <c r="A3109" s="120" t="s">
        <v>221</v>
      </c>
    </row>
    <row r="3110" spans="1:1" hidden="1">
      <c r="A3110" s="120" t="s">
        <v>221</v>
      </c>
    </row>
    <row r="3111" spans="1:1" hidden="1">
      <c r="A3111" s="120" t="s">
        <v>221</v>
      </c>
    </row>
    <row r="3112" spans="1:1" hidden="1">
      <c r="A3112" s="120" t="s">
        <v>221</v>
      </c>
    </row>
    <row r="3113" spans="1:1" hidden="1">
      <c r="A3113" s="120" t="s">
        <v>221</v>
      </c>
    </row>
    <row r="3114" spans="1:1" hidden="1">
      <c r="A3114" s="120" t="s">
        <v>221</v>
      </c>
    </row>
    <row r="3115" spans="1:1" hidden="1">
      <c r="A3115" s="120" t="s">
        <v>221</v>
      </c>
    </row>
    <row r="3116" spans="1:1" hidden="1">
      <c r="A3116" s="120" t="s">
        <v>221</v>
      </c>
    </row>
    <row r="3117" spans="1:1" hidden="1">
      <c r="A3117" s="120" t="s">
        <v>221</v>
      </c>
    </row>
    <row r="3118" spans="1:1" hidden="1">
      <c r="A3118" s="120" t="s">
        <v>221</v>
      </c>
    </row>
    <row r="3119" spans="1:1" hidden="1">
      <c r="A3119" s="120" t="s">
        <v>221</v>
      </c>
    </row>
    <row r="3120" spans="1:1" hidden="1">
      <c r="A3120" s="120" t="s">
        <v>221</v>
      </c>
    </row>
    <row r="3121" spans="1:1" hidden="1">
      <c r="A3121" s="120" t="s">
        <v>221</v>
      </c>
    </row>
    <row r="3122" spans="1:1" hidden="1">
      <c r="A3122" s="120" t="s">
        <v>221</v>
      </c>
    </row>
    <row r="3123" spans="1:1" hidden="1">
      <c r="A3123" s="120" t="s">
        <v>221</v>
      </c>
    </row>
    <row r="3124" spans="1:1" hidden="1">
      <c r="A3124" s="120" t="s">
        <v>221</v>
      </c>
    </row>
    <row r="3125" spans="1:1" hidden="1">
      <c r="A3125" s="120" t="s">
        <v>221</v>
      </c>
    </row>
    <row r="3126" spans="1:1" hidden="1">
      <c r="A3126" s="120" t="s">
        <v>221</v>
      </c>
    </row>
    <row r="3127" spans="1:1" hidden="1">
      <c r="A3127" s="120" t="s">
        <v>221</v>
      </c>
    </row>
    <row r="3128" spans="1:1" hidden="1">
      <c r="A3128" s="120" t="s">
        <v>221</v>
      </c>
    </row>
    <row r="3129" spans="1:1" hidden="1">
      <c r="A3129" s="120" t="s">
        <v>221</v>
      </c>
    </row>
    <row r="3130" spans="1:1" hidden="1">
      <c r="A3130" s="120" t="s">
        <v>221</v>
      </c>
    </row>
    <row r="3131" spans="1:1" hidden="1">
      <c r="A3131" s="120" t="s">
        <v>221</v>
      </c>
    </row>
    <row r="3132" spans="1:1" hidden="1">
      <c r="A3132" s="120" t="s">
        <v>221</v>
      </c>
    </row>
    <row r="3133" spans="1:1" hidden="1">
      <c r="A3133" s="120" t="s">
        <v>221</v>
      </c>
    </row>
    <row r="3134" spans="1:1" hidden="1">
      <c r="A3134" s="120" t="s">
        <v>221</v>
      </c>
    </row>
    <row r="3135" spans="1:1" hidden="1">
      <c r="A3135" s="120" t="s">
        <v>221</v>
      </c>
    </row>
    <row r="3136" spans="1:1" hidden="1">
      <c r="A3136" s="120" t="s">
        <v>221</v>
      </c>
    </row>
    <row r="3137" spans="1:1" hidden="1">
      <c r="A3137" s="120" t="s">
        <v>221</v>
      </c>
    </row>
    <row r="3138" spans="1:1" hidden="1">
      <c r="A3138" s="120" t="s">
        <v>221</v>
      </c>
    </row>
    <row r="3139" spans="1:1" hidden="1">
      <c r="A3139" s="120" t="s">
        <v>221</v>
      </c>
    </row>
    <row r="3140" spans="1:1" hidden="1">
      <c r="A3140" s="120" t="s">
        <v>221</v>
      </c>
    </row>
    <row r="3141" spans="1:1" hidden="1">
      <c r="A3141" s="120" t="s">
        <v>221</v>
      </c>
    </row>
    <row r="3142" spans="1:1" hidden="1">
      <c r="A3142" s="120" t="s">
        <v>221</v>
      </c>
    </row>
    <row r="3143" spans="1:1" hidden="1">
      <c r="A3143" s="120" t="s">
        <v>221</v>
      </c>
    </row>
    <row r="3144" spans="1:1" hidden="1">
      <c r="A3144" s="120" t="s">
        <v>221</v>
      </c>
    </row>
    <row r="3145" spans="1:1" hidden="1">
      <c r="A3145" s="120" t="s">
        <v>221</v>
      </c>
    </row>
    <row r="3146" spans="1:1" hidden="1">
      <c r="A3146" s="120" t="s">
        <v>221</v>
      </c>
    </row>
    <row r="3147" spans="1:1" hidden="1">
      <c r="A3147" s="120" t="s">
        <v>221</v>
      </c>
    </row>
    <row r="3148" spans="1:1" hidden="1">
      <c r="A3148" s="120" t="s">
        <v>221</v>
      </c>
    </row>
    <row r="3149" spans="1:1" hidden="1">
      <c r="A3149" s="120" t="s">
        <v>221</v>
      </c>
    </row>
    <row r="3150" spans="1:1" hidden="1">
      <c r="A3150" s="120" t="s">
        <v>221</v>
      </c>
    </row>
    <row r="3151" spans="1:1" hidden="1">
      <c r="A3151" s="120" t="s">
        <v>221</v>
      </c>
    </row>
    <row r="3152" spans="1:1" hidden="1">
      <c r="A3152" s="120" t="s">
        <v>221</v>
      </c>
    </row>
    <row r="3153" spans="1:1" hidden="1">
      <c r="A3153" s="120" t="s">
        <v>221</v>
      </c>
    </row>
    <row r="3154" spans="1:1" hidden="1">
      <c r="A3154" s="120" t="s">
        <v>221</v>
      </c>
    </row>
    <row r="3155" spans="1:1" hidden="1">
      <c r="A3155" s="120" t="s">
        <v>221</v>
      </c>
    </row>
    <row r="3156" spans="1:1" hidden="1">
      <c r="A3156" s="120" t="s">
        <v>221</v>
      </c>
    </row>
    <row r="3157" spans="1:1" hidden="1">
      <c r="A3157" s="120" t="s">
        <v>221</v>
      </c>
    </row>
    <row r="3158" spans="1:1" hidden="1">
      <c r="A3158" s="120" t="s">
        <v>221</v>
      </c>
    </row>
    <row r="3159" spans="1:1" hidden="1">
      <c r="A3159" s="120" t="s">
        <v>221</v>
      </c>
    </row>
    <row r="3160" spans="1:1" hidden="1">
      <c r="A3160" s="120" t="s">
        <v>221</v>
      </c>
    </row>
    <row r="3161" spans="1:1" hidden="1">
      <c r="A3161" s="120" t="s">
        <v>221</v>
      </c>
    </row>
    <row r="3162" spans="1:1" hidden="1">
      <c r="A3162" s="120" t="s">
        <v>221</v>
      </c>
    </row>
    <row r="3163" spans="1:1" hidden="1">
      <c r="A3163" s="120" t="s">
        <v>221</v>
      </c>
    </row>
    <row r="3164" spans="1:1" hidden="1">
      <c r="A3164" s="120" t="s">
        <v>221</v>
      </c>
    </row>
    <row r="3165" spans="1:1" hidden="1">
      <c r="A3165" s="120" t="s">
        <v>221</v>
      </c>
    </row>
    <row r="3166" spans="1:1" hidden="1">
      <c r="A3166" s="120" t="s">
        <v>221</v>
      </c>
    </row>
    <row r="3167" spans="1:1" hidden="1">
      <c r="A3167" s="120" t="s">
        <v>221</v>
      </c>
    </row>
    <row r="3168" spans="1:1" hidden="1">
      <c r="A3168" s="120" t="s">
        <v>221</v>
      </c>
    </row>
    <row r="3169" spans="1:1" hidden="1">
      <c r="A3169" s="120" t="s">
        <v>221</v>
      </c>
    </row>
    <row r="3170" spans="1:1" hidden="1">
      <c r="A3170" s="120" t="s">
        <v>221</v>
      </c>
    </row>
    <row r="3171" spans="1:1" hidden="1">
      <c r="A3171" s="120" t="s">
        <v>221</v>
      </c>
    </row>
    <row r="3172" spans="1:1" hidden="1">
      <c r="A3172" s="120" t="s">
        <v>221</v>
      </c>
    </row>
    <row r="3173" spans="1:1" hidden="1">
      <c r="A3173" s="120" t="s">
        <v>221</v>
      </c>
    </row>
    <row r="3174" spans="1:1" hidden="1">
      <c r="A3174" s="120" t="s">
        <v>221</v>
      </c>
    </row>
    <row r="3175" spans="1:1" hidden="1">
      <c r="A3175" s="120" t="s">
        <v>221</v>
      </c>
    </row>
    <row r="3176" spans="1:1" hidden="1">
      <c r="A3176" s="120" t="s">
        <v>221</v>
      </c>
    </row>
    <row r="3177" spans="1:1" hidden="1">
      <c r="A3177" s="120" t="s">
        <v>221</v>
      </c>
    </row>
    <row r="3178" spans="1:1" hidden="1">
      <c r="A3178" s="120" t="s">
        <v>221</v>
      </c>
    </row>
    <row r="3179" spans="1:1" hidden="1">
      <c r="A3179" s="120" t="s">
        <v>221</v>
      </c>
    </row>
    <row r="3180" spans="1:1" hidden="1">
      <c r="A3180" s="120" t="s">
        <v>221</v>
      </c>
    </row>
    <row r="3181" spans="1:1" hidden="1">
      <c r="A3181" s="120" t="s">
        <v>221</v>
      </c>
    </row>
    <row r="3182" spans="1:1" hidden="1">
      <c r="A3182" s="120" t="s">
        <v>221</v>
      </c>
    </row>
    <row r="3183" spans="1:1" hidden="1">
      <c r="A3183" s="120" t="s">
        <v>221</v>
      </c>
    </row>
    <row r="3184" spans="1:1" hidden="1">
      <c r="A3184" s="120" t="s">
        <v>221</v>
      </c>
    </row>
    <row r="3185" spans="1:1" hidden="1">
      <c r="A3185" s="120" t="s">
        <v>221</v>
      </c>
    </row>
    <row r="3186" spans="1:1" hidden="1">
      <c r="A3186" s="120" t="s">
        <v>221</v>
      </c>
    </row>
    <row r="3187" spans="1:1" hidden="1">
      <c r="A3187" s="120" t="s">
        <v>221</v>
      </c>
    </row>
    <row r="3188" spans="1:1" hidden="1">
      <c r="A3188" s="120" t="s">
        <v>221</v>
      </c>
    </row>
    <row r="3189" spans="1:1" hidden="1">
      <c r="A3189" s="120" t="s">
        <v>221</v>
      </c>
    </row>
    <row r="3190" spans="1:1" hidden="1">
      <c r="A3190" s="120" t="s">
        <v>221</v>
      </c>
    </row>
    <row r="3191" spans="1:1" hidden="1">
      <c r="A3191" s="120" t="s">
        <v>221</v>
      </c>
    </row>
    <row r="3192" spans="1:1" hidden="1">
      <c r="A3192" s="120" t="s">
        <v>221</v>
      </c>
    </row>
    <row r="3193" spans="1:1" hidden="1">
      <c r="A3193" s="120" t="s">
        <v>221</v>
      </c>
    </row>
    <row r="3194" spans="1:1" hidden="1">
      <c r="A3194" s="120" t="s">
        <v>221</v>
      </c>
    </row>
    <row r="3195" spans="1:1" hidden="1">
      <c r="A3195" s="120" t="s">
        <v>221</v>
      </c>
    </row>
    <row r="3196" spans="1:1" hidden="1">
      <c r="A3196" s="120" t="s">
        <v>221</v>
      </c>
    </row>
    <row r="3197" spans="1:1" hidden="1">
      <c r="A3197" s="120" t="s">
        <v>221</v>
      </c>
    </row>
    <row r="3198" spans="1:1" hidden="1">
      <c r="A3198" s="120" t="s">
        <v>221</v>
      </c>
    </row>
    <row r="3199" spans="1:1" hidden="1">
      <c r="A3199" s="120" t="s">
        <v>221</v>
      </c>
    </row>
    <row r="3200" spans="1:1" hidden="1">
      <c r="A3200" s="120" t="s">
        <v>221</v>
      </c>
    </row>
    <row r="3201" spans="1:1" hidden="1">
      <c r="A3201" s="120" t="s">
        <v>221</v>
      </c>
    </row>
    <row r="3202" spans="1:1" hidden="1">
      <c r="A3202" s="120" t="s">
        <v>221</v>
      </c>
    </row>
    <row r="3203" spans="1:1" hidden="1">
      <c r="A3203" s="120" t="s">
        <v>221</v>
      </c>
    </row>
    <row r="3204" spans="1:1" hidden="1">
      <c r="A3204" s="120" t="s">
        <v>221</v>
      </c>
    </row>
    <row r="3205" spans="1:1" hidden="1">
      <c r="A3205" s="120" t="s">
        <v>221</v>
      </c>
    </row>
    <row r="3206" spans="1:1" hidden="1">
      <c r="A3206" s="120" t="s">
        <v>221</v>
      </c>
    </row>
    <row r="3207" spans="1:1" hidden="1">
      <c r="A3207" s="120" t="s">
        <v>221</v>
      </c>
    </row>
    <row r="3208" spans="1:1" hidden="1">
      <c r="A3208" s="120" t="s">
        <v>221</v>
      </c>
    </row>
    <row r="3209" spans="1:1" hidden="1">
      <c r="A3209" s="120" t="s">
        <v>221</v>
      </c>
    </row>
    <row r="3210" spans="1:1" hidden="1">
      <c r="A3210" s="120" t="s">
        <v>221</v>
      </c>
    </row>
    <row r="3211" spans="1:1" hidden="1">
      <c r="A3211" s="120" t="s">
        <v>221</v>
      </c>
    </row>
    <row r="3212" spans="1:1" hidden="1">
      <c r="A3212" s="120" t="s">
        <v>221</v>
      </c>
    </row>
    <row r="3213" spans="1:1" hidden="1">
      <c r="A3213" s="120" t="s">
        <v>221</v>
      </c>
    </row>
    <row r="3214" spans="1:1" hidden="1">
      <c r="A3214" s="120" t="s">
        <v>221</v>
      </c>
    </row>
    <row r="3215" spans="1:1" hidden="1">
      <c r="A3215" s="120" t="s">
        <v>221</v>
      </c>
    </row>
    <row r="3216" spans="1:1" hidden="1">
      <c r="A3216" s="120" t="s">
        <v>221</v>
      </c>
    </row>
    <row r="3217" spans="1:1" hidden="1">
      <c r="A3217" s="120" t="s">
        <v>221</v>
      </c>
    </row>
    <row r="3218" spans="1:1" hidden="1">
      <c r="A3218" s="120" t="s">
        <v>221</v>
      </c>
    </row>
    <row r="3219" spans="1:1" hidden="1">
      <c r="A3219" s="120" t="s">
        <v>221</v>
      </c>
    </row>
    <row r="3220" spans="1:1" hidden="1">
      <c r="A3220" s="120" t="s">
        <v>221</v>
      </c>
    </row>
    <row r="3221" spans="1:1" hidden="1">
      <c r="A3221" s="120" t="s">
        <v>221</v>
      </c>
    </row>
    <row r="3222" spans="1:1" hidden="1">
      <c r="A3222" s="120" t="s">
        <v>221</v>
      </c>
    </row>
    <row r="3223" spans="1:1" hidden="1">
      <c r="A3223" s="120" t="s">
        <v>221</v>
      </c>
    </row>
    <row r="3224" spans="1:1" hidden="1">
      <c r="A3224" s="120" t="s">
        <v>221</v>
      </c>
    </row>
    <row r="3225" spans="1:1" hidden="1">
      <c r="A3225" s="120" t="s">
        <v>221</v>
      </c>
    </row>
    <row r="3226" spans="1:1" hidden="1">
      <c r="A3226" s="120" t="s">
        <v>221</v>
      </c>
    </row>
    <row r="3227" spans="1:1" hidden="1">
      <c r="A3227" s="120" t="s">
        <v>221</v>
      </c>
    </row>
    <row r="3228" spans="1:1" hidden="1">
      <c r="A3228" s="120" t="s">
        <v>221</v>
      </c>
    </row>
    <row r="3229" spans="1:1" hidden="1">
      <c r="A3229" s="120" t="s">
        <v>221</v>
      </c>
    </row>
    <row r="3230" spans="1:1" hidden="1">
      <c r="A3230" s="120" t="s">
        <v>221</v>
      </c>
    </row>
    <row r="3231" spans="1:1" hidden="1">
      <c r="A3231" s="120" t="s">
        <v>221</v>
      </c>
    </row>
    <row r="3232" spans="1:1" hidden="1">
      <c r="A3232" s="120" t="s">
        <v>221</v>
      </c>
    </row>
    <row r="3233" spans="1:1" hidden="1">
      <c r="A3233" s="120" t="s">
        <v>221</v>
      </c>
    </row>
    <row r="3234" spans="1:1" hidden="1">
      <c r="A3234" s="120" t="s">
        <v>221</v>
      </c>
    </row>
    <row r="3235" spans="1:1" hidden="1">
      <c r="A3235" s="120" t="s">
        <v>221</v>
      </c>
    </row>
    <row r="3236" spans="1:1" hidden="1">
      <c r="A3236" s="120" t="s">
        <v>221</v>
      </c>
    </row>
    <row r="3237" spans="1:1" hidden="1">
      <c r="A3237" s="120" t="s">
        <v>221</v>
      </c>
    </row>
    <row r="3238" spans="1:1" hidden="1">
      <c r="A3238" s="120" t="s">
        <v>221</v>
      </c>
    </row>
    <row r="3239" spans="1:1" hidden="1">
      <c r="A3239" s="120" t="s">
        <v>221</v>
      </c>
    </row>
    <row r="3240" spans="1:1" hidden="1">
      <c r="A3240" s="120" t="s">
        <v>221</v>
      </c>
    </row>
    <row r="3241" spans="1:1" hidden="1">
      <c r="A3241" s="120" t="s">
        <v>221</v>
      </c>
    </row>
    <row r="3242" spans="1:1" hidden="1">
      <c r="A3242" s="120" t="s">
        <v>221</v>
      </c>
    </row>
    <row r="3243" spans="1:1" hidden="1">
      <c r="A3243" s="120" t="s">
        <v>221</v>
      </c>
    </row>
    <row r="3244" spans="1:1" hidden="1">
      <c r="A3244" s="120" t="s">
        <v>221</v>
      </c>
    </row>
    <row r="3245" spans="1:1" hidden="1">
      <c r="A3245" s="120" t="s">
        <v>221</v>
      </c>
    </row>
    <row r="3246" spans="1:1" hidden="1">
      <c r="A3246" s="120" t="s">
        <v>221</v>
      </c>
    </row>
    <row r="3247" spans="1:1" hidden="1">
      <c r="A3247" s="120" t="s">
        <v>221</v>
      </c>
    </row>
    <row r="3248" spans="1:1" hidden="1">
      <c r="A3248" s="120" t="s">
        <v>221</v>
      </c>
    </row>
    <row r="3249" spans="1:1" hidden="1">
      <c r="A3249" s="120" t="s">
        <v>221</v>
      </c>
    </row>
    <row r="3250" spans="1:1" hidden="1">
      <c r="A3250" s="120" t="s">
        <v>221</v>
      </c>
    </row>
    <row r="3251" spans="1:1" hidden="1">
      <c r="A3251" s="120" t="s">
        <v>221</v>
      </c>
    </row>
    <row r="3252" spans="1:1" hidden="1">
      <c r="A3252" s="120" t="s">
        <v>221</v>
      </c>
    </row>
    <row r="3253" spans="1:1" hidden="1">
      <c r="A3253" s="120" t="s">
        <v>221</v>
      </c>
    </row>
    <row r="3254" spans="1:1" hidden="1">
      <c r="A3254" s="120" t="s">
        <v>221</v>
      </c>
    </row>
    <row r="3255" spans="1:1" hidden="1">
      <c r="A3255" s="120" t="s">
        <v>221</v>
      </c>
    </row>
    <row r="3256" spans="1:1" hidden="1">
      <c r="A3256" s="120" t="s">
        <v>221</v>
      </c>
    </row>
    <row r="3257" spans="1:1" hidden="1">
      <c r="A3257" s="120" t="s">
        <v>221</v>
      </c>
    </row>
    <row r="3258" spans="1:1" hidden="1">
      <c r="A3258" s="120" t="s">
        <v>221</v>
      </c>
    </row>
    <row r="3259" spans="1:1" hidden="1">
      <c r="A3259" s="120" t="s">
        <v>221</v>
      </c>
    </row>
    <row r="3260" spans="1:1" hidden="1">
      <c r="A3260" s="120" t="s">
        <v>221</v>
      </c>
    </row>
    <row r="3261" spans="1:1" hidden="1">
      <c r="A3261" s="120" t="s">
        <v>221</v>
      </c>
    </row>
    <row r="3262" spans="1:1" hidden="1">
      <c r="A3262" s="120" t="s">
        <v>221</v>
      </c>
    </row>
    <row r="3263" spans="1:1" hidden="1">
      <c r="A3263" s="120" t="s">
        <v>221</v>
      </c>
    </row>
    <row r="3264" spans="1:1" hidden="1">
      <c r="A3264" s="120" t="s">
        <v>221</v>
      </c>
    </row>
    <row r="3265" spans="1:1" hidden="1">
      <c r="A3265" s="120" t="s">
        <v>221</v>
      </c>
    </row>
    <row r="3266" spans="1:1" hidden="1">
      <c r="A3266" s="120" t="s">
        <v>221</v>
      </c>
    </row>
    <row r="3267" spans="1:1" hidden="1">
      <c r="A3267" s="120" t="s">
        <v>221</v>
      </c>
    </row>
    <row r="3268" spans="1:1" hidden="1">
      <c r="A3268" s="120" t="s">
        <v>221</v>
      </c>
    </row>
    <row r="3269" spans="1:1" hidden="1">
      <c r="A3269" s="120" t="s">
        <v>221</v>
      </c>
    </row>
    <row r="3270" spans="1:1" hidden="1">
      <c r="A3270" s="120" t="s">
        <v>221</v>
      </c>
    </row>
    <row r="3271" spans="1:1" hidden="1">
      <c r="A3271" s="120" t="s">
        <v>221</v>
      </c>
    </row>
    <row r="3272" spans="1:1" hidden="1">
      <c r="A3272" s="120" t="s">
        <v>221</v>
      </c>
    </row>
    <row r="3273" spans="1:1" hidden="1">
      <c r="A3273" s="120" t="s">
        <v>221</v>
      </c>
    </row>
    <row r="3274" spans="1:1" hidden="1">
      <c r="A3274" s="120" t="s">
        <v>221</v>
      </c>
    </row>
    <row r="3275" spans="1:1" hidden="1">
      <c r="A3275" s="120" t="s">
        <v>221</v>
      </c>
    </row>
    <row r="3276" spans="1:1" hidden="1">
      <c r="A3276" s="120" t="s">
        <v>221</v>
      </c>
    </row>
    <row r="3277" spans="1:1" hidden="1">
      <c r="A3277" s="120" t="s">
        <v>221</v>
      </c>
    </row>
    <row r="3278" spans="1:1" hidden="1">
      <c r="A3278" s="120" t="s">
        <v>221</v>
      </c>
    </row>
    <row r="3279" spans="1:1" hidden="1">
      <c r="A3279" s="120" t="s">
        <v>221</v>
      </c>
    </row>
    <row r="3280" spans="1:1" hidden="1">
      <c r="A3280" s="120" t="s">
        <v>221</v>
      </c>
    </row>
    <row r="3281" spans="1:1" hidden="1">
      <c r="A3281" s="120" t="s">
        <v>221</v>
      </c>
    </row>
    <row r="3282" spans="1:1" hidden="1">
      <c r="A3282" s="120" t="s">
        <v>221</v>
      </c>
    </row>
    <row r="3283" spans="1:1" hidden="1">
      <c r="A3283" s="120" t="s">
        <v>221</v>
      </c>
    </row>
    <row r="3284" spans="1:1" hidden="1">
      <c r="A3284" s="120" t="s">
        <v>221</v>
      </c>
    </row>
    <row r="3285" spans="1:1" hidden="1">
      <c r="A3285" s="120" t="s">
        <v>221</v>
      </c>
    </row>
    <row r="3286" spans="1:1" hidden="1">
      <c r="A3286" s="120" t="s">
        <v>221</v>
      </c>
    </row>
    <row r="3287" spans="1:1" hidden="1">
      <c r="A3287" s="120" t="s">
        <v>221</v>
      </c>
    </row>
    <row r="3288" spans="1:1" hidden="1">
      <c r="A3288" s="120" t="s">
        <v>221</v>
      </c>
    </row>
    <row r="3289" spans="1:1" hidden="1">
      <c r="A3289" s="120" t="s">
        <v>221</v>
      </c>
    </row>
    <row r="3290" spans="1:1" hidden="1">
      <c r="A3290" s="120" t="s">
        <v>221</v>
      </c>
    </row>
    <row r="3291" spans="1:1" hidden="1">
      <c r="A3291" s="120" t="s">
        <v>221</v>
      </c>
    </row>
    <row r="3292" spans="1:1" hidden="1">
      <c r="A3292" s="120" t="s">
        <v>221</v>
      </c>
    </row>
    <row r="3293" spans="1:1" hidden="1">
      <c r="A3293" s="120" t="s">
        <v>221</v>
      </c>
    </row>
    <row r="3294" spans="1:1" hidden="1">
      <c r="A3294" s="120" t="s">
        <v>221</v>
      </c>
    </row>
    <row r="3295" spans="1:1" hidden="1">
      <c r="A3295" s="120" t="s">
        <v>221</v>
      </c>
    </row>
    <row r="3296" spans="1:1" hidden="1">
      <c r="A3296" s="120" t="s">
        <v>221</v>
      </c>
    </row>
    <row r="3297" spans="1:1" hidden="1">
      <c r="A3297" s="120" t="s">
        <v>221</v>
      </c>
    </row>
    <row r="3298" spans="1:1" hidden="1">
      <c r="A3298" s="120" t="s">
        <v>221</v>
      </c>
    </row>
    <row r="3299" spans="1:1" hidden="1">
      <c r="A3299" s="120" t="s">
        <v>221</v>
      </c>
    </row>
    <row r="3300" spans="1:1" hidden="1">
      <c r="A3300" s="120" t="s">
        <v>221</v>
      </c>
    </row>
    <row r="3301" spans="1:1" hidden="1">
      <c r="A3301" s="120" t="s">
        <v>221</v>
      </c>
    </row>
    <row r="3302" spans="1:1" hidden="1">
      <c r="A3302" s="120" t="s">
        <v>221</v>
      </c>
    </row>
    <row r="3303" spans="1:1" hidden="1">
      <c r="A3303" s="120" t="s">
        <v>221</v>
      </c>
    </row>
    <row r="3304" spans="1:1" hidden="1">
      <c r="A3304" s="120" t="s">
        <v>221</v>
      </c>
    </row>
    <row r="3305" spans="1:1" hidden="1">
      <c r="A3305" s="120" t="s">
        <v>221</v>
      </c>
    </row>
    <row r="3306" spans="1:1" hidden="1">
      <c r="A3306" s="120" t="s">
        <v>221</v>
      </c>
    </row>
    <row r="3307" spans="1:1" hidden="1">
      <c r="A3307" s="120" t="s">
        <v>221</v>
      </c>
    </row>
    <row r="3308" spans="1:1" hidden="1">
      <c r="A3308" s="120" t="s">
        <v>221</v>
      </c>
    </row>
    <row r="3309" spans="1:1" hidden="1">
      <c r="A3309" s="120" t="s">
        <v>221</v>
      </c>
    </row>
    <row r="3310" spans="1:1" hidden="1">
      <c r="A3310" s="120" t="s">
        <v>221</v>
      </c>
    </row>
    <row r="3311" spans="1:1" hidden="1">
      <c r="A3311" s="120" t="s">
        <v>221</v>
      </c>
    </row>
    <row r="3312" spans="1:1" hidden="1">
      <c r="A3312" s="120" t="s">
        <v>221</v>
      </c>
    </row>
    <row r="3313" spans="1:1" hidden="1">
      <c r="A3313" s="120" t="s">
        <v>221</v>
      </c>
    </row>
    <row r="3314" spans="1:1" hidden="1">
      <c r="A3314" s="120" t="s">
        <v>221</v>
      </c>
    </row>
    <row r="3315" spans="1:1" hidden="1">
      <c r="A3315" s="120" t="s">
        <v>221</v>
      </c>
    </row>
    <row r="3316" spans="1:1" hidden="1">
      <c r="A3316" s="120" t="s">
        <v>221</v>
      </c>
    </row>
    <row r="3317" spans="1:1" hidden="1">
      <c r="A3317" s="120" t="s">
        <v>221</v>
      </c>
    </row>
    <row r="3318" spans="1:1" hidden="1">
      <c r="A3318" s="120" t="s">
        <v>221</v>
      </c>
    </row>
    <row r="3319" spans="1:1" hidden="1">
      <c r="A3319" s="120" t="s">
        <v>221</v>
      </c>
    </row>
    <row r="3320" spans="1:1" hidden="1">
      <c r="A3320" s="120" t="s">
        <v>221</v>
      </c>
    </row>
    <row r="3321" spans="1:1" hidden="1">
      <c r="A3321" s="120" t="s">
        <v>221</v>
      </c>
    </row>
    <row r="3322" spans="1:1" hidden="1">
      <c r="A3322" s="120" t="s">
        <v>221</v>
      </c>
    </row>
    <row r="3323" spans="1:1" hidden="1">
      <c r="A3323" s="120" t="s">
        <v>221</v>
      </c>
    </row>
    <row r="3324" spans="1:1" hidden="1">
      <c r="A3324" s="120" t="s">
        <v>221</v>
      </c>
    </row>
    <row r="3325" spans="1:1" hidden="1">
      <c r="A3325" s="120" t="s">
        <v>221</v>
      </c>
    </row>
    <row r="3326" spans="1:1" hidden="1">
      <c r="A3326" s="120" t="s">
        <v>221</v>
      </c>
    </row>
    <row r="3327" spans="1:1" hidden="1">
      <c r="A3327" s="120" t="s">
        <v>221</v>
      </c>
    </row>
    <row r="3328" spans="1:1" hidden="1">
      <c r="A3328" s="120" t="s">
        <v>221</v>
      </c>
    </row>
    <row r="3329" spans="1:1" hidden="1">
      <c r="A3329" s="120" t="s">
        <v>221</v>
      </c>
    </row>
    <row r="3330" spans="1:1" hidden="1">
      <c r="A3330" s="120" t="s">
        <v>221</v>
      </c>
    </row>
    <row r="3331" spans="1:1" hidden="1">
      <c r="A3331" s="120" t="s">
        <v>221</v>
      </c>
    </row>
    <row r="3332" spans="1:1" hidden="1">
      <c r="A3332" s="120" t="s">
        <v>221</v>
      </c>
    </row>
    <row r="3333" spans="1:1" hidden="1">
      <c r="A3333" s="120" t="s">
        <v>221</v>
      </c>
    </row>
    <row r="3334" spans="1:1" hidden="1">
      <c r="A3334" s="120" t="s">
        <v>221</v>
      </c>
    </row>
    <row r="3335" spans="1:1" hidden="1">
      <c r="A3335" s="120" t="s">
        <v>221</v>
      </c>
    </row>
    <row r="3336" spans="1:1" hidden="1">
      <c r="A3336" s="120" t="s">
        <v>221</v>
      </c>
    </row>
    <row r="3337" spans="1:1" hidden="1">
      <c r="A3337" s="120" t="s">
        <v>221</v>
      </c>
    </row>
    <row r="3338" spans="1:1" hidden="1">
      <c r="A3338" s="120" t="s">
        <v>221</v>
      </c>
    </row>
    <row r="3339" spans="1:1" hidden="1">
      <c r="A3339" s="120" t="s">
        <v>221</v>
      </c>
    </row>
    <row r="3340" spans="1:1" hidden="1">
      <c r="A3340" s="120" t="s">
        <v>221</v>
      </c>
    </row>
    <row r="3341" spans="1:1" hidden="1">
      <c r="A3341" s="120" t="s">
        <v>221</v>
      </c>
    </row>
    <row r="3342" spans="1:1" hidden="1">
      <c r="A3342" s="120" t="s">
        <v>221</v>
      </c>
    </row>
    <row r="3343" spans="1:1" hidden="1">
      <c r="A3343" s="120" t="s">
        <v>221</v>
      </c>
    </row>
    <row r="3344" spans="1:1" hidden="1">
      <c r="A3344" s="120" t="s">
        <v>221</v>
      </c>
    </row>
    <row r="3345" spans="1:1" hidden="1">
      <c r="A3345" s="120" t="s">
        <v>221</v>
      </c>
    </row>
    <row r="3346" spans="1:1" hidden="1">
      <c r="A3346" s="120" t="s">
        <v>221</v>
      </c>
    </row>
    <row r="3347" spans="1:1" hidden="1">
      <c r="A3347" s="120" t="s">
        <v>221</v>
      </c>
    </row>
    <row r="3348" spans="1:1" hidden="1">
      <c r="A3348" s="120" t="s">
        <v>221</v>
      </c>
    </row>
    <row r="3349" spans="1:1" hidden="1">
      <c r="A3349" s="120" t="s">
        <v>221</v>
      </c>
    </row>
    <row r="3350" spans="1:1" hidden="1">
      <c r="A3350" s="120" t="s">
        <v>221</v>
      </c>
    </row>
    <row r="3351" spans="1:1" hidden="1">
      <c r="A3351" s="120" t="s">
        <v>221</v>
      </c>
    </row>
    <row r="3352" spans="1:1" hidden="1">
      <c r="A3352" s="120" t="s">
        <v>221</v>
      </c>
    </row>
    <row r="3353" spans="1:1" hidden="1">
      <c r="A3353" s="120" t="s">
        <v>221</v>
      </c>
    </row>
    <row r="3354" spans="1:1" hidden="1">
      <c r="A3354" s="120" t="s">
        <v>221</v>
      </c>
    </row>
    <row r="3355" spans="1:1" hidden="1">
      <c r="A3355" s="120" t="s">
        <v>221</v>
      </c>
    </row>
    <row r="3356" spans="1:1" hidden="1">
      <c r="A3356" s="120" t="s">
        <v>221</v>
      </c>
    </row>
    <row r="3357" spans="1:1" hidden="1">
      <c r="A3357" s="120" t="s">
        <v>221</v>
      </c>
    </row>
    <row r="3358" spans="1:1" hidden="1">
      <c r="A3358" s="120" t="s">
        <v>221</v>
      </c>
    </row>
    <row r="3359" spans="1:1" hidden="1">
      <c r="A3359" s="120" t="s">
        <v>221</v>
      </c>
    </row>
    <row r="3360" spans="1:1" hidden="1">
      <c r="A3360" s="120" t="s">
        <v>221</v>
      </c>
    </row>
    <row r="3361" spans="1:1" hidden="1">
      <c r="A3361" s="120" t="s">
        <v>221</v>
      </c>
    </row>
    <row r="3362" spans="1:1" hidden="1">
      <c r="A3362" s="120" t="s">
        <v>221</v>
      </c>
    </row>
    <row r="3363" spans="1:1" hidden="1">
      <c r="A3363" s="120" t="s">
        <v>221</v>
      </c>
    </row>
    <row r="3364" spans="1:1" hidden="1">
      <c r="A3364" s="120" t="s">
        <v>221</v>
      </c>
    </row>
    <row r="3365" spans="1:1" hidden="1">
      <c r="A3365" s="120" t="s">
        <v>221</v>
      </c>
    </row>
    <row r="3366" spans="1:1" hidden="1">
      <c r="A3366" s="120" t="s">
        <v>221</v>
      </c>
    </row>
    <row r="3367" spans="1:1" hidden="1">
      <c r="A3367" s="120" t="s">
        <v>221</v>
      </c>
    </row>
    <row r="3368" spans="1:1" hidden="1">
      <c r="A3368" s="120" t="s">
        <v>221</v>
      </c>
    </row>
    <row r="3369" spans="1:1" hidden="1">
      <c r="A3369" s="120" t="s">
        <v>221</v>
      </c>
    </row>
    <row r="3370" spans="1:1" hidden="1">
      <c r="A3370" s="120" t="s">
        <v>221</v>
      </c>
    </row>
    <row r="3371" spans="1:1" hidden="1">
      <c r="A3371" s="120" t="s">
        <v>221</v>
      </c>
    </row>
    <row r="3372" spans="1:1" hidden="1">
      <c r="A3372" s="120" t="s">
        <v>221</v>
      </c>
    </row>
    <row r="3373" spans="1:1" hidden="1">
      <c r="A3373" s="120" t="s">
        <v>221</v>
      </c>
    </row>
    <row r="3374" spans="1:1" hidden="1">
      <c r="A3374" s="120" t="s">
        <v>221</v>
      </c>
    </row>
    <row r="3375" spans="1:1" hidden="1">
      <c r="A3375" s="120" t="s">
        <v>221</v>
      </c>
    </row>
    <row r="3376" spans="1:1" hidden="1">
      <c r="A3376" s="120" t="s">
        <v>221</v>
      </c>
    </row>
    <row r="3377" spans="1:1" hidden="1">
      <c r="A3377" s="120" t="s">
        <v>221</v>
      </c>
    </row>
    <row r="3378" spans="1:1" hidden="1">
      <c r="A3378" s="120" t="s">
        <v>221</v>
      </c>
    </row>
    <row r="3379" spans="1:1" hidden="1">
      <c r="A3379" s="120" t="s">
        <v>221</v>
      </c>
    </row>
    <row r="3380" spans="1:1" hidden="1">
      <c r="A3380" s="120" t="s">
        <v>221</v>
      </c>
    </row>
    <row r="3381" spans="1:1" hidden="1">
      <c r="A3381" s="120" t="s">
        <v>221</v>
      </c>
    </row>
    <row r="3382" spans="1:1" hidden="1">
      <c r="A3382" s="120" t="s">
        <v>221</v>
      </c>
    </row>
    <row r="3383" spans="1:1" hidden="1">
      <c r="A3383" s="120" t="s">
        <v>221</v>
      </c>
    </row>
    <row r="3384" spans="1:1" hidden="1">
      <c r="A3384" s="120" t="s">
        <v>221</v>
      </c>
    </row>
    <row r="3385" spans="1:1" hidden="1">
      <c r="A3385" s="120" t="s">
        <v>221</v>
      </c>
    </row>
    <row r="3386" spans="1:1" hidden="1">
      <c r="A3386" s="120" t="s">
        <v>221</v>
      </c>
    </row>
    <row r="3387" spans="1:1" hidden="1">
      <c r="A3387" s="120" t="s">
        <v>221</v>
      </c>
    </row>
    <row r="3388" spans="1:1" hidden="1">
      <c r="A3388" s="120" t="s">
        <v>221</v>
      </c>
    </row>
    <row r="3389" spans="1:1" hidden="1">
      <c r="A3389" s="120" t="s">
        <v>221</v>
      </c>
    </row>
    <row r="3390" spans="1:1" hidden="1">
      <c r="A3390" s="120" t="s">
        <v>221</v>
      </c>
    </row>
    <row r="3391" spans="1:1" hidden="1">
      <c r="A3391" s="120" t="s">
        <v>221</v>
      </c>
    </row>
    <row r="3392" spans="1:1" hidden="1">
      <c r="A3392" s="120" t="s">
        <v>221</v>
      </c>
    </row>
    <row r="3393" spans="1:1" hidden="1">
      <c r="A3393" s="120" t="s">
        <v>221</v>
      </c>
    </row>
    <row r="3394" spans="1:1" hidden="1">
      <c r="A3394" s="120" t="s">
        <v>221</v>
      </c>
    </row>
    <row r="3395" spans="1:1" hidden="1">
      <c r="A3395" s="120" t="s">
        <v>221</v>
      </c>
    </row>
    <row r="3396" spans="1:1" hidden="1">
      <c r="A3396" s="120" t="s">
        <v>221</v>
      </c>
    </row>
    <row r="3397" spans="1:1" hidden="1">
      <c r="A3397" s="120" t="s">
        <v>221</v>
      </c>
    </row>
    <row r="3398" spans="1:1" hidden="1">
      <c r="A3398" s="120" t="s">
        <v>221</v>
      </c>
    </row>
    <row r="3399" spans="1:1" hidden="1">
      <c r="A3399" s="120" t="s">
        <v>221</v>
      </c>
    </row>
    <row r="3400" spans="1:1" hidden="1">
      <c r="A3400" s="120" t="s">
        <v>221</v>
      </c>
    </row>
    <row r="3401" spans="1:1" hidden="1">
      <c r="A3401" s="120" t="s">
        <v>221</v>
      </c>
    </row>
    <row r="3402" spans="1:1" hidden="1">
      <c r="A3402" s="120" t="s">
        <v>221</v>
      </c>
    </row>
    <row r="3403" spans="1:1" hidden="1">
      <c r="A3403" s="120" t="s">
        <v>221</v>
      </c>
    </row>
    <row r="3404" spans="1:1" hidden="1">
      <c r="A3404" s="120" t="s">
        <v>221</v>
      </c>
    </row>
    <row r="3405" spans="1:1" hidden="1">
      <c r="A3405" s="120" t="s">
        <v>221</v>
      </c>
    </row>
    <row r="3406" spans="1:1" hidden="1">
      <c r="A3406" s="120" t="s">
        <v>221</v>
      </c>
    </row>
    <row r="3407" spans="1:1" hidden="1">
      <c r="A3407" s="120" t="s">
        <v>221</v>
      </c>
    </row>
    <row r="3408" spans="1:1" hidden="1">
      <c r="A3408" s="120" t="s">
        <v>221</v>
      </c>
    </row>
    <row r="3409" spans="1:1" hidden="1">
      <c r="A3409" s="120" t="s">
        <v>221</v>
      </c>
    </row>
    <row r="3410" spans="1:1" hidden="1">
      <c r="A3410" s="120" t="s">
        <v>221</v>
      </c>
    </row>
    <row r="3411" spans="1:1" hidden="1">
      <c r="A3411" s="120" t="s">
        <v>221</v>
      </c>
    </row>
    <row r="3412" spans="1:1" hidden="1">
      <c r="A3412" s="120" t="s">
        <v>221</v>
      </c>
    </row>
    <row r="3413" spans="1:1" hidden="1">
      <c r="A3413" s="120" t="s">
        <v>221</v>
      </c>
    </row>
    <row r="3414" spans="1:1" hidden="1">
      <c r="A3414" s="120" t="s">
        <v>221</v>
      </c>
    </row>
    <row r="3415" spans="1:1" hidden="1">
      <c r="A3415" s="120" t="s">
        <v>221</v>
      </c>
    </row>
    <row r="3416" spans="1:1" hidden="1">
      <c r="A3416" s="120" t="s">
        <v>221</v>
      </c>
    </row>
    <row r="3417" spans="1:1" hidden="1">
      <c r="A3417" s="120" t="s">
        <v>221</v>
      </c>
    </row>
    <row r="3418" spans="1:1" hidden="1">
      <c r="A3418" s="120" t="s">
        <v>221</v>
      </c>
    </row>
    <row r="3419" spans="1:1" hidden="1">
      <c r="A3419" s="120" t="s">
        <v>221</v>
      </c>
    </row>
    <row r="3420" spans="1:1" hidden="1">
      <c r="A3420" s="120" t="s">
        <v>221</v>
      </c>
    </row>
    <row r="3421" spans="1:1" hidden="1">
      <c r="A3421" s="120" t="s">
        <v>221</v>
      </c>
    </row>
    <row r="3422" spans="1:1" hidden="1">
      <c r="A3422" s="120" t="s">
        <v>221</v>
      </c>
    </row>
    <row r="3423" spans="1:1" hidden="1">
      <c r="A3423" s="120" t="s">
        <v>221</v>
      </c>
    </row>
    <row r="3424" spans="1:1" hidden="1">
      <c r="A3424" s="120" t="s">
        <v>221</v>
      </c>
    </row>
    <row r="3425" spans="1:1" hidden="1">
      <c r="A3425" s="120" t="s">
        <v>221</v>
      </c>
    </row>
    <row r="3426" spans="1:1" hidden="1">
      <c r="A3426" s="120" t="s">
        <v>221</v>
      </c>
    </row>
    <row r="3427" spans="1:1" hidden="1">
      <c r="A3427" s="120" t="s">
        <v>221</v>
      </c>
    </row>
    <row r="3428" spans="1:1" hidden="1">
      <c r="A3428" s="120" t="s">
        <v>221</v>
      </c>
    </row>
    <row r="3429" spans="1:1" hidden="1">
      <c r="A3429" s="120" t="s">
        <v>221</v>
      </c>
    </row>
    <row r="3430" spans="1:1" hidden="1">
      <c r="A3430" s="120" t="s">
        <v>221</v>
      </c>
    </row>
    <row r="3431" spans="1:1" hidden="1">
      <c r="A3431" s="120" t="s">
        <v>221</v>
      </c>
    </row>
    <row r="3432" spans="1:1" hidden="1">
      <c r="A3432" s="120" t="s">
        <v>221</v>
      </c>
    </row>
    <row r="3433" spans="1:1" hidden="1">
      <c r="A3433" s="120" t="s">
        <v>221</v>
      </c>
    </row>
    <row r="3434" spans="1:1" hidden="1">
      <c r="A3434" s="120" t="s">
        <v>221</v>
      </c>
    </row>
    <row r="3435" spans="1:1" hidden="1">
      <c r="A3435" s="120" t="s">
        <v>221</v>
      </c>
    </row>
    <row r="3436" spans="1:1" hidden="1">
      <c r="A3436" s="120" t="s">
        <v>221</v>
      </c>
    </row>
    <row r="3437" spans="1:1" hidden="1">
      <c r="A3437" s="120" t="s">
        <v>221</v>
      </c>
    </row>
    <row r="3438" spans="1:1" hidden="1">
      <c r="A3438" s="120" t="s">
        <v>221</v>
      </c>
    </row>
    <row r="3439" spans="1:1" hidden="1">
      <c r="A3439" s="120" t="s">
        <v>221</v>
      </c>
    </row>
    <row r="3440" spans="1:1" hidden="1">
      <c r="A3440" s="120" t="s">
        <v>221</v>
      </c>
    </row>
    <row r="3441" spans="1:1" hidden="1">
      <c r="A3441" s="120" t="s">
        <v>221</v>
      </c>
    </row>
    <row r="3442" spans="1:1" hidden="1">
      <c r="A3442" s="120" t="s">
        <v>221</v>
      </c>
    </row>
    <row r="3443" spans="1:1" hidden="1">
      <c r="A3443" s="120" t="s">
        <v>221</v>
      </c>
    </row>
    <row r="3444" spans="1:1" hidden="1">
      <c r="A3444" s="120" t="s">
        <v>221</v>
      </c>
    </row>
    <row r="3445" spans="1:1" hidden="1">
      <c r="A3445" s="120" t="s">
        <v>221</v>
      </c>
    </row>
    <row r="3446" spans="1:1" hidden="1">
      <c r="A3446" s="120" t="s">
        <v>221</v>
      </c>
    </row>
    <row r="3447" spans="1:1" hidden="1">
      <c r="A3447" s="120" t="s">
        <v>221</v>
      </c>
    </row>
    <row r="3448" spans="1:1" hidden="1">
      <c r="A3448" s="120" t="s">
        <v>221</v>
      </c>
    </row>
    <row r="3449" spans="1:1" hidden="1">
      <c r="A3449" s="120" t="s">
        <v>221</v>
      </c>
    </row>
    <row r="3450" spans="1:1" hidden="1">
      <c r="A3450" s="120" t="s">
        <v>221</v>
      </c>
    </row>
    <row r="3451" spans="1:1" hidden="1">
      <c r="A3451" s="120" t="s">
        <v>221</v>
      </c>
    </row>
    <row r="3452" spans="1:1" hidden="1">
      <c r="A3452" s="120" t="s">
        <v>221</v>
      </c>
    </row>
    <row r="3453" spans="1:1" hidden="1">
      <c r="A3453" s="120" t="s">
        <v>221</v>
      </c>
    </row>
    <row r="3454" spans="1:1" hidden="1">
      <c r="A3454" s="120" t="s">
        <v>221</v>
      </c>
    </row>
    <row r="3455" spans="1:1" hidden="1">
      <c r="A3455" s="120" t="s">
        <v>221</v>
      </c>
    </row>
    <row r="3456" spans="1:1" hidden="1">
      <c r="A3456" s="120" t="s">
        <v>221</v>
      </c>
    </row>
    <row r="3457" spans="1:1" hidden="1">
      <c r="A3457" s="120" t="s">
        <v>221</v>
      </c>
    </row>
    <row r="3458" spans="1:1" hidden="1">
      <c r="A3458" s="120" t="s">
        <v>221</v>
      </c>
    </row>
    <row r="3459" spans="1:1" hidden="1">
      <c r="A3459" s="120" t="s">
        <v>221</v>
      </c>
    </row>
    <row r="3460" spans="1:1" hidden="1">
      <c r="A3460" s="120" t="s">
        <v>221</v>
      </c>
    </row>
    <row r="3461" spans="1:1" hidden="1">
      <c r="A3461" s="120" t="s">
        <v>221</v>
      </c>
    </row>
    <row r="3462" spans="1:1" hidden="1">
      <c r="A3462" s="120" t="s">
        <v>221</v>
      </c>
    </row>
    <row r="3463" spans="1:1" hidden="1">
      <c r="A3463" s="120" t="s">
        <v>221</v>
      </c>
    </row>
    <row r="3464" spans="1:1" hidden="1">
      <c r="A3464" s="120" t="s">
        <v>221</v>
      </c>
    </row>
    <row r="3465" spans="1:1" hidden="1">
      <c r="A3465" s="120" t="s">
        <v>221</v>
      </c>
    </row>
    <row r="3466" spans="1:1" hidden="1">
      <c r="A3466" s="120" t="s">
        <v>221</v>
      </c>
    </row>
    <row r="3467" spans="1:1" hidden="1">
      <c r="A3467" s="120" t="s">
        <v>221</v>
      </c>
    </row>
    <row r="3468" spans="1:1" hidden="1">
      <c r="A3468" s="120" t="s">
        <v>221</v>
      </c>
    </row>
    <row r="3469" spans="1:1" hidden="1">
      <c r="A3469" s="120" t="s">
        <v>221</v>
      </c>
    </row>
    <row r="3470" spans="1:1" hidden="1">
      <c r="A3470" s="120" t="s">
        <v>221</v>
      </c>
    </row>
    <row r="3471" spans="1:1" hidden="1">
      <c r="A3471" s="120" t="s">
        <v>221</v>
      </c>
    </row>
    <row r="3472" spans="1:1" hidden="1">
      <c r="A3472" s="120" t="s">
        <v>221</v>
      </c>
    </row>
    <row r="3473" spans="1:1" hidden="1">
      <c r="A3473" s="120" t="s">
        <v>221</v>
      </c>
    </row>
    <row r="3474" spans="1:1" hidden="1">
      <c r="A3474" s="120" t="s">
        <v>221</v>
      </c>
    </row>
    <row r="3475" spans="1:1" hidden="1">
      <c r="A3475" s="120" t="s">
        <v>221</v>
      </c>
    </row>
    <row r="3476" spans="1:1" hidden="1">
      <c r="A3476" s="120" t="s">
        <v>221</v>
      </c>
    </row>
    <row r="3477" spans="1:1" hidden="1">
      <c r="A3477" s="120" t="s">
        <v>221</v>
      </c>
    </row>
    <row r="3478" spans="1:1" hidden="1">
      <c r="A3478" s="120" t="s">
        <v>221</v>
      </c>
    </row>
    <row r="3479" spans="1:1" hidden="1">
      <c r="A3479" s="120" t="s">
        <v>221</v>
      </c>
    </row>
    <row r="3480" spans="1:1" hidden="1">
      <c r="A3480" s="120" t="s">
        <v>221</v>
      </c>
    </row>
    <row r="3481" spans="1:1" hidden="1">
      <c r="A3481" s="120" t="s">
        <v>221</v>
      </c>
    </row>
    <row r="3482" spans="1:1" hidden="1">
      <c r="A3482" s="120" t="s">
        <v>221</v>
      </c>
    </row>
    <row r="3483" spans="1:1" hidden="1">
      <c r="A3483" s="120" t="s">
        <v>221</v>
      </c>
    </row>
    <row r="3484" spans="1:1" hidden="1">
      <c r="A3484" s="120" t="s">
        <v>221</v>
      </c>
    </row>
    <row r="3485" spans="1:1" hidden="1">
      <c r="A3485" s="120" t="s">
        <v>221</v>
      </c>
    </row>
    <row r="3486" spans="1:1" hidden="1">
      <c r="A3486" s="120" t="s">
        <v>221</v>
      </c>
    </row>
    <row r="3487" spans="1:1" hidden="1">
      <c r="A3487" s="120" t="s">
        <v>221</v>
      </c>
    </row>
    <row r="3488" spans="1:1" hidden="1">
      <c r="A3488" s="120" t="s">
        <v>221</v>
      </c>
    </row>
    <row r="3489" spans="1:1" hidden="1">
      <c r="A3489" s="120" t="s">
        <v>221</v>
      </c>
    </row>
    <row r="3490" spans="1:1" hidden="1">
      <c r="A3490" s="120" t="s">
        <v>221</v>
      </c>
    </row>
    <row r="3491" spans="1:1" hidden="1">
      <c r="A3491" s="120" t="s">
        <v>221</v>
      </c>
    </row>
    <row r="3492" spans="1:1" hidden="1">
      <c r="A3492" s="120" t="s">
        <v>221</v>
      </c>
    </row>
    <row r="3493" spans="1:1" hidden="1">
      <c r="A3493" s="120" t="s">
        <v>221</v>
      </c>
    </row>
    <row r="3494" spans="1:1" hidden="1">
      <c r="A3494" s="120" t="s">
        <v>221</v>
      </c>
    </row>
    <row r="3495" spans="1:1" hidden="1">
      <c r="A3495" s="120" t="s">
        <v>221</v>
      </c>
    </row>
    <row r="3496" spans="1:1" hidden="1">
      <c r="A3496" s="120" t="s">
        <v>221</v>
      </c>
    </row>
    <row r="3497" spans="1:1" hidden="1">
      <c r="A3497" s="120" t="s">
        <v>221</v>
      </c>
    </row>
    <row r="3498" spans="1:1" hidden="1">
      <c r="A3498" s="120" t="s">
        <v>221</v>
      </c>
    </row>
    <row r="3499" spans="1:1" hidden="1">
      <c r="A3499" s="120" t="s">
        <v>221</v>
      </c>
    </row>
    <row r="3500" spans="1:1" hidden="1">
      <c r="A3500" s="120" t="s">
        <v>221</v>
      </c>
    </row>
    <row r="3501" spans="1:1" hidden="1">
      <c r="A3501" s="120" t="s">
        <v>221</v>
      </c>
    </row>
    <row r="3502" spans="1:1" hidden="1">
      <c r="A3502" s="120" t="s">
        <v>221</v>
      </c>
    </row>
    <row r="3503" spans="1:1" hidden="1">
      <c r="A3503" s="120" t="s">
        <v>221</v>
      </c>
    </row>
    <row r="3504" spans="1:1" hidden="1">
      <c r="A3504" s="120" t="s">
        <v>221</v>
      </c>
    </row>
    <row r="3505" spans="1:1" hidden="1">
      <c r="A3505" s="120" t="s">
        <v>221</v>
      </c>
    </row>
    <row r="3506" spans="1:1" hidden="1">
      <c r="A3506" s="120" t="s">
        <v>221</v>
      </c>
    </row>
    <row r="3507" spans="1:1" hidden="1">
      <c r="A3507" s="120" t="s">
        <v>221</v>
      </c>
    </row>
    <row r="3508" spans="1:1" hidden="1">
      <c r="A3508" s="120" t="s">
        <v>221</v>
      </c>
    </row>
    <row r="3509" spans="1:1" hidden="1">
      <c r="A3509" s="120" t="s">
        <v>221</v>
      </c>
    </row>
    <row r="3510" spans="1:1" hidden="1">
      <c r="A3510" s="120" t="s">
        <v>221</v>
      </c>
    </row>
    <row r="3511" spans="1:1" hidden="1">
      <c r="A3511" s="120" t="s">
        <v>221</v>
      </c>
    </row>
    <row r="3512" spans="1:1" hidden="1">
      <c r="A3512" s="120" t="s">
        <v>221</v>
      </c>
    </row>
    <row r="3513" spans="1:1" hidden="1">
      <c r="A3513" s="120" t="s">
        <v>221</v>
      </c>
    </row>
    <row r="3514" spans="1:1" hidden="1">
      <c r="A3514" s="120" t="s">
        <v>221</v>
      </c>
    </row>
    <row r="3515" spans="1:1" hidden="1">
      <c r="A3515" s="120" t="s">
        <v>221</v>
      </c>
    </row>
    <row r="3516" spans="1:1" hidden="1">
      <c r="A3516" s="120" t="s">
        <v>221</v>
      </c>
    </row>
    <row r="3517" spans="1:1" hidden="1">
      <c r="A3517" s="120" t="s">
        <v>221</v>
      </c>
    </row>
    <row r="3518" spans="1:1" hidden="1">
      <c r="A3518" s="120" t="s">
        <v>221</v>
      </c>
    </row>
    <row r="3519" spans="1:1" hidden="1">
      <c r="A3519" s="120" t="s">
        <v>221</v>
      </c>
    </row>
    <row r="3520" spans="1:1" hidden="1">
      <c r="A3520" s="120" t="s">
        <v>221</v>
      </c>
    </row>
    <row r="3521" spans="1:1" hidden="1">
      <c r="A3521" s="120" t="s">
        <v>221</v>
      </c>
    </row>
    <row r="3522" spans="1:1" hidden="1">
      <c r="A3522" s="120" t="s">
        <v>221</v>
      </c>
    </row>
    <row r="3523" spans="1:1" hidden="1">
      <c r="A3523" s="120" t="s">
        <v>221</v>
      </c>
    </row>
    <row r="3524" spans="1:1" hidden="1">
      <c r="A3524" s="120" t="s">
        <v>221</v>
      </c>
    </row>
    <row r="3525" spans="1:1" hidden="1">
      <c r="A3525" s="120" t="s">
        <v>221</v>
      </c>
    </row>
    <row r="3526" spans="1:1" hidden="1">
      <c r="A3526" s="120" t="s">
        <v>221</v>
      </c>
    </row>
    <row r="3527" spans="1:1" hidden="1">
      <c r="A3527" s="120" t="s">
        <v>221</v>
      </c>
    </row>
    <row r="3528" spans="1:1" hidden="1">
      <c r="A3528" s="120" t="s">
        <v>221</v>
      </c>
    </row>
    <row r="3529" spans="1:1" hidden="1">
      <c r="A3529" s="120" t="s">
        <v>221</v>
      </c>
    </row>
    <row r="3530" spans="1:1" hidden="1">
      <c r="A3530" s="120" t="s">
        <v>221</v>
      </c>
    </row>
    <row r="3531" spans="1:1" hidden="1">
      <c r="A3531" s="120" t="s">
        <v>221</v>
      </c>
    </row>
    <row r="3532" spans="1:1" hidden="1">
      <c r="A3532" s="120" t="s">
        <v>221</v>
      </c>
    </row>
    <row r="3533" spans="1:1" hidden="1">
      <c r="A3533" s="120" t="s">
        <v>221</v>
      </c>
    </row>
    <row r="3534" spans="1:1" hidden="1">
      <c r="A3534" s="120" t="s">
        <v>221</v>
      </c>
    </row>
    <row r="3535" spans="1:1" hidden="1">
      <c r="A3535" s="120" t="s">
        <v>221</v>
      </c>
    </row>
    <row r="3536" spans="1:1" hidden="1">
      <c r="A3536" s="120" t="s">
        <v>221</v>
      </c>
    </row>
    <row r="3537" spans="1:1" hidden="1">
      <c r="A3537" s="120" t="s">
        <v>221</v>
      </c>
    </row>
    <row r="3538" spans="1:1" hidden="1">
      <c r="A3538" s="120" t="s">
        <v>221</v>
      </c>
    </row>
    <row r="3539" spans="1:1" hidden="1">
      <c r="A3539" s="120" t="s">
        <v>221</v>
      </c>
    </row>
    <row r="3540" spans="1:1" hidden="1">
      <c r="A3540" s="120" t="s">
        <v>221</v>
      </c>
    </row>
    <row r="3541" spans="1:1" hidden="1">
      <c r="A3541" s="120" t="s">
        <v>221</v>
      </c>
    </row>
    <row r="3542" spans="1:1" hidden="1">
      <c r="A3542" s="120" t="s">
        <v>221</v>
      </c>
    </row>
    <row r="3543" spans="1:1" hidden="1">
      <c r="A3543" s="120" t="s">
        <v>221</v>
      </c>
    </row>
    <row r="3544" spans="1:1" hidden="1">
      <c r="A3544" s="120" t="s">
        <v>221</v>
      </c>
    </row>
    <row r="3545" spans="1:1" hidden="1">
      <c r="A3545" s="120" t="s">
        <v>221</v>
      </c>
    </row>
    <row r="3546" spans="1:1" hidden="1">
      <c r="A3546" s="120" t="s">
        <v>221</v>
      </c>
    </row>
    <row r="3547" spans="1:1" hidden="1">
      <c r="A3547" s="120" t="s">
        <v>221</v>
      </c>
    </row>
    <row r="3548" spans="1:1" hidden="1">
      <c r="A3548" s="120" t="s">
        <v>221</v>
      </c>
    </row>
    <row r="3549" spans="1:1" hidden="1">
      <c r="A3549" s="120" t="s">
        <v>221</v>
      </c>
    </row>
    <row r="3550" spans="1:1" hidden="1">
      <c r="A3550" s="120" t="s">
        <v>221</v>
      </c>
    </row>
    <row r="3551" spans="1:1" hidden="1">
      <c r="A3551" s="120" t="s">
        <v>221</v>
      </c>
    </row>
    <row r="3552" spans="1:1" hidden="1">
      <c r="A3552" s="120" t="s">
        <v>221</v>
      </c>
    </row>
    <row r="3553" spans="1:1" hidden="1">
      <c r="A3553" s="120" t="s">
        <v>221</v>
      </c>
    </row>
    <row r="3554" spans="1:1" hidden="1">
      <c r="A3554" s="120" t="s">
        <v>221</v>
      </c>
    </row>
    <row r="3555" spans="1:1" hidden="1">
      <c r="A3555" s="120" t="s">
        <v>221</v>
      </c>
    </row>
    <row r="3556" spans="1:1" hidden="1">
      <c r="A3556" s="120" t="s">
        <v>221</v>
      </c>
    </row>
    <row r="3557" spans="1:1" hidden="1">
      <c r="A3557" s="120" t="s">
        <v>221</v>
      </c>
    </row>
    <row r="3558" spans="1:1" hidden="1">
      <c r="A3558" s="120" t="s">
        <v>221</v>
      </c>
    </row>
    <row r="3559" spans="1:1" hidden="1">
      <c r="A3559" s="120" t="s">
        <v>221</v>
      </c>
    </row>
    <row r="3560" spans="1:1" hidden="1">
      <c r="A3560" s="120" t="s">
        <v>221</v>
      </c>
    </row>
    <row r="3561" spans="1:1" hidden="1">
      <c r="A3561" s="120" t="s">
        <v>221</v>
      </c>
    </row>
    <row r="3562" spans="1:1" hidden="1">
      <c r="A3562" s="120" t="s">
        <v>221</v>
      </c>
    </row>
    <row r="3563" spans="1:1" hidden="1">
      <c r="A3563" s="120" t="s">
        <v>221</v>
      </c>
    </row>
    <row r="3564" spans="1:1" hidden="1">
      <c r="A3564" s="120" t="s">
        <v>221</v>
      </c>
    </row>
    <row r="3565" spans="1:1" hidden="1">
      <c r="A3565" s="120" t="s">
        <v>221</v>
      </c>
    </row>
    <row r="3566" spans="1:1" hidden="1">
      <c r="A3566" s="120" t="s">
        <v>221</v>
      </c>
    </row>
    <row r="3567" spans="1:1" hidden="1">
      <c r="A3567" s="120" t="s">
        <v>221</v>
      </c>
    </row>
    <row r="3568" spans="1:1" hidden="1">
      <c r="A3568" s="120" t="s">
        <v>221</v>
      </c>
    </row>
    <row r="3569" spans="1:1" hidden="1">
      <c r="A3569" s="120" t="s">
        <v>221</v>
      </c>
    </row>
    <row r="3570" spans="1:1" hidden="1">
      <c r="A3570" s="120" t="s">
        <v>221</v>
      </c>
    </row>
    <row r="3571" spans="1:1" hidden="1">
      <c r="A3571" s="120" t="s">
        <v>221</v>
      </c>
    </row>
    <row r="3572" spans="1:1" hidden="1">
      <c r="A3572" s="120" t="s">
        <v>221</v>
      </c>
    </row>
    <row r="3573" spans="1:1" hidden="1">
      <c r="A3573" s="120" t="s">
        <v>221</v>
      </c>
    </row>
    <row r="3574" spans="1:1" hidden="1">
      <c r="A3574" s="120" t="s">
        <v>221</v>
      </c>
    </row>
    <row r="3575" spans="1:1" hidden="1">
      <c r="A3575" s="120" t="s">
        <v>221</v>
      </c>
    </row>
    <row r="3576" spans="1:1" hidden="1">
      <c r="A3576" s="120" t="s">
        <v>221</v>
      </c>
    </row>
    <row r="3577" spans="1:1" hidden="1">
      <c r="A3577" s="120" t="s">
        <v>221</v>
      </c>
    </row>
    <row r="3578" spans="1:1" hidden="1">
      <c r="A3578" s="120" t="s">
        <v>221</v>
      </c>
    </row>
    <row r="3579" spans="1:1" hidden="1">
      <c r="A3579" s="120" t="s">
        <v>221</v>
      </c>
    </row>
    <row r="3580" spans="1:1" hidden="1">
      <c r="A3580" s="120" t="s">
        <v>221</v>
      </c>
    </row>
    <row r="3581" spans="1:1" hidden="1">
      <c r="A3581" s="120" t="s">
        <v>221</v>
      </c>
    </row>
    <row r="3582" spans="1:1" hidden="1">
      <c r="A3582" s="120" t="s">
        <v>221</v>
      </c>
    </row>
    <row r="3583" spans="1:1" hidden="1">
      <c r="A3583" s="120" t="s">
        <v>221</v>
      </c>
    </row>
    <row r="3584" spans="1:1" hidden="1">
      <c r="A3584" s="120" t="s">
        <v>221</v>
      </c>
    </row>
    <row r="3585" spans="1:1" hidden="1">
      <c r="A3585" s="120" t="s">
        <v>221</v>
      </c>
    </row>
    <row r="3586" spans="1:1" hidden="1">
      <c r="A3586" s="120" t="s">
        <v>221</v>
      </c>
    </row>
    <row r="3587" spans="1:1" hidden="1">
      <c r="A3587" s="120" t="s">
        <v>221</v>
      </c>
    </row>
    <row r="3588" spans="1:1" hidden="1">
      <c r="A3588" s="120" t="s">
        <v>221</v>
      </c>
    </row>
    <row r="3589" spans="1:1" hidden="1">
      <c r="A3589" s="120" t="s">
        <v>221</v>
      </c>
    </row>
    <row r="3590" spans="1:1" hidden="1">
      <c r="A3590" s="120" t="s">
        <v>221</v>
      </c>
    </row>
    <row r="3591" spans="1:1" hidden="1">
      <c r="A3591" s="120" t="s">
        <v>221</v>
      </c>
    </row>
    <row r="3592" spans="1:1" hidden="1">
      <c r="A3592" s="120" t="s">
        <v>221</v>
      </c>
    </row>
    <row r="3593" spans="1:1" hidden="1">
      <c r="A3593" s="120" t="s">
        <v>221</v>
      </c>
    </row>
    <row r="3594" spans="1:1" hidden="1">
      <c r="A3594" s="120" t="s">
        <v>221</v>
      </c>
    </row>
    <row r="3595" spans="1:1" hidden="1">
      <c r="A3595" s="120" t="s">
        <v>221</v>
      </c>
    </row>
    <row r="3596" spans="1:1" hidden="1">
      <c r="A3596" s="120" t="s">
        <v>221</v>
      </c>
    </row>
    <row r="3597" spans="1:1" hidden="1">
      <c r="A3597" s="120" t="s">
        <v>221</v>
      </c>
    </row>
    <row r="3598" spans="1:1" hidden="1">
      <c r="A3598" s="120" t="s">
        <v>221</v>
      </c>
    </row>
    <row r="3599" spans="1:1" hidden="1">
      <c r="A3599" s="120" t="s">
        <v>221</v>
      </c>
    </row>
    <row r="3600" spans="1:1" hidden="1">
      <c r="A3600" s="120" t="s">
        <v>221</v>
      </c>
    </row>
    <row r="3601" spans="1:1" hidden="1">
      <c r="A3601" s="120" t="s">
        <v>221</v>
      </c>
    </row>
    <row r="3602" spans="1:1" hidden="1">
      <c r="A3602" s="120" t="s">
        <v>221</v>
      </c>
    </row>
    <row r="3603" spans="1:1" hidden="1">
      <c r="A3603" s="120" t="s">
        <v>221</v>
      </c>
    </row>
    <row r="3604" spans="1:1" hidden="1">
      <c r="A3604" s="120" t="s">
        <v>221</v>
      </c>
    </row>
    <row r="3605" spans="1:1" hidden="1">
      <c r="A3605" s="120" t="s">
        <v>221</v>
      </c>
    </row>
    <row r="3606" spans="1:1" hidden="1">
      <c r="A3606" s="120" t="s">
        <v>221</v>
      </c>
    </row>
    <row r="3607" spans="1:1" hidden="1">
      <c r="A3607" s="120" t="s">
        <v>221</v>
      </c>
    </row>
    <row r="3608" spans="1:1" hidden="1">
      <c r="A3608" s="120" t="s">
        <v>221</v>
      </c>
    </row>
    <row r="3609" spans="1:1" hidden="1">
      <c r="A3609" s="120" t="s">
        <v>221</v>
      </c>
    </row>
    <row r="3610" spans="1:1" hidden="1">
      <c r="A3610" s="120" t="s">
        <v>221</v>
      </c>
    </row>
    <row r="3611" spans="1:1" hidden="1">
      <c r="A3611" s="120" t="s">
        <v>221</v>
      </c>
    </row>
    <row r="3612" spans="1:1" hidden="1">
      <c r="A3612" s="120" t="s">
        <v>221</v>
      </c>
    </row>
    <row r="3613" spans="1:1" hidden="1">
      <c r="A3613" s="120" t="s">
        <v>221</v>
      </c>
    </row>
    <row r="3614" spans="1:1" hidden="1">
      <c r="A3614" s="120" t="s">
        <v>221</v>
      </c>
    </row>
    <row r="3615" spans="1:1" hidden="1">
      <c r="A3615" s="120" t="s">
        <v>221</v>
      </c>
    </row>
    <row r="3616" spans="1:1" hidden="1">
      <c r="A3616" s="120" t="s">
        <v>221</v>
      </c>
    </row>
    <row r="3617" spans="1:1" hidden="1">
      <c r="A3617" s="120" t="s">
        <v>221</v>
      </c>
    </row>
    <row r="3618" spans="1:1" hidden="1">
      <c r="A3618" s="120" t="s">
        <v>221</v>
      </c>
    </row>
    <row r="3619" spans="1:1" hidden="1">
      <c r="A3619" s="120" t="s">
        <v>221</v>
      </c>
    </row>
    <row r="3620" spans="1:1" hidden="1">
      <c r="A3620" s="120" t="s">
        <v>221</v>
      </c>
    </row>
    <row r="3621" spans="1:1" hidden="1">
      <c r="A3621" s="120" t="s">
        <v>221</v>
      </c>
    </row>
    <row r="3622" spans="1:1" hidden="1">
      <c r="A3622" s="120" t="s">
        <v>221</v>
      </c>
    </row>
    <row r="3623" spans="1:1" hidden="1">
      <c r="A3623" s="120" t="s">
        <v>221</v>
      </c>
    </row>
    <row r="3624" spans="1:1" hidden="1">
      <c r="A3624" s="120" t="s">
        <v>221</v>
      </c>
    </row>
    <row r="3625" spans="1:1" hidden="1">
      <c r="A3625" s="120" t="s">
        <v>221</v>
      </c>
    </row>
    <row r="3626" spans="1:1" hidden="1">
      <c r="A3626" s="120" t="s">
        <v>221</v>
      </c>
    </row>
    <row r="3627" spans="1:1" hidden="1">
      <c r="A3627" s="120" t="s">
        <v>221</v>
      </c>
    </row>
    <row r="3628" spans="1:1" hidden="1">
      <c r="A3628" s="120" t="s">
        <v>221</v>
      </c>
    </row>
    <row r="3629" spans="1:1" hidden="1">
      <c r="A3629" s="120" t="s">
        <v>221</v>
      </c>
    </row>
    <row r="3630" spans="1:1" hidden="1">
      <c r="A3630" s="120" t="s">
        <v>221</v>
      </c>
    </row>
    <row r="3631" spans="1:1" hidden="1">
      <c r="A3631" s="120" t="s">
        <v>221</v>
      </c>
    </row>
    <row r="3632" spans="1:1" hidden="1">
      <c r="A3632" s="120" t="s">
        <v>221</v>
      </c>
    </row>
    <row r="3633" spans="1:1" hidden="1">
      <c r="A3633" s="120" t="s">
        <v>221</v>
      </c>
    </row>
    <row r="3634" spans="1:1" hidden="1">
      <c r="A3634" s="120" t="s">
        <v>221</v>
      </c>
    </row>
    <row r="3635" spans="1:1" hidden="1">
      <c r="A3635" s="120" t="s">
        <v>221</v>
      </c>
    </row>
    <row r="3636" spans="1:1" hidden="1">
      <c r="A3636" s="120" t="s">
        <v>221</v>
      </c>
    </row>
    <row r="3637" spans="1:1" hidden="1">
      <c r="A3637" s="120" t="s">
        <v>221</v>
      </c>
    </row>
    <row r="3638" spans="1:1" hidden="1">
      <c r="A3638" s="120" t="s">
        <v>221</v>
      </c>
    </row>
    <row r="3639" spans="1:1" hidden="1">
      <c r="A3639" s="120" t="s">
        <v>221</v>
      </c>
    </row>
    <row r="3640" spans="1:1" hidden="1">
      <c r="A3640" s="120" t="s">
        <v>221</v>
      </c>
    </row>
    <row r="3641" spans="1:1" hidden="1">
      <c r="A3641" s="120" t="s">
        <v>221</v>
      </c>
    </row>
    <row r="3642" spans="1:1" hidden="1">
      <c r="A3642" s="120" t="s">
        <v>221</v>
      </c>
    </row>
    <row r="3643" spans="1:1" hidden="1">
      <c r="A3643" s="120" t="s">
        <v>221</v>
      </c>
    </row>
    <row r="3644" spans="1:1" hidden="1">
      <c r="A3644" s="120" t="s">
        <v>221</v>
      </c>
    </row>
    <row r="3645" spans="1:1" hidden="1">
      <c r="A3645" s="120" t="s">
        <v>221</v>
      </c>
    </row>
    <row r="3646" spans="1:1" hidden="1">
      <c r="A3646" s="120" t="s">
        <v>221</v>
      </c>
    </row>
    <row r="3647" spans="1:1" hidden="1">
      <c r="A3647" s="120" t="s">
        <v>221</v>
      </c>
    </row>
    <row r="3648" spans="1:1" hidden="1">
      <c r="A3648" s="120" t="s">
        <v>221</v>
      </c>
    </row>
    <row r="3649" spans="1:1" hidden="1">
      <c r="A3649" s="120" t="s">
        <v>221</v>
      </c>
    </row>
    <row r="3650" spans="1:1" hidden="1">
      <c r="A3650" s="120" t="s">
        <v>221</v>
      </c>
    </row>
    <row r="3651" spans="1:1" hidden="1">
      <c r="A3651" s="120" t="s">
        <v>221</v>
      </c>
    </row>
    <row r="3652" spans="1:1" hidden="1">
      <c r="A3652" s="120" t="s">
        <v>221</v>
      </c>
    </row>
    <row r="3653" spans="1:1" hidden="1">
      <c r="A3653" s="120" t="s">
        <v>221</v>
      </c>
    </row>
    <row r="3654" spans="1:1" hidden="1">
      <c r="A3654" s="120" t="s">
        <v>221</v>
      </c>
    </row>
    <row r="3655" spans="1:1" hidden="1">
      <c r="A3655" s="120" t="s">
        <v>221</v>
      </c>
    </row>
    <row r="3656" spans="1:1" hidden="1">
      <c r="A3656" s="120" t="s">
        <v>221</v>
      </c>
    </row>
    <row r="3657" spans="1:1" hidden="1">
      <c r="A3657" s="120" t="s">
        <v>221</v>
      </c>
    </row>
    <row r="3658" spans="1:1" hidden="1">
      <c r="A3658" s="120" t="s">
        <v>221</v>
      </c>
    </row>
    <row r="3659" spans="1:1" hidden="1">
      <c r="A3659" s="120" t="s">
        <v>221</v>
      </c>
    </row>
    <row r="3660" spans="1:1" hidden="1">
      <c r="A3660" s="120" t="s">
        <v>221</v>
      </c>
    </row>
    <row r="3661" spans="1:1" hidden="1">
      <c r="A3661" s="120" t="s">
        <v>221</v>
      </c>
    </row>
    <row r="3662" spans="1:1" hidden="1">
      <c r="A3662" s="120" t="s">
        <v>221</v>
      </c>
    </row>
    <row r="3663" spans="1:1" hidden="1">
      <c r="A3663" s="120" t="s">
        <v>221</v>
      </c>
    </row>
    <row r="3664" spans="1:1" hidden="1">
      <c r="A3664" s="120" t="s">
        <v>221</v>
      </c>
    </row>
    <row r="3665" spans="1:1" hidden="1">
      <c r="A3665" s="120" t="s">
        <v>221</v>
      </c>
    </row>
    <row r="3666" spans="1:1" hidden="1">
      <c r="A3666" s="120" t="s">
        <v>221</v>
      </c>
    </row>
    <row r="3667" spans="1:1" hidden="1">
      <c r="A3667" s="120" t="s">
        <v>221</v>
      </c>
    </row>
    <row r="3668" spans="1:1" hidden="1">
      <c r="A3668" s="120" t="s">
        <v>221</v>
      </c>
    </row>
    <row r="3669" spans="1:1" hidden="1">
      <c r="A3669" s="120" t="s">
        <v>221</v>
      </c>
    </row>
    <row r="3670" spans="1:1" hidden="1">
      <c r="A3670" s="120" t="s">
        <v>221</v>
      </c>
    </row>
    <row r="3671" spans="1:1" hidden="1">
      <c r="A3671" s="120" t="s">
        <v>221</v>
      </c>
    </row>
    <row r="3672" spans="1:1" hidden="1">
      <c r="A3672" s="120" t="s">
        <v>221</v>
      </c>
    </row>
    <row r="3673" spans="1:1" hidden="1">
      <c r="A3673" s="120" t="s">
        <v>221</v>
      </c>
    </row>
    <row r="3674" spans="1:1" hidden="1">
      <c r="A3674" s="120" t="s">
        <v>221</v>
      </c>
    </row>
    <row r="3675" spans="1:1" hidden="1">
      <c r="A3675" s="120" t="s">
        <v>221</v>
      </c>
    </row>
    <row r="3676" spans="1:1" hidden="1">
      <c r="A3676" s="120" t="s">
        <v>221</v>
      </c>
    </row>
    <row r="3677" spans="1:1" hidden="1">
      <c r="A3677" s="120" t="s">
        <v>221</v>
      </c>
    </row>
    <row r="3678" spans="1:1" hidden="1">
      <c r="A3678" s="120" t="s">
        <v>221</v>
      </c>
    </row>
    <row r="3679" spans="1:1" hidden="1">
      <c r="A3679" s="120" t="s">
        <v>221</v>
      </c>
    </row>
    <row r="3680" spans="1:1" hidden="1">
      <c r="A3680" s="120" t="s">
        <v>221</v>
      </c>
    </row>
    <row r="3681" spans="1:1" hidden="1">
      <c r="A3681" s="120" t="s">
        <v>221</v>
      </c>
    </row>
    <row r="3682" spans="1:1" hidden="1">
      <c r="A3682" s="120" t="s">
        <v>221</v>
      </c>
    </row>
    <row r="3683" spans="1:1" hidden="1">
      <c r="A3683" s="120" t="s">
        <v>221</v>
      </c>
    </row>
    <row r="3684" spans="1:1" hidden="1">
      <c r="A3684" s="120" t="s">
        <v>221</v>
      </c>
    </row>
    <row r="3685" spans="1:1" hidden="1">
      <c r="A3685" s="120" t="s">
        <v>221</v>
      </c>
    </row>
    <row r="3686" spans="1:1" hidden="1">
      <c r="A3686" s="120" t="s">
        <v>221</v>
      </c>
    </row>
    <row r="3687" spans="1:1" hidden="1">
      <c r="A3687" s="120" t="s">
        <v>221</v>
      </c>
    </row>
    <row r="3688" spans="1:1" hidden="1">
      <c r="A3688" s="120" t="s">
        <v>221</v>
      </c>
    </row>
    <row r="3689" spans="1:1" hidden="1">
      <c r="A3689" s="120" t="s">
        <v>221</v>
      </c>
    </row>
    <row r="3690" spans="1:1" hidden="1">
      <c r="A3690" s="120" t="s">
        <v>221</v>
      </c>
    </row>
    <row r="3691" spans="1:1" hidden="1">
      <c r="A3691" s="120" t="s">
        <v>221</v>
      </c>
    </row>
    <row r="3692" spans="1:1" hidden="1">
      <c r="A3692" s="120" t="s">
        <v>221</v>
      </c>
    </row>
    <row r="3693" spans="1:1" hidden="1">
      <c r="A3693" s="120" t="s">
        <v>221</v>
      </c>
    </row>
    <row r="3694" spans="1:1" hidden="1">
      <c r="A3694" s="120" t="s">
        <v>221</v>
      </c>
    </row>
    <row r="3695" spans="1:1" hidden="1">
      <c r="A3695" s="120" t="s">
        <v>221</v>
      </c>
    </row>
    <row r="3696" spans="1:1" hidden="1">
      <c r="A3696" s="120" t="s">
        <v>221</v>
      </c>
    </row>
    <row r="3697" spans="1:1" hidden="1">
      <c r="A3697" s="120" t="s">
        <v>221</v>
      </c>
    </row>
    <row r="3698" spans="1:1" hidden="1">
      <c r="A3698" s="120" t="s">
        <v>221</v>
      </c>
    </row>
    <row r="3699" spans="1:1" hidden="1">
      <c r="A3699" s="120" t="s">
        <v>221</v>
      </c>
    </row>
    <row r="3700" spans="1:1" hidden="1">
      <c r="A3700" s="120" t="s">
        <v>221</v>
      </c>
    </row>
    <row r="3701" spans="1:1" hidden="1">
      <c r="A3701" s="120" t="s">
        <v>221</v>
      </c>
    </row>
    <row r="3702" spans="1:1" hidden="1">
      <c r="A3702" s="120" t="s">
        <v>221</v>
      </c>
    </row>
    <row r="3703" spans="1:1" hidden="1">
      <c r="A3703" s="120" t="s">
        <v>221</v>
      </c>
    </row>
    <row r="3704" spans="1:1" hidden="1">
      <c r="A3704" s="120" t="s">
        <v>221</v>
      </c>
    </row>
    <row r="3705" spans="1:1" hidden="1">
      <c r="A3705" s="120" t="s">
        <v>221</v>
      </c>
    </row>
    <row r="3706" spans="1:1" hidden="1">
      <c r="A3706" s="120" t="s">
        <v>221</v>
      </c>
    </row>
    <row r="3707" spans="1:1" hidden="1">
      <c r="A3707" s="120" t="s">
        <v>221</v>
      </c>
    </row>
    <row r="3708" spans="1:1" hidden="1">
      <c r="A3708" s="120" t="s">
        <v>221</v>
      </c>
    </row>
    <row r="3709" spans="1:1" hidden="1">
      <c r="A3709" s="120" t="s">
        <v>221</v>
      </c>
    </row>
    <row r="3710" spans="1:1" hidden="1">
      <c r="A3710" s="120" t="s">
        <v>221</v>
      </c>
    </row>
    <row r="3711" spans="1:1" hidden="1">
      <c r="A3711" s="120" t="s">
        <v>221</v>
      </c>
    </row>
    <row r="3712" spans="1:1" hidden="1">
      <c r="A3712" s="120" t="s">
        <v>221</v>
      </c>
    </row>
    <row r="3713" spans="1:1" hidden="1">
      <c r="A3713" s="120" t="s">
        <v>221</v>
      </c>
    </row>
    <row r="3714" spans="1:1" hidden="1">
      <c r="A3714" s="120" t="s">
        <v>221</v>
      </c>
    </row>
    <row r="3715" spans="1:1" hidden="1">
      <c r="A3715" s="120" t="s">
        <v>221</v>
      </c>
    </row>
    <row r="3716" spans="1:1" hidden="1">
      <c r="A3716" s="120" t="s">
        <v>221</v>
      </c>
    </row>
    <row r="3717" spans="1:1" hidden="1">
      <c r="A3717" s="120" t="s">
        <v>221</v>
      </c>
    </row>
    <row r="3718" spans="1:1" hidden="1">
      <c r="A3718" s="120" t="s">
        <v>221</v>
      </c>
    </row>
    <row r="3719" spans="1:1" hidden="1">
      <c r="A3719" s="120" t="s">
        <v>221</v>
      </c>
    </row>
    <row r="3720" spans="1:1" hidden="1">
      <c r="A3720" s="120" t="s">
        <v>221</v>
      </c>
    </row>
    <row r="3721" spans="1:1" hidden="1">
      <c r="A3721" s="120" t="s">
        <v>221</v>
      </c>
    </row>
    <row r="3722" spans="1:1" hidden="1">
      <c r="A3722" s="120" t="s">
        <v>221</v>
      </c>
    </row>
    <row r="3723" spans="1:1" hidden="1">
      <c r="A3723" s="120" t="s">
        <v>221</v>
      </c>
    </row>
    <row r="3724" spans="1:1" hidden="1">
      <c r="A3724" s="120" t="s">
        <v>221</v>
      </c>
    </row>
    <row r="3725" spans="1:1" hidden="1">
      <c r="A3725" s="120" t="s">
        <v>221</v>
      </c>
    </row>
    <row r="3726" spans="1:1" hidden="1">
      <c r="A3726" s="120" t="s">
        <v>221</v>
      </c>
    </row>
    <row r="3727" spans="1:1" hidden="1">
      <c r="A3727" s="120" t="s">
        <v>221</v>
      </c>
    </row>
    <row r="3728" spans="1:1" hidden="1">
      <c r="A3728" s="120" t="s">
        <v>221</v>
      </c>
    </row>
    <row r="3729" spans="1:1" hidden="1">
      <c r="A3729" s="120" t="s">
        <v>221</v>
      </c>
    </row>
    <row r="3730" spans="1:1" hidden="1">
      <c r="A3730" s="120" t="s">
        <v>221</v>
      </c>
    </row>
    <row r="3731" spans="1:1" hidden="1">
      <c r="A3731" s="120" t="s">
        <v>221</v>
      </c>
    </row>
    <row r="3732" spans="1:1" hidden="1">
      <c r="A3732" s="120" t="s">
        <v>221</v>
      </c>
    </row>
    <row r="3733" spans="1:1" hidden="1">
      <c r="A3733" s="120" t="s">
        <v>221</v>
      </c>
    </row>
    <row r="3734" spans="1:1" hidden="1">
      <c r="A3734" s="120" t="s">
        <v>221</v>
      </c>
    </row>
    <row r="3735" spans="1:1" hidden="1">
      <c r="A3735" s="120" t="s">
        <v>221</v>
      </c>
    </row>
    <row r="3736" spans="1:1" hidden="1">
      <c r="A3736" s="120" t="s">
        <v>221</v>
      </c>
    </row>
    <row r="3737" spans="1:1" hidden="1">
      <c r="A3737" s="120" t="s">
        <v>221</v>
      </c>
    </row>
    <row r="3738" spans="1:1" hidden="1">
      <c r="A3738" s="120" t="s">
        <v>221</v>
      </c>
    </row>
    <row r="3739" spans="1:1" hidden="1">
      <c r="A3739" s="120" t="s">
        <v>221</v>
      </c>
    </row>
    <row r="3740" spans="1:1" hidden="1">
      <c r="A3740" s="120" t="s">
        <v>221</v>
      </c>
    </row>
    <row r="3741" spans="1:1" hidden="1">
      <c r="A3741" s="120" t="s">
        <v>221</v>
      </c>
    </row>
    <row r="3742" spans="1:1" hidden="1">
      <c r="A3742" s="120" t="s">
        <v>221</v>
      </c>
    </row>
    <row r="3743" spans="1:1" hidden="1">
      <c r="A3743" s="120" t="s">
        <v>221</v>
      </c>
    </row>
    <row r="3744" spans="1:1" hidden="1">
      <c r="A3744" s="120" t="s">
        <v>221</v>
      </c>
    </row>
    <row r="3745" spans="1:1" hidden="1">
      <c r="A3745" s="120" t="s">
        <v>221</v>
      </c>
    </row>
    <row r="3746" spans="1:1" hidden="1">
      <c r="A3746" s="120" t="s">
        <v>221</v>
      </c>
    </row>
    <row r="3747" spans="1:1" hidden="1">
      <c r="A3747" s="120" t="s">
        <v>221</v>
      </c>
    </row>
    <row r="3748" spans="1:1" hidden="1">
      <c r="A3748" s="120" t="s">
        <v>221</v>
      </c>
    </row>
    <row r="3749" spans="1:1" hidden="1">
      <c r="A3749" s="120" t="s">
        <v>221</v>
      </c>
    </row>
    <row r="3750" spans="1:1" hidden="1">
      <c r="A3750" s="120" t="s">
        <v>221</v>
      </c>
    </row>
    <row r="3751" spans="1:1" hidden="1">
      <c r="A3751" s="120" t="s">
        <v>221</v>
      </c>
    </row>
    <row r="3752" spans="1:1" hidden="1">
      <c r="A3752" s="120" t="s">
        <v>221</v>
      </c>
    </row>
    <row r="3753" spans="1:1" hidden="1">
      <c r="A3753" s="120" t="s">
        <v>221</v>
      </c>
    </row>
    <row r="3754" spans="1:1" hidden="1">
      <c r="A3754" s="120" t="s">
        <v>221</v>
      </c>
    </row>
    <row r="3755" spans="1:1" hidden="1">
      <c r="A3755" s="120" t="s">
        <v>221</v>
      </c>
    </row>
    <row r="3756" spans="1:1" hidden="1">
      <c r="A3756" s="120" t="s">
        <v>221</v>
      </c>
    </row>
    <row r="3757" spans="1:1" hidden="1">
      <c r="A3757" s="120" t="s">
        <v>221</v>
      </c>
    </row>
    <row r="3758" spans="1:1" hidden="1">
      <c r="A3758" s="120" t="s">
        <v>221</v>
      </c>
    </row>
    <row r="3759" spans="1:1" hidden="1">
      <c r="A3759" s="120" t="s">
        <v>221</v>
      </c>
    </row>
    <row r="3760" spans="1:1" hidden="1">
      <c r="A3760" s="120" t="s">
        <v>221</v>
      </c>
    </row>
    <row r="3761" spans="1:1" hidden="1">
      <c r="A3761" s="120" t="s">
        <v>221</v>
      </c>
    </row>
    <row r="3762" spans="1:1" hidden="1">
      <c r="A3762" s="120" t="s">
        <v>221</v>
      </c>
    </row>
    <row r="3763" spans="1:1" hidden="1">
      <c r="A3763" s="120" t="s">
        <v>221</v>
      </c>
    </row>
    <row r="3764" spans="1:1" hidden="1">
      <c r="A3764" s="120" t="s">
        <v>221</v>
      </c>
    </row>
    <row r="3765" spans="1:1" hidden="1">
      <c r="A3765" s="120" t="s">
        <v>221</v>
      </c>
    </row>
    <row r="3766" spans="1:1" hidden="1">
      <c r="A3766" s="120" t="s">
        <v>221</v>
      </c>
    </row>
    <row r="3767" spans="1:1" hidden="1">
      <c r="A3767" s="120" t="s">
        <v>221</v>
      </c>
    </row>
    <row r="3768" spans="1:1" hidden="1">
      <c r="A3768" s="120" t="s">
        <v>221</v>
      </c>
    </row>
    <row r="3769" spans="1:1" hidden="1">
      <c r="A3769" s="120" t="s">
        <v>221</v>
      </c>
    </row>
    <row r="3770" spans="1:1" hidden="1">
      <c r="A3770" s="120" t="s">
        <v>221</v>
      </c>
    </row>
    <row r="3771" spans="1:1" hidden="1">
      <c r="A3771" s="120" t="s">
        <v>221</v>
      </c>
    </row>
    <row r="3772" spans="1:1" hidden="1">
      <c r="A3772" s="120" t="s">
        <v>221</v>
      </c>
    </row>
    <row r="3773" spans="1:1" hidden="1">
      <c r="A3773" s="120" t="s">
        <v>221</v>
      </c>
    </row>
    <row r="3774" spans="1:1" hidden="1">
      <c r="A3774" s="120" t="s">
        <v>221</v>
      </c>
    </row>
    <row r="3775" spans="1:1" hidden="1">
      <c r="A3775" s="120" t="s">
        <v>221</v>
      </c>
    </row>
    <row r="3776" spans="1:1" hidden="1">
      <c r="A3776" s="120" t="s">
        <v>221</v>
      </c>
    </row>
    <row r="3777" spans="1:1" hidden="1">
      <c r="A3777" s="120" t="s">
        <v>221</v>
      </c>
    </row>
    <row r="3778" spans="1:1" hidden="1">
      <c r="A3778" s="120" t="s">
        <v>221</v>
      </c>
    </row>
    <row r="3779" spans="1:1" hidden="1">
      <c r="A3779" s="120" t="s">
        <v>221</v>
      </c>
    </row>
    <row r="3780" spans="1:1" hidden="1">
      <c r="A3780" s="120" t="s">
        <v>221</v>
      </c>
    </row>
    <row r="3781" spans="1:1" hidden="1">
      <c r="A3781" s="120" t="s">
        <v>221</v>
      </c>
    </row>
    <row r="3782" spans="1:1" hidden="1">
      <c r="A3782" s="120" t="s">
        <v>221</v>
      </c>
    </row>
    <row r="3783" spans="1:1" hidden="1">
      <c r="A3783" s="120" t="s">
        <v>221</v>
      </c>
    </row>
    <row r="3784" spans="1:1" hidden="1">
      <c r="A3784" s="120" t="s">
        <v>221</v>
      </c>
    </row>
    <row r="3785" spans="1:1" hidden="1">
      <c r="A3785" s="120" t="s">
        <v>221</v>
      </c>
    </row>
    <row r="3786" spans="1:1" hidden="1">
      <c r="A3786" s="120" t="s">
        <v>221</v>
      </c>
    </row>
    <row r="3787" spans="1:1" hidden="1">
      <c r="A3787" s="120" t="s">
        <v>221</v>
      </c>
    </row>
    <row r="3788" spans="1:1" hidden="1">
      <c r="A3788" s="120" t="s">
        <v>221</v>
      </c>
    </row>
    <row r="3789" spans="1:1" hidden="1">
      <c r="A3789" s="120" t="s">
        <v>221</v>
      </c>
    </row>
    <row r="3790" spans="1:1" hidden="1">
      <c r="A3790" s="120" t="s">
        <v>221</v>
      </c>
    </row>
    <row r="3791" spans="1:1" hidden="1">
      <c r="A3791" s="120" t="s">
        <v>221</v>
      </c>
    </row>
    <row r="3792" spans="1:1" hidden="1">
      <c r="A3792" s="120" t="s">
        <v>221</v>
      </c>
    </row>
    <row r="3793" spans="1:1" hidden="1">
      <c r="A3793" s="120" t="s">
        <v>221</v>
      </c>
    </row>
    <row r="3794" spans="1:1" hidden="1">
      <c r="A3794" s="120" t="s">
        <v>221</v>
      </c>
    </row>
    <row r="3795" spans="1:1" hidden="1">
      <c r="A3795" s="120" t="s">
        <v>221</v>
      </c>
    </row>
    <row r="3796" spans="1:1" hidden="1">
      <c r="A3796" s="120" t="s">
        <v>221</v>
      </c>
    </row>
    <row r="3797" spans="1:1" hidden="1">
      <c r="A3797" s="120" t="s">
        <v>221</v>
      </c>
    </row>
    <row r="3798" spans="1:1" hidden="1">
      <c r="A3798" s="120" t="s">
        <v>221</v>
      </c>
    </row>
    <row r="3799" spans="1:1" hidden="1">
      <c r="A3799" s="120" t="s">
        <v>221</v>
      </c>
    </row>
    <row r="3800" spans="1:1" hidden="1">
      <c r="A3800" s="120" t="s">
        <v>221</v>
      </c>
    </row>
    <row r="3801" spans="1:1" hidden="1">
      <c r="A3801" s="120" t="s">
        <v>221</v>
      </c>
    </row>
    <row r="3802" spans="1:1" hidden="1">
      <c r="A3802" s="120" t="s">
        <v>221</v>
      </c>
    </row>
    <row r="3803" spans="1:1" hidden="1">
      <c r="A3803" s="120" t="s">
        <v>221</v>
      </c>
    </row>
    <row r="3804" spans="1:1" hidden="1">
      <c r="A3804" s="120" t="s">
        <v>221</v>
      </c>
    </row>
    <row r="3805" spans="1:1" hidden="1">
      <c r="A3805" s="120" t="s">
        <v>221</v>
      </c>
    </row>
    <row r="3806" spans="1:1" hidden="1">
      <c r="A3806" s="120" t="s">
        <v>221</v>
      </c>
    </row>
    <row r="3807" spans="1:1" hidden="1">
      <c r="A3807" s="120" t="s">
        <v>221</v>
      </c>
    </row>
    <row r="3808" spans="1:1" hidden="1">
      <c r="A3808" s="120" t="s">
        <v>221</v>
      </c>
    </row>
    <row r="3809" spans="1:1" hidden="1">
      <c r="A3809" s="120" t="s">
        <v>221</v>
      </c>
    </row>
    <row r="3810" spans="1:1" hidden="1">
      <c r="A3810" s="120" t="s">
        <v>221</v>
      </c>
    </row>
    <row r="3811" spans="1:1" hidden="1">
      <c r="A3811" s="120" t="s">
        <v>221</v>
      </c>
    </row>
    <row r="3812" spans="1:1" hidden="1">
      <c r="A3812" s="120" t="s">
        <v>221</v>
      </c>
    </row>
    <row r="3813" spans="1:1" hidden="1">
      <c r="A3813" s="120" t="s">
        <v>221</v>
      </c>
    </row>
    <row r="3814" spans="1:1" hidden="1">
      <c r="A3814" s="120" t="s">
        <v>221</v>
      </c>
    </row>
    <row r="3815" spans="1:1" hidden="1">
      <c r="A3815" s="120" t="s">
        <v>221</v>
      </c>
    </row>
    <row r="3816" spans="1:1" hidden="1">
      <c r="A3816" s="120" t="s">
        <v>221</v>
      </c>
    </row>
    <row r="3817" spans="1:1" hidden="1">
      <c r="A3817" s="120" t="s">
        <v>221</v>
      </c>
    </row>
    <row r="3818" spans="1:1" hidden="1">
      <c r="A3818" s="120" t="s">
        <v>221</v>
      </c>
    </row>
    <row r="3819" spans="1:1" hidden="1">
      <c r="A3819" s="120" t="s">
        <v>221</v>
      </c>
    </row>
    <row r="3820" spans="1:1" hidden="1">
      <c r="A3820" s="120" t="s">
        <v>221</v>
      </c>
    </row>
    <row r="3821" spans="1:1" hidden="1">
      <c r="A3821" s="120" t="s">
        <v>221</v>
      </c>
    </row>
    <row r="3822" spans="1:1" hidden="1">
      <c r="A3822" s="120" t="s">
        <v>221</v>
      </c>
    </row>
    <row r="3823" spans="1:1" hidden="1">
      <c r="A3823" s="120" t="s">
        <v>221</v>
      </c>
    </row>
    <row r="3824" spans="1:1" hidden="1">
      <c r="A3824" s="120" t="s">
        <v>221</v>
      </c>
    </row>
    <row r="3825" spans="1:1" hidden="1">
      <c r="A3825" s="120" t="s">
        <v>221</v>
      </c>
    </row>
    <row r="3826" spans="1:1" hidden="1">
      <c r="A3826" s="120" t="s">
        <v>221</v>
      </c>
    </row>
    <row r="3827" spans="1:1" hidden="1">
      <c r="A3827" s="120" t="s">
        <v>221</v>
      </c>
    </row>
    <row r="3828" spans="1:1" hidden="1">
      <c r="A3828" s="120" t="s">
        <v>221</v>
      </c>
    </row>
    <row r="3829" spans="1:1" hidden="1">
      <c r="A3829" s="120" t="s">
        <v>221</v>
      </c>
    </row>
    <row r="3830" spans="1:1" hidden="1">
      <c r="A3830" s="120" t="s">
        <v>221</v>
      </c>
    </row>
    <row r="3831" spans="1:1" hidden="1">
      <c r="A3831" s="120" t="s">
        <v>221</v>
      </c>
    </row>
    <row r="3832" spans="1:1" hidden="1">
      <c r="A3832" s="120" t="s">
        <v>221</v>
      </c>
    </row>
    <row r="3833" spans="1:1" hidden="1">
      <c r="A3833" s="120" t="s">
        <v>221</v>
      </c>
    </row>
    <row r="3834" spans="1:1" hidden="1">
      <c r="A3834" s="120" t="s">
        <v>221</v>
      </c>
    </row>
    <row r="3835" spans="1:1" hidden="1">
      <c r="A3835" s="120" t="s">
        <v>221</v>
      </c>
    </row>
    <row r="3836" spans="1:1" hidden="1">
      <c r="A3836" s="120" t="s">
        <v>221</v>
      </c>
    </row>
    <row r="3837" spans="1:1" hidden="1">
      <c r="A3837" s="120" t="s">
        <v>221</v>
      </c>
    </row>
    <row r="3838" spans="1:1" hidden="1">
      <c r="A3838" s="120" t="s">
        <v>221</v>
      </c>
    </row>
    <row r="3839" spans="1:1" hidden="1">
      <c r="A3839" s="120" t="s">
        <v>221</v>
      </c>
    </row>
    <row r="3840" spans="1:1" hidden="1">
      <c r="A3840" s="120" t="s">
        <v>221</v>
      </c>
    </row>
    <row r="3841" spans="1:1" hidden="1">
      <c r="A3841" s="120" t="s">
        <v>221</v>
      </c>
    </row>
    <row r="3842" spans="1:1" hidden="1">
      <c r="A3842" s="120" t="s">
        <v>221</v>
      </c>
    </row>
    <row r="3843" spans="1:1" hidden="1">
      <c r="A3843" s="120" t="s">
        <v>221</v>
      </c>
    </row>
    <row r="3844" spans="1:1" hidden="1">
      <c r="A3844" s="120" t="s">
        <v>221</v>
      </c>
    </row>
    <row r="3845" spans="1:1" hidden="1">
      <c r="A3845" s="120" t="s">
        <v>221</v>
      </c>
    </row>
    <row r="3846" spans="1:1" hidden="1">
      <c r="A3846" s="120" t="s">
        <v>221</v>
      </c>
    </row>
    <row r="3847" spans="1:1" hidden="1">
      <c r="A3847" s="120" t="s">
        <v>221</v>
      </c>
    </row>
    <row r="3848" spans="1:1" hidden="1">
      <c r="A3848" s="120" t="s">
        <v>221</v>
      </c>
    </row>
    <row r="3849" spans="1:1" hidden="1">
      <c r="A3849" s="120" t="s">
        <v>221</v>
      </c>
    </row>
    <row r="3850" spans="1:1" hidden="1">
      <c r="A3850" s="120" t="s">
        <v>221</v>
      </c>
    </row>
    <row r="3851" spans="1:1" hidden="1">
      <c r="A3851" s="120" t="s">
        <v>221</v>
      </c>
    </row>
    <row r="3852" spans="1:1" hidden="1">
      <c r="A3852" s="120" t="s">
        <v>221</v>
      </c>
    </row>
    <row r="3853" spans="1:1" hidden="1">
      <c r="A3853" s="120" t="s">
        <v>221</v>
      </c>
    </row>
    <row r="3854" spans="1:1" hidden="1">
      <c r="A3854" s="120" t="s">
        <v>221</v>
      </c>
    </row>
    <row r="3855" spans="1:1" hidden="1">
      <c r="A3855" s="120" t="s">
        <v>221</v>
      </c>
    </row>
    <row r="3856" spans="1:1" hidden="1">
      <c r="A3856" s="120" t="s">
        <v>221</v>
      </c>
    </row>
    <row r="3857" spans="1:1" hidden="1">
      <c r="A3857" s="120" t="s">
        <v>221</v>
      </c>
    </row>
    <row r="3858" spans="1:1" hidden="1">
      <c r="A3858" s="120" t="s">
        <v>221</v>
      </c>
    </row>
    <row r="3859" spans="1:1" hidden="1">
      <c r="A3859" s="120" t="s">
        <v>221</v>
      </c>
    </row>
    <row r="3860" spans="1:1" hidden="1">
      <c r="A3860" s="120" t="s">
        <v>221</v>
      </c>
    </row>
    <row r="3861" spans="1:1" hidden="1">
      <c r="A3861" s="120" t="s">
        <v>221</v>
      </c>
    </row>
    <row r="3862" spans="1:1" hidden="1">
      <c r="A3862" s="120" t="s">
        <v>221</v>
      </c>
    </row>
    <row r="3863" spans="1:1" hidden="1">
      <c r="A3863" s="120" t="s">
        <v>221</v>
      </c>
    </row>
    <row r="3864" spans="1:1" hidden="1">
      <c r="A3864" s="120" t="s">
        <v>221</v>
      </c>
    </row>
    <row r="3865" spans="1:1" hidden="1">
      <c r="A3865" s="120" t="s">
        <v>221</v>
      </c>
    </row>
    <row r="3866" spans="1:1" hidden="1">
      <c r="A3866" s="120" t="s">
        <v>221</v>
      </c>
    </row>
    <row r="3867" spans="1:1" hidden="1">
      <c r="A3867" s="120" t="s">
        <v>221</v>
      </c>
    </row>
    <row r="3868" spans="1:1" hidden="1">
      <c r="A3868" s="120" t="s">
        <v>221</v>
      </c>
    </row>
    <row r="3869" spans="1:1" hidden="1">
      <c r="A3869" s="120" t="s">
        <v>221</v>
      </c>
    </row>
    <row r="3870" spans="1:1" hidden="1">
      <c r="A3870" s="120" t="s">
        <v>221</v>
      </c>
    </row>
    <row r="3871" spans="1:1" hidden="1">
      <c r="A3871" s="120" t="s">
        <v>221</v>
      </c>
    </row>
    <row r="3872" spans="1:1" hidden="1">
      <c r="A3872" s="120" t="s">
        <v>221</v>
      </c>
    </row>
    <row r="3873" spans="1:1" hidden="1">
      <c r="A3873" s="120" t="s">
        <v>221</v>
      </c>
    </row>
    <row r="3874" spans="1:1" hidden="1">
      <c r="A3874" s="120" t="s">
        <v>221</v>
      </c>
    </row>
    <row r="3875" spans="1:1" hidden="1">
      <c r="A3875" s="120" t="s">
        <v>221</v>
      </c>
    </row>
    <row r="3876" spans="1:1" hidden="1">
      <c r="A3876" s="120" t="s">
        <v>221</v>
      </c>
    </row>
    <row r="3877" spans="1:1" hidden="1">
      <c r="A3877" s="120" t="s">
        <v>221</v>
      </c>
    </row>
    <row r="3878" spans="1:1" hidden="1">
      <c r="A3878" s="120" t="s">
        <v>221</v>
      </c>
    </row>
    <row r="3879" spans="1:1" hidden="1">
      <c r="A3879" s="120" t="s">
        <v>221</v>
      </c>
    </row>
    <row r="3880" spans="1:1" hidden="1">
      <c r="A3880" s="120" t="s">
        <v>221</v>
      </c>
    </row>
    <row r="3881" spans="1:1" hidden="1">
      <c r="A3881" s="120" t="s">
        <v>221</v>
      </c>
    </row>
    <row r="3882" spans="1:1" hidden="1">
      <c r="A3882" s="120" t="s">
        <v>221</v>
      </c>
    </row>
    <row r="3883" spans="1:1" hidden="1">
      <c r="A3883" s="120" t="s">
        <v>221</v>
      </c>
    </row>
    <row r="3884" spans="1:1" hidden="1">
      <c r="A3884" s="120" t="s">
        <v>221</v>
      </c>
    </row>
    <row r="3885" spans="1:1" hidden="1">
      <c r="A3885" s="120" t="s">
        <v>221</v>
      </c>
    </row>
    <row r="3886" spans="1:1" hidden="1">
      <c r="A3886" s="120" t="s">
        <v>221</v>
      </c>
    </row>
    <row r="3887" spans="1:1" hidden="1">
      <c r="A3887" s="120" t="s">
        <v>221</v>
      </c>
    </row>
    <row r="3888" spans="1:1" hidden="1">
      <c r="A3888" s="120" t="s">
        <v>221</v>
      </c>
    </row>
    <row r="3889" spans="1:1" hidden="1">
      <c r="A3889" s="120" t="s">
        <v>221</v>
      </c>
    </row>
    <row r="3890" spans="1:1" hidden="1">
      <c r="A3890" s="120" t="s">
        <v>221</v>
      </c>
    </row>
    <row r="3891" spans="1:1" hidden="1">
      <c r="A3891" s="120" t="s">
        <v>221</v>
      </c>
    </row>
    <row r="3892" spans="1:1" hidden="1">
      <c r="A3892" s="120" t="s">
        <v>221</v>
      </c>
    </row>
    <row r="3893" spans="1:1" hidden="1">
      <c r="A3893" s="120" t="s">
        <v>221</v>
      </c>
    </row>
    <row r="3894" spans="1:1" hidden="1">
      <c r="A3894" s="120" t="s">
        <v>221</v>
      </c>
    </row>
    <row r="3895" spans="1:1" hidden="1">
      <c r="A3895" s="120" t="s">
        <v>221</v>
      </c>
    </row>
    <row r="3896" spans="1:1" hidden="1">
      <c r="A3896" s="120" t="s">
        <v>221</v>
      </c>
    </row>
    <row r="3897" spans="1:1" hidden="1">
      <c r="A3897" s="120" t="s">
        <v>221</v>
      </c>
    </row>
    <row r="3898" spans="1:1" hidden="1">
      <c r="A3898" s="120" t="s">
        <v>221</v>
      </c>
    </row>
    <row r="3899" spans="1:1" hidden="1">
      <c r="A3899" s="120" t="s">
        <v>221</v>
      </c>
    </row>
    <row r="3900" spans="1:1" hidden="1">
      <c r="A3900" s="120" t="s">
        <v>221</v>
      </c>
    </row>
    <row r="3901" spans="1:1" hidden="1">
      <c r="A3901" s="120" t="s">
        <v>221</v>
      </c>
    </row>
    <row r="3902" spans="1:1" hidden="1">
      <c r="A3902" s="120" t="s">
        <v>221</v>
      </c>
    </row>
    <row r="3903" spans="1:1" hidden="1">
      <c r="A3903" s="120" t="s">
        <v>221</v>
      </c>
    </row>
    <row r="3904" spans="1:1" hidden="1">
      <c r="A3904" s="120" t="s">
        <v>221</v>
      </c>
    </row>
    <row r="3905" spans="1:1" hidden="1">
      <c r="A3905" s="120" t="s">
        <v>221</v>
      </c>
    </row>
    <row r="3906" spans="1:1" hidden="1">
      <c r="A3906" s="120" t="s">
        <v>221</v>
      </c>
    </row>
    <row r="3907" spans="1:1" hidden="1">
      <c r="A3907" s="120" t="s">
        <v>221</v>
      </c>
    </row>
    <row r="3908" spans="1:1" hidden="1">
      <c r="A3908" s="120" t="s">
        <v>221</v>
      </c>
    </row>
    <row r="3909" spans="1:1" hidden="1">
      <c r="A3909" s="120" t="s">
        <v>221</v>
      </c>
    </row>
    <row r="3910" spans="1:1" hidden="1">
      <c r="A3910" s="120" t="s">
        <v>221</v>
      </c>
    </row>
    <row r="3911" spans="1:1" hidden="1">
      <c r="A3911" s="120" t="s">
        <v>221</v>
      </c>
    </row>
    <row r="3912" spans="1:1" hidden="1">
      <c r="A3912" s="120" t="s">
        <v>221</v>
      </c>
    </row>
    <row r="3913" spans="1:1" hidden="1">
      <c r="A3913" s="120" t="s">
        <v>221</v>
      </c>
    </row>
    <row r="3914" spans="1:1" hidden="1">
      <c r="A3914" s="120" t="s">
        <v>221</v>
      </c>
    </row>
    <row r="3915" spans="1:1" hidden="1">
      <c r="A3915" s="120" t="s">
        <v>221</v>
      </c>
    </row>
    <row r="3916" spans="1:1" hidden="1">
      <c r="A3916" s="120" t="s">
        <v>221</v>
      </c>
    </row>
    <row r="3917" spans="1:1" hidden="1">
      <c r="A3917" s="120" t="s">
        <v>221</v>
      </c>
    </row>
    <row r="3918" spans="1:1" hidden="1">
      <c r="A3918" s="120" t="s">
        <v>221</v>
      </c>
    </row>
    <row r="3919" spans="1:1" hidden="1">
      <c r="A3919" s="120" t="s">
        <v>221</v>
      </c>
    </row>
    <row r="3920" spans="1:1" hidden="1">
      <c r="A3920" s="120" t="s">
        <v>221</v>
      </c>
    </row>
    <row r="3921" spans="1:1" hidden="1">
      <c r="A3921" s="120" t="s">
        <v>221</v>
      </c>
    </row>
    <row r="3922" spans="1:1" hidden="1">
      <c r="A3922" s="120" t="s">
        <v>221</v>
      </c>
    </row>
    <row r="3923" spans="1:1" hidden="1">
      <c r="A3923" s="120" t="s">
        <v>221</v>
      </c>
    </row>
    <row r="3924" spans="1:1" hidden="1">
      <c r="A3924" s="120" t="s">
        <v>221</v>
      </c>
    </row>
    <row r="3925" spans="1:1" hidden="1">
      <c r="A3925" s="120" t="s">
        <v>221</v>
      </c>
    </row>
    <row r="3926" spans="1:1" hidden="1">
      <c r="A3926" s="120" t="s">
        <v>221</v>
      </c>
    </row>
    <row r="3927" spans="1:1" hidden="1">
      <c r="A3927" s="120" t="s">
        <v>221</v>
      </c>
    </row>
    <row r="3928" spans="1:1" hidden="1">
      <c r="A3928" s="120" t="s">
        <v>221</v>
      </c>
    </row>
    <row r="3929" spans="1:1" hidden="1">
      <c r="A3929" s="120" t="s">
        <v>221</v>
      </c>
    </row>
    <row r="3930" spans="1:1" hidden="1">
      <c r="A3930" s="120" t="s">
        <v>221</v>
      </c>
    </row>
    <row r="3931" spans="1:1" hidden="1">
      <c r="A3931" s="120" t="s">
        <v>221</v>
      </c>
    </row>
    <row r="3932" spans="1:1" hidden="1">
      <c r="A3932" s="120" t="s">
        <v>221</v>
      </c>
    </row>
    <row r="3933" spans="1:1" hidden="1">
      <c r="A3933" s="120" t="s">
        <v>221</v>
      </c>
    </row>
    <row r="3934" spans="1:1" hidden="1">
      <c r="A3934" s="120" t="s">
        <v>221</v>
      </c>
    </row>
    <row r="3935" spans="1:1" hidden="1">
      <c r="A3935" s="120" t="s">
        <v>221</v>
      </c>
    </row>
    <row r="3936" spans="1:1" hidden="1">
      <c r="A3936" s="120" t="s">
        <v>221</v>
      </c>
    </row>
    <row r="3937" spans="1:1" hidden="1">
      <c r="A3937" s="120" t="s">
        <v>221</v>
      </c>
    </row>
    <row r="3938" spans="1:1" hidden="1">
      <c r="A3938" s="120" t="s">
        <v>221</v>
      </c>
    </row>
    <row r="3939" spans="1:1" hidden="1">
      <c r="A3939" s="120" t="s">
        <v>221</v>
      </c>
    </row>
    <row r="3940" spans="1:1" hidden="1">
      <c r="A3940" s="120" t="s">
        <v>221</v>
      </c>
    </row>
    <row r="3941" spans="1:1" hidden="1">
      <c r="A3941" s="120" t="s">
        <v>221</v>
      </c>
    </row>
    <row r="3942" spans="1:1" hidden="1">
      <c r="A3942" s="120" t="s">
        <v>221</v>
      </c>
    </row>
    <row r="3943" spans="1:1" hidden="1">
      <c r="A3943" s="120" t="s">
        <v>221</v>
      </c>
    </row>
    <row r="3944" spans="1:1" hidden="1">
      <c r="A3944" s="120" t="s">
        <v>221</v>
      </c>
    </row>
    <row r="3945" spans="1:1" hidden="1">
      <c r="A3945" s="120" t="s">
        <v>221</v>
      </c>
    </row>
    <row r="3946" spans="1:1" hidden="1">
      <c r="A3946" s="120" t="s">
        <v>221</v>
      </c>
    </row>
    <row r="3947" spans="1:1" hidden="1">
      <c r="A3947" s="120" t="s">
        <v>221</v>
      </c>
    </row>
    <row r="3948" spans="1:1" hidden="1">
      <c r="A3948" s="120" t="s">
        <v>221</v>
      </c>
    </row>
    <row r="3949" spans="1:1" hidden="1">
      <c r="A3949" s="120" t="s">
        <v>221</v>
      </c>
    </row>
    <row r="3950" spans="1:1" hidden="1">
      <c r="A3950" s="120" t="s">
        <v>221</v>
      </c>
    </row>
    <row r="3951" spans="1:1" hidden="1">
      <c r="A3951" s="120" t="s">
        <v>221</v>
      </c>
    </row>
    <row r="3952" spans="1:1" hidden="1">
      <c r="A3952" s="120" t="s">
        <v>221</v>
      </c>
    </row>
    <row r="3953" spans="1:1" hidden="1">
      <c r="A3953" s="120" t="s">
        <v>221</v>
      </c>
    </row>
    <row r="3954" spans="1:1" hidden="1">
      <c r="A3954" s="120" t="s">
        <v>221</v>
      </c>
    </row>
    <row r="3955" spans="1:1" hidden="1">
      <c r="A3955" s="120" t="s">
        <v>221</v>
      </c>
    </row>
    <row r="3956" spans="1:1" hidden="1">
      <c r="A3956" s="120" t="s">
        <v>221</v>
      </c>
    </row>
    <row r="3957" spans="1:1" hidden="1">
      <c r="A3957" s="120" t="s">
        <v>221</v>
      </c>
    </row>
    <row r="3958" spans="1:1" hidden="1">
      <c r="A3958" s="120" t="s">
        <v>221</v>
      </c>
    </row>
    <row r="3959" spans="1:1" hidden="1">
      <c r="A3959" s="120" t="s">
        <v>221</v>
      </c>
    </row>
    <row r="3960" spans="1:1" hidden="1">
      <c r="A3960" s="120" t="s">
        <v>221</v>
      </c>
    </row>
    <row r="3961" spans="1:1" hidden="1">
      <c r="A3961" s="120" t="s">
        <v>221</v>
      </c>
    </row>
    <row r="3962" spans="1:1" hidden="1">
      <c r="A3962" s="120" t="s">
        <v>221</v>
      </c>
    </row>
    <row r="3963" spans="1:1" hidden="1">
      <c r="A3963" s="120" t="s">
        <v>221</v>
      </c>
    </row>
    <row r="3964" spans="1:1" hidden="1">
      <c r="A3964" s="120" t="s">
        <v>221</v>
      </c>
    </row>
    <row r="3965" spans="1:1" hidden="1">
      <c r="A3965" s="120" t="s">
        <v>221</v>
      </c>
    </row>
    <row r="3966" spans="1:1" hidden="1">
      <c r="A3966" s="120" t="s">
        <v>221</v>
      </c>
    </row>
    <row r="3967" spans="1:1" hidden="1">
      <c r="A3967" s="120" t="s">
        <v>221</v>
      </c>
    </row>
    <row r="3968" spans="1:1" hidden="1">
      <c r="A3968" s="120" t="s">
        <v>221</v>
      </c>
    </row>
    <row r="3969" spans="1:1" hidden="1">
      <c r="A3969" s="120" t="s">
        <v>221</v>
      </c>
    </row>
    <row r="3970" spans="1:1" hidden="1">
      <c r="A3970" s="120" t="s">
        <v>221</v>
      </c>
    </row>
    <row r="3971" spans="1:1" hidden="1">
      <c r="A3971" s="120" t="s">
        <v>221</v>
      </c>
    </row>
    <row r="3972" spans="1:1" hidden="1">
      <c r="A3972" s="120" t="s">
        <v>221</v>
      </c>
    </row>
    <row r="3973" spans="1:1" hidden="1">
      <c r="A3973" s="120" t="s">
        <v>221</v>
      </c>
    </row>
    <row r="3974" spans="1:1" hidden="1">
      <c r="A3974" s="120" t="s">
        <v>221</v>
      </c>
    </row>
    <row r="3975" spans="1:1" hidden="1">
      <c r="A3975" s="120" t="s">
        <v>221</v>
      </c>
    </row>
    <row r="3976" spans="1:1" hidden="1">
      <c r="A3976" s="120" t="s">
        <v>221</v>
      </c>
    </row>
    <row r="3977" spans="1:1" hidden="1">
      <c r="A3977" s="120" t="s">
        <v>221</v>
      </c>
    </row>
    <row r="3978" spans="1:1" hidden="1">
      <c r="A3978" s="120" t="s">
        <v>221</v>
      </c>
    </row>
    <row r="3979" spans="1:1" hidden="1">
      <c r="A3979" s="120" t="s">
        <v>221</v>
      </c>
    </row>
    <row r="3980" spans="1:1" hidden="1">
      <c r="A3980" s="120" t="s">
        <v>221</v>
      </c>
    </row>
    <row r="3981" spans="1:1" hidden="1">
      <c r="A3981" s="120" t="s">
        <v>221</v>
      </c>
    </row>
    <row r="3982" spans="1:1" hidden="1">
      <c r="A3982" s="120" t="s">
        <v>221</v>
      </c>
    </row>
    <row r="3983" spans="1:1" hidden="1">
      <c r="A3983" s="120" t="s">
        <v>221</v>
      </c>
    </row>
    <row r="3984" spans="1:1" hidden="1">
      <c r="A3984" s="120" t="s">
        <v>221</v>
      </c>
    </row>
    <row r="3985" spans="1:1" hidden="1">
      <c r="A3985" s="120" t="s">
        <v>221</v>
      </c>
    </row>
    <row r="3986" spans="1:1" hidden="1">
      <c r="A3986" s="120" t="s">
        <v>221</v>
      </c>
    </row>
    <row r="3987" spans="1:1" hidden="1">
      <c r="A3987" s="120" t="s">
        <v>221</v>
      </c>
    </row>
    <row r="3988" spans="1:1" hidden="1">
      <c r="A3988" s="120" t="s">
        <v>221</v>
      </c>
    </row>
    <row r="3989" spans="1:1" hidden="1">
      <c r="A3989" s="120" t="s">
        <v>221</v>
      </c>
    </row>
    <row r="3990" spans="1:1" hidden="1">
      <c r="A3990" s="120" t="s">
        <v>221</v>
      </c>
    </row>
    <row r="3991" spans="1:1" hidden="1">
      <c r="A3991" s="120" t="s">
        <v>221</v>
      </c>
    </row>
    <row r="3992" spans="1:1" hidden="1">
      <c r="A3992" s="120" t="s">
        <v>221</v>
      </c>
    </row>
    <row r="3993" spans="1:1" hidden="1">
      <c r="A3993" s="120" t="s">
        <v>221</v>
      </c>
    </row>
    <row r="3994" spans="1:1" hidden="1">
      <c r="A3994" s="120" t="s">
        <v>221</v>
      </c>
    </row>
    <row r="3995" spans="1:1" hidden="1">
      <c r="A3995" s="120" t="s">
        <v>221</v>
      </c>
    </row>
    <row r="3996" spans="1:1" hidden="1">
      <c r="A3996" s="120" t="s">
        <v>221</v>
      </c>
    </row>
    <row r="3997" spans="1:1" hidden="1">
      <c r="A3997" s="120" t="s">
        <v>221</v>
      </c>
    </row>
    <row r="3998" spans="1:1" hidden="1">
      <c r="A3998" s="120" t="s">
        <v>221</v>
      </c>
    </row>
    <row r="3999" spans="1:1" hidden="1">
      <c r="A3999" s="120" t="s">
        <v>221</v>
      </c>
    </row>
    <row r="4000" spans="1:1" hidden="1">
      <c r="A4000" s="120" t="s">
        <v>221</v>
      </c>
    </row>
    <row r="4001" spans="1:1" hidden="1">
      <c r="A4001" s="120" t="s">
        <v>221</v>
      </c>
    </row>
    <row r="4002" spans="1:1" hidden="1">
      <c r="A4002" s="120" t="s">
        <v>221</v>
      </c>
    </row>
    <row r="4003" spans="1:1" hidden="1">
      <c r="A4003" s="120" t="s">
        <v>221</v>
      </c>
    </row>
    <row r="4004" spans="1:1" hidden="1">
      <c r="A4004" s="120" t="s">
        <v>221</v>
      </c>
    </row>
    <row r="4005" spans="1:1" hidden="1">
      <c r="A4005" s="120" t="s">
        <v>221</v>
      </c>
    </row>
    <row r="4006" spans="1:1" hidden="1">
      <c r="A4006" s="120" t="s">
        <v>221</v>
      </c>
    </row>
    <row r="4007" spans="1:1" hidden="1">
      <c r="A4007" s="120" t="s">
        <v>221</v>
      </c>
    </row>
    <row r="4008" spans="1:1" hidden="1">
      <c r="A4008" s="120" t="s">
        <v>221</v>
      </c>
    </row>
    <row r="4009" spans="1:1" hidden="1">
      <c r="A4009" s="120" t="s">
        <v>221</v>
      </c>
    </row>
    <row r="4010" spans="1:1" hidden="1">
      <c r="A4010" s="120" t="s">
        <v>221</v>
      </c>
    </row>
    <row r="4011" spans="1:1" hidden="1">
      <c r="A4011" s="120" t="s">
        <v>221</v>
      </c>
    </row>
    <row r="4012" spans="1:1" hidden="1">
      <c r="A4012" s="120" t="s">
        <v>221</v>
      </c>
    </row>
    <row r="4013" spans="1:1" hidden="1">
      <c r="A4013" s="120" t="s">
        <v>221</v>
      </c>
    </row>
    <row r="4014" spans="1:1" hidden="1">
      <c r="A4014" s="120" t="s">
        <v>221</v>
      </c>
    </row>
    <row r="4015" spans="1:1" hidden="1">
      <c r="A4015" s="120" t="s">
        <v>221</v>
      </c>
    </row>
    <row r="4016" spans="1:1" hidden="1">
      <c r="A4016" s="120" t="s">
        <v>221</v>
      </c>
    </row>
    <row r="4017" spans="1:1" hidden="1">
      <c r="A4017" s="120" t="s">
        <v>221</v>
      </c>
    </row>
    <row r="4018" spans="1:1" hidden="1">
      <c r="A4018" s="120" t="s">
        <v>221</v>
      </c>
    </row>
    <row r="4019" spans="1:1" hidden="1">
      <c r="A4019" s="120" t="s">
        <v>221</v>
      </c>
    </row>
    <row r="4020" spans="1:1" hidden="1">
      <c r="A4020" s="120" t="s">
        <v>221</v>
      </c>
    </row>
    <row r="4021" spans="1:1" hidden="1">
      <c r="A4021" s="120" t="s">
        <v>221</v>
      </c>
    </row>
    <row r="4022" spans="1:1" hidden="1">
      <c r="A4022" s="120" t="s">
        <v>221</v>
      </c>
    </row>
    <row r="4023" spans="1:1" hidden="1">
      <c r="A4023" s="120" t="s">
        <v>221</v>
      </c>
    </row>
    <row r="4024" spans="1:1" hidden="1">
      <c r="A4024" s="120" t="s">
        <v>221</v>
      </c>
    </row>
    <row r="4025" spans="1:1" hidden="1">
      <c r="A4025" s="120" t="s">
        <v>221</v>
      </c>
    </row>
    <row r="4026" spans="1:1" hidden="1">
      <c r="A4026" s="120" t="s">
        <v>221</v>
      </c>
    </row>
    <row r="4027" spans="1:1" hidden="1">
      <c r="A4027" s="120" t="s">
        <v>221</v>
      </c>
    </row>
    <row r="4028" spans="1:1" hidden="1">
      <c r="A4028" s="120" t="s">
        <v>221</v>
      </c>
    </row>
    <row r="4029" spans="1:1" hidden="1">
      <c r="A4029" s="120" t="s">
        <v>221</v>
      </c>
    </row>
    <row r="4030" spans="1:1" hidden="1">
      <c r="A4030" s="120" t="s">
        <v>221</v>
      </c>
    </row>
    <row r="4031" spans="1:1" hidden="1">
      <c r="A4031" s="120" t="s">
        <v>221</v>
      </c>
    </row>
    <row r="4032" spans="1:1" hidden="1">
      <c r="A4032" s="120" t="s">
        <v>221</v>
      </c>
    </row>
    <row r="4033" spans="1:1" hidden="1">
      <c r="A4033" s="120" t="s">
        <v>221</v>
      </c>
    </row>
    <row r="4034" spans="1:1" hidden="1">
      <c r="A4034" s="120" t="s">
        <v>221</v>
      </c>
    </row>
    <row r="4035" spans="1:1" hidden="1">
      <c r="A4035" s="120" t="s">
        <v>221</v>
      </c>
    </row>
    <row r="4036" spans="1:1" hidden="1">
      <c r="A4036" s="120" t="s">
        <v>221</v>
      </c>
    </row>
    <row r="4037" spans="1:1" hidden="1">
      <c r="A4037" s="120" t="s">
        <v>221</v>
      </c>
    </row>
    <row r="4038" spans="1:1" hidden="1">
      <c r="A4038" s="120" t="s">
        <v>221</v>
      </c>
    </row>
    <row r="4039" spans="1:1" hidden="1">
      <c r="A4039" s="120" t="s">
        <v>221</v>
      </c>
    </row>
    <row r="4040" spans="1:1" hidden="1">
      <c r="A4040" s="120" t="s">
        <v>221</v>
      </c>
    </row>
    <row r="4041" spans="1:1" hidden="1">
      <c r="A4041" s="120" t="s">
        <v>221</v>
      </c>
    </row>
    <row r="4042" spans="1:1" hidden="1">
      <c r="A4042" s="120" t="s">
        <v>221</v>
      </c>
    </row>
    <row r="4043" spans="1:1" hidden="1">
      <c r="A4043" s="120" t="s">
        <v>221</v>
      </c>
    </row>
    <row r="4044" spans="1:1" hidden="1">
      <c r="A4044" s="120" t="s">
        <v>221</v>
      </c>
    </row>
    <row r="4045" spans="1:1" hidden="1">
      <c r="A4045" s="120" t="s">
        <v>221</v>
      </c>
    </row>
    <row r="4046" spans="1:1" hidden="1">
      <c r="A4046" s="120" t="s">
        <v>221</v>
      </c>
    </row>
    <row r="4047" spans="1:1" hidden="1">
      <c r="A4047" s="120" t="s">
        <v>221</v>
      </c>
    </row>
    <row r="4048" spans="1:1" hidden="1">
      <c r="A4048" s="120" t="s">
        <v>221</v>
      </c>
    </row>
    <row r="4049" spans="1:1" hidden="1">
      <c r="A4049" s="120" t="s">
        <v>221</v>
      </c>
    </row>
    <row r="4050" spans="1:1" hidden="1">
      <c r="A4050" s="120" t="s">
        <v>221</v>
      </c>
    </row>
    <row r="4051" spans="1:1" hidden="1">
      <c r="A4051" s="120" t="s">
        <v>221</v>
      </c>
    </row>
    <row r="4052" spans="1:1" hidden="1">
      <c r="A4052" s="120" t="s">
        <v>221</v>
      </c>
    </row>
    <row r="4053" spans="1:1" hidden="1">
      <c r="A4053" s="120" t="s">
        <v>221</v>
      </c>
    </row>
    <row r="4054" spans="1:1" hidden="1">
      <c r="A4054" s="120" t="s">
        <v>221</v>
      </c>
    </row>
    <row r="4055" spans="1:1" hidden="1">
      <c r="A4055" s="120" t="s">
        <v>221</v>
      </c>
    </row>
    <row r="4056" spans="1:1" hidden="1">
      <c r="A4056" s="120" t="s">
        <v>221</v>
      </c>
    </row>
    <row r="4057" spans="1:1" hidden="1">
      <c r="A4057" s="120" t="s">
        <v>221</v>
      </c>
    </row>
    <row r="4058" spans="1:1" hidden="1">
      <c r="A4058" s="120" t="s">
        <v>221</v>
      </c>
    </row>
    <row r="4059" spans="1:1" hidden="1">
      <c r="A4059" s="120" t="s">
        <v>221</v>
      </c>
    </row>
    <row r="4060" spans="1:1" hidden="1">
      <c r="A4060" s="120" t="s">
        <v>221</v>
      </c>
    </row>
    <row r="4061" spans="1:1" hidden="1">
      <c r="A4061" s="120" t="s">
        <v>221</v>
      </c>
    </row>
    <row r="4062" spans="1:1" hidden="1">
      <c r="A4062" s="120" t="s">
        <v>221</v>
      </c>
    </row>
    <row r="4063" spans="1:1" hidden="1">
      <c r="A4063" s="120" t="s">
        <v>221</v>
      </c>
    </row>
    <row r="4064" spans="1:1" hidden="1">
      <c r="A4064" s="120" t="s">
        <v>221</v>
      </c>
    </row>
    <row r="4065" spans="1:1" hidden="1">
      <c r="A4065" s="120" t="s">
        <v>221</v>
      </c>
    </row>
    <row r="4066" spans="1:1" hidden="1">
      <c r="A4066" s="120" t="s">
        <v>221</v>
      </c>
    </row>
    <row r="4067" spans="1:1" hidden="1">
      <c r="A4067" s="120" t="s">
        <v>221</v>
      </c>
    </row>
    <row r="4068" spans="1:1" hidden="1">
      <c r="A4068" s="120" t="s">
        <v>221</v>
      </c>
    </row>
    <row r="4069" spans="1:1" hidden="1">
      <c r="A4069" s="120" t="s">
        <v>221</v>
      </c>
    </row>
    <row r="4070" spans="1:1" hidden="1">
      <c r="A4070" s="120" t="s">
        <v>221</v>
      </c>
    </row>
    <row r="4071" spans="1:1" hidden="1">
      <c r="A4071" s="120" t="s">
        <v>221</v>
      </c>
    </row>
    <row r="4072" spans="1:1" hidden="1">
      <c r="A4072" s="120" t="s">
        <v>221</v>
      </c>
    </row>
    <row r="4073" spans="1:1" hidden="1">
      <c r="A4073" s="120" t="s">
        <v>221</v>
      </c>
    </row>
    <row r="4074" spans="1:1" hidden="1">
      <c r="A4074" s="120" t="s">
        <v>221</v>
      </c>
    </row>
    <row r="4075" spans="1:1" hidden="1">
      <c r="A4075" s="120" t="s">
        <v>221</v>
      </c>
    </row>
    <row r="4076" spans="1:1" hidden="1">
      <c r="A4076" s="120" t="s">
        <v>221</v>
      </c>
    </row>
    <row r="4077" spans="1:1" hidden="1">
      <c r="A4077" s="120" t="s">
        <v>221</v>
      </c>
    </row>
    <row r="4078" spans="1:1" hidden="1">
      <c r="A4078" s="120" t="s">
        <v>221</v>
      </c>
    </row>
    <row r="4079" spans="1:1" hidden="1">
      <c r="A4079" s="120" t="s">
        <v>221</v>
      </c>
    </row>
    <row r="4080" spans="1:1" hidden="1">
      <c r="A4080" s="120" t="s">
        <v>221</v>
      </c>
    </row>
    <row r="4081" spans="1:1" hidden="1">
      <c r="A4081" s="120" t="s">
        <v>221</v>
      </c>
    </row>
    <row r="4082" spans="1:1" hidden="1">
      <c r="A4082" s="120" t="s">
        <v>221</v>
      </c>
    </row>
    <row r="4083" spans="1:1" hidden="1">
      <c r="A4083" s="120" t="s">
        <v>221</v>
      </c>
    </row>
    <row r="4084" spans="1:1" hidden="1">
      <c r="A4084" s="120" t="s">
        <v>221</v>
      </c>
    </row>
    <row r="4085" spans="1:1" hidden="1">
      <c r="A4085" s="120" t="s">
        <v>221</v>
      </c>
    </row>
    <row r="4086" spans="1:1" hidden="1">
      <c r="A4086" s="120" t="s">
        <v>221</v>
      </c>
    </row>
    <row r="4087" spans="1:1" hidden="1">
      <c r="A4087" s="120" t="s">
        <v>221</v>
      </c>
    </row>
    <row r="4088" spans="1:1" hidden="1">
      <c r="A4088" s="120" t="s">
        <v>221</v>
      </c>
    </row>
    <row r="4089" spans="1:1" hidden="1">
      <c r="A4089" s="120" t="s">
        <v>221</v>
      </c>
    </row>
    <row r="4090" spans="1:1" hidden="1">
      <c r="A4090" s="120" t="s">
        <v>221</v>
      </c>
    </row>
    <row r="4091" spans="1:1" hidden="1">
      <c r="A4091" s="120" t="s">
        <v>221</v>
      </c>
    </row>
    <row r="4092" spans="1:1" hidden="1">
      <c r="A4092" s="120" t="s">
        <v>221</v>
      </c>
    </row>
    <row r="4093" spans="1:1" hidden="1">
      <c r="A4093" s="120" t="s">
        <v>221</v>
      </c>
    </row>
    <row r="4094" spans="1:1" hidden="1">
      <c r="A4094" s="120" t="s">
        <v>221</v>
      </c>
    </row>
    <row r="4095" spans="1:1" hidden="1">
      <c r="A4095" s="120" t="s">
        <v>221</v>
      </c>
    </row>
    <row r="4096" spans="1:1" hidden="1">
      <c r="A4096" s="120" t="s">
        <v>221</v>
      </c>
    </row>
    <row r="4097" spans="1:1" hidden="1">
      <c r="A4097" s="120" t="s">
        <v>221</v>
      </c>
    </row>
    <row r="4098" spans="1:1" hidden="1">
      <c r="A4098" s="120" t="s">
        <v>221</v>
      </c>
    </row>
    <row r="4099" spans="1:1" hidden="1">
      <c r="A4099" s="120" t="s">
        <v>221</v>
      </c>
    </row>
    <row r="4100" spans="1:1" hidden="1">
      <c r="A4100" s="120" t="s">
        <v>221</v>
      </c>
    </row>
    <row r="4101" spans="1:1" hidden="1">
      <c r="A4101" s="120" t="s">
        <v>221</v>
      </c>
    </row>
    <row r="4102" spans="1:1" hidden="1">
      <c r="A4102" s="120" t="s">
        <v>221</v>
      </c>
    </row>
    <row r="4103" spans="1:1" hidden="1">
      <c r="A4103" s="120" t="s">
        <v>221</v>
      </c>
    </row>
    <row r="4104" spans="1:1" hidden="1">
      <c r="A4104" s="120" t="s">
        <v>221</v>
      </c>
    </row>
    <row r="4105" spans="1:1" hidden="1">
      <c r="A4105" s="120" t="s">
        <v>221</v>
      </c>
    </row>
    <row r="4106" spans="1:1" hidden="1">
      <c r="A4106" s="120" t="s">
        <v>221</v>
      </c>
    </row>
    <row r="4107" spans="1:1" hidden="1">
      <c r="A4107" s="120" t="s">
        <v>221</v>
      </c>
    </row>
    <row r="4108" spans="1:1" hidden="1">
      <c r="A4108" s="120" t="s">
        <v>221</v>
      </c>
    </row>
    <row r="4109" spans="1:1" hidden="1">
      <c r="A4109" s="120" t="s">
        <v>221</v>
      </c>
    </row>
    <row r="4110" spans="1:1" hidden="1">
      <c r="A4110" s="120" t="s">
        <v>221</v>
      </c>
    </row>
    <row r="4111" spans="1:1" hidden="1">
      <c r="A4111" s="120" t="s">
        <v>221</v>
      </c>
    </row>
    <row r="4112" spans="1:1" hidden="1">
      <c r="A4112" s="120" t="s">
        <v>221</v>
      </c>
    </row>
    <row r="4113" spans="1:1" hidden="1">
      <c r="A4113" s="120" t="s">
        <v>221</v>
      </c>
    </row>
    <row r="4114" spans="1:1" hidden="1">
      <c r="A4114" s="120" t="s">
        <v>221</v>
      </c>
    </row>
    <row r="4115" spans="1:1" hidden="1">
      <c r="A4115" s="120" t="s">
        <v>221</v>
      </c>
    </row>
    <row r="4116" spans="1:1" hidden="1">
      <c r="A4116" s="120" t="s">
        <v>221</v>
      </c>
    </row>
    <row r="4117" spans="1:1" hidden="1">
      <c r="A4117" s="120" t="s">
        <v>221</v>
      </c>
    </row>
    <row r="4118" spans="1:1" hidden="1">
      <c r="A4118" s="120" t="s">
        <v>221</v>
      </c>
    </row>
    <row r="4119" spans="1:1" hidden="1">
      <c r="A4119" s="120" t="s">
        <v>221</v>
      </c>
    </row>
    <row r="4120" spans="1:1" hidden="1">
      <c r="A4120" s="120" t="s">
        <v>221</v>
      </c>
    </row>
    <row r="4121" spans="1:1" hidden="1">
      <c r="A4121" s="120" t="s">
        <v>221</v>
      </c>
    </row>
    <row r="4122" spans="1:1" hidden="1">
      <c r="A4122" s="120" t="s">
        <v>221</v>
      </c>
    </row>
    <row r="4123" spans="1:1" hidden="1">
      <c r="A4123" s="120" t="s">
        <v>221</v>
      </c>
    </row>
    <row r="4124" spans="1:1" hidden="1">
      <c r="A4124" s="120" t="s">
        <v>221</v>
      </c>
    </row>
    <row r="4125" spans="1:1" hidden="1">
      <c r="A4125" s="120" t="s">
        <v>221</v>
      </c>
    </row>
    <row r="4126" spans="1:1" hidden="1">
      <c r="A4126" s="120" t="s">
        <v>221</v>
      </c>
    </row>
    <row r="4127" spans="1:1" hidden="1">
      <c r="A4127" s="120" t="s">
        <v>221</v>
      </c>
    </row>
    <row r="4128" spans="1:1" hidden="1">
      <c r="A4128" s="120" t="s">
        <v>221</v>
      </c>
    </row>
    <row r="4129" spans="1:1" hidden="1">
      <c r="A4129" s="120" t="s">
        <v>221</v>
      </c>
    </row>
    <row r="4130" spans="1:1" hidden="1">
      <c r="A4130" s="120" t="s">
        <v>221</v>
      </c>
    </row>
    <row r="4131" spans="1:1" hidden="1">
      <c r="A4131" s="120" t="s">
        <v>221</v>
      </c>
    </row>
    <row r="4132" spans="1:1" hidden="1">
      <c r="A4132" s="120" t="s">
        <v>221</v>
      </c>
    </row>
    <row r="4133" spans="1:1" hidden="1">
      <c r="A4133" s="120" t="s">
        <v>221</v>
      </c>
    </row>
    <row r="4134" spans="1:1" hidden="1">
      <c r="A4134" s="120" t="s">
        <v>221</v>
      </c>
    </row>
    <row r="4135" spans="1:1" hidden="1">
      <c r="A4135" s="120" t="s">
        <v>221</v>
      </c>
    </row>
    <row r="4136" spans="1:1" hidden="1">
      <c r="A4136" s="120" t="s">
        <v>221</v>
      </c>
    </row>
    <row r="4137" spans="1:1" hidden="1">
      <c r="A4137" s="120" t="s">
        <v>221</v>
      </c>
    </row>
    <row r="4138" spans="1:1" hidden="1">
      <c r="A4138" s="120" t="s">
        <v>221</v>
      </c>
    </row>
    <row r="4139" spans="1:1" hidden="1">
      <c r="A4139" s="120" t="s">
        <v>221</v>
      </c>
    </row>
    <row r="4140" spans="1:1" hidden="1">
      <c r="A4140" s="120" t="s">
        <v>221</v>
      </c>
    </row>
    <row r="4141" spans="1:1" hidden="1">
      <c r="A4141" s="120" t="s">
        <v>221</v>
      </c>
    </row>
    <row r="4142" spans="1:1" hidden="1">
      <c r="A4142" s="120" t="s">
        <v>221</v>
      </c>
    </row>
    <row r="4143" spans="1:1" hidden="1">
      <c r="A4143" s="120" t="s">
        <v>221</v>
      </c>
    </row>
    <row r="4144" spans="1:1" hidden="1">
      <c r="A4144" s="120" t="s">
        <v>221</v>
      </c>
    </row>
    <row r="4145" spans="1:1" hidden="1">
      <c r="A4145" s="120" t="s">
        <v>221</v>
      </c>
    </row>
    <row r="4146" spans="1:1" hidden="1">
      <c r="A4146" s="120" t="s">
        <v>221</v>
      </c>
    </row>
    <row r="4147" spans="1:1" hidden="1">
      <c r="A4147" s="120" t="s">
        <v>221</v>
      </c>
    </row>
    <row r="4148" spans="1:1" hidden="1">
      <c r="A4148" s="120" t="s">
        <v>221</v>
      </c>
    </row>
    <row r="4149" spans="1:1" hidden="1">
      <c r="A4149" s="120" t="s">
        <v>221</v>
      </c>
    </row>
    <row r="4150" spans="1:1" hidden="1">
      <c r="A4150" s="120" t="s">
        <v>221</v>
      </c>
    </row>
    <row r="4151" spans="1:1" hidden="1">
      <c r="A4151" s="120" t="s">
        <v>221</v>
      </c>
    </row>
    <row r="4152" spans="1:1" hidden="1">
      <c r="A4152" s="120" t="s">
        <v>221</v>
      </c>
    </row>
    <row r="4153" spans="1:1" hidden="1">
      <c r="A4153" s="120" t="s">
        <v>221</v>
      </c>
    </row>
    <row r="4154" spans="1:1" hidden="1">
      <c r="A4154" s="120" t="s">
        <v>221</v>
      </c>
    </row>
    <row r="4155" spans="1:1" hidden="1">
      <c r="A4155" s="120" t="s">
        <v>221</v>
      </c>
    </row>
    <row r="4156" spans="1:1" hidden="1">
      <c r="A4156" s="120" t="s">
        <v>221</v>
      </c>
    </row>
    <row r="4157" spans="1:1" hidden="1">
      <c r="A4157" s="120" t="s">
        <v>221</v>
      </c>
    </row>
    <row r="4158" spans="1:1" hidden="1">
      <c r="A4158" s="120" t="s">
        <v>221</v>
      </c>
    </row>
    <row r="4159" spans="1:1" hidden="1">
      <c r="A4159" s="120" t="s">
        <v>221</v>
      </c>
    </row>
    <row r="4160" spans="1:1" hidden="1">
      <c r="A4160" s="120" t="s">
        <v>221</v>
      </c>
    </row>
    <row r="4161" spans="1:1" hidden="1">
      <c r="A4161" s="120" t="s">
        <v>221</v>
      </c>
    </row>
    <row r="4162" spans="1:1" hidden="1">
      <c r="A4162" s="120" t="s">
        <v>221</v>
      </c>
    </row>
    <row r="4163" spans="1:1" hidden="1">
      <c r="A4163" s="120" t="s">
        <v>221</v>
      </c>
    </row>
    <row r="4164" spans="1:1" hidden="1">
      <c r="A4164" s="120" t="s">
        <v>221</v>
      </c>
    </row>
    <row r="4165" spans="1:1" hidden="1">
      <c r="A4165" s="120" t="s">
        <v>221</v>
      </c>
    </row>
    <row r="4166" spans="1:1" hidden="1">
      <c r="A4166" s="120" t="s">
        <v>221</v>
      </c>
    </row>
    <row r="4167" spans="1:1" hidden="1">
      <c r="A4167" s="120" t="s">
        <v>221</v>
      </c>
    </row>
    <row r="4168" spans="1:1" hidden="1">
      <c r="A4168" s="120" t="s">
        <v>221</v>
      </c>
    </row>
    <row r="4169" spans="1:1" hidden="1">
      <c r="A4169" s="120" t="s">
        <v>221</v>
      </c>
    </row>
    <row r="4170" spans="1:1" hidden="1">
      <c r="A4170" s="120" t="s">
        <v>221</v>
      </c>
    </row>
    <row r="4171" spans="1:1" hidden="1">
      <c r="A4171" s="120" t="s">
        <v>221</v>
      </c>
    </row>
    <row r="4172" spans="1:1" hidden="1">
      <c r="A4172" s="120" t="s">
        <v>221</v>
      </c>
    </row>
    <row r="4173" spans="1:1" hidden="1">
      <c r="A4173" s="120" t="s">
        <v>221</v>
      </c>
    </row>
    <row r="4174" spans="1:1" hidden="1">
      <c r="A4174" s="120" t="s">
        <v>221</v>
      </c>
    </row>
    <row r="4175" spans="1:1" hidden="1">
      <c r="A4175" s="120" t="s">
        <v>221</v>
      </c>
    </row>
    <row r="4176" spans="1:1" hidden="1">
      <c r="A4176" s="120" t="s">
        <v>221</v>
      </c>
    </row>
    <row r="4177" spans="1:1" hidden="1">
      <c r="A4177" s="120" t="s">
        <v>221</v>
      </c>
    </row>
    <row r="4178" spans="1:1" hidden="1">
      <c r="A4178" s="120" t="s">
        <v>221</v>
      </c>
    </row>
    <row r="4179" spans="1:1" hidden="1">
      <c r="A4179" s="120" t="s">
        <v>221</v>
      </c>
    </row>
    <row r="4180" spans="1:1" hidden="1">
      <c r="A4180" s="120" t="s">
        <v>221</v>
      </c>
    </row>
    <row r="4181" spans="1:1" hidden="1">
      <c r="A4181" s="120" t="s">
        <v>221</v>
      </c>
    </row>
    <row r="4182" spans="1:1" hidden="1">
      <c r="A4182" s="120" t="s">
        <v>221</v>
      </c>
    </row>
    <row r="4183" spans="1:1" hidden="1">
      <c r="A4183" s="120" t="s">
        <v>221</v>
      </c>
    </row>
    <row r="4184" spans="1:1" hidden="1">
      <c r="A4184" s="120" t="s">
        <v>221</v>
      </c>
    </row>
    <row r="4185" spans="1:1" hidden="1">
      <c r="A4185" s="120" t="s">
        <v>221</v>
      </c>
    </row>
    <row r="4186" spans="1:1" hidden="1">
      <c r="A4186" s="120" t="s">
        <v>221</v>
      </c>
    </row>
    <row r="4187" spans="1:1" hidden="1">
      <c r="A4187" s="120" t="s">
        <v>221</v>
      </c>
    </row>
    <row r="4188" spans="1:1" hidden="1">
      <c r="A4188" s="120" t="s">
        <v>221</v>
      </c>
    </row>
    <row r="4189" spans="1:1" hidden="1">
      <c r="A4189" s="120" t="s">
        <v>221</v>
      </c>
    </row>
    <row r="4190" spans="1:1" hidden="1">
      <c r="A4190" s="120" t="s">
        <v>221</v>
      </c>
    </row>
    <row r="4191" spans="1:1" hidden="1">
      <c r="A4191" s="120" t="s">
        <v>221</v>
      </c>
    </row>
    <row r="4192" spans="1:1" hidden="1">
      <c r="A4192" s="120" t="s">
        <v>221</v>
      </c>
    </row>
    <row r="4193" spans="1:1" hidden="1">
      <c r="A4193" s="120" t="s">
        <v>221</v>
      </c>
    </row>
    <row r="4194" spans="1:1" hidden="1">
      <c r="A4194" s="120" t="s">
        <v>221</v>
      </c>
    </row>
    <row r="4195" spans="1:1" hidden="1">
      <c r="A4195" s="120" t="s">
        <v>221</v>
      </c>
    </row>
    <row r="4196" spans="1:1" hidden="1">
      <c r="A4196" s="120" t="s">
        <v>221</v>
      </c>
    </row>
    <row r="4197" spans="1:1" hidden="1">
      <c r="A4197" s="120" t="s">
        <v>221</v>
      </c>
    </row>
    <row r="4198" spans="1:1" hidden="1">
      <c r="A4198" s="120" t="s">
        <v>221</v>
      </c>
    </row>
    <row r="4199" spans="1:1" hidden="1">
      <c r="A4199" s="120" t="s">
        <v>221</v>
      </c>
    </row>
    <row r="4200" spans="1:1" hidden="1">
      <c r="A4200" s="120" t="s">
        <v>221</v>
      </c>
    </row>
    <row r="4201" spans="1:1" hidden="1">
      <c r="A4201" s="120" t="s">
        <v>221</v>
      </c>
    </row>
    <row r="4202" spans="1:1" hidden="1">
      <c r="A4202" s="120" t="s">
        <v>221</v>
      </c>
    </row>
    <row r="4203" spans="1:1" hidden="1">
      <c r="A4203" s="120" t="s">
        <v>221</v>
      </c>
    </row>
    <row r="4204" spans="1:1" hidden="1">
      <c r="A4204" s="120" t="s">
        <v>221</v>
      </c>
    </row>
    <row r="4205" spans="1:1" hidden="1">
      <c r="A4205" s="120" t="s">
        <v>221</v>
      </c>
    </row>
    <row r="4206" spans="1:1" hidden="1">
      <c r="A4206" s="120" t="s">
        <v>221</v>
      </c>
    </row>
    <row r="4207" spans="1:1" hidden="1">
      <c r="A4207" s="120" t="s">
        <v>221</v>
      </c>
    </row>
    <row r="4208" spans="1:1" hidden="1">
      <c r="A4208" s="120" t="s">
        <v>221</v>
      </c>
    </row>
    <row r="4209" spans="1:1" hidden="1">
      <c r="A4209" s="120" t="s">
        <v>221</v>
      </c>
    </row>
    <row r="4210" spans="1:1" hidden="1">
      <c r="A4210" s="120" t="s">
        <v>221</v>
      </c>
    </row>
    <row r="4211" spans="1:1" hidden="1">
      <c r="A4211" s="120" t="s">
        <v>221</v>
      </c>
    </row>
    <row r="4212" spans="1:1" hidden="1">
      <c r="A4212" s="120" t="s">
        <v>221</v>
      </c>
    </row>
    <row r="4213" spans="1:1" hidden="1">
      <c r="A4213" s="120" t="s">
        <v>221</v>
      </c>
    </row>
    <row r="4214" spans="1:1" hidden="1">
      <c r="A4214" s="120" t="s">
        <v>221</v>
      </c>
    </row>
    <row r="4215" spans="1:1" hidden="1">
      <c r="A4215" s="120" t="s">
        <v>221</v>
      </c>
    </row>
    <row r="4216" spans="1:1" hidden="1">
      <c r="A4216" s="120" t="s">
        <v>221</v>
      </c>
    </row>
    <row r="4217" spans="1:1" hidden="1">
      <c r="A4217" s="120" t="s">
        <v>221</v>
      </c>
    </row>
    <row r="4218" spans="1:1" hidden="1">
      <c r="A4218" s="120" t="s">
        <v>221</v>
      </c>
    </row>
    <row r="4219" spans="1:1" hidden="1">
      <c r="A4219" s="120" t="s">
        <v>221</v>
      </c>
    </row>
    <row r="4220" spans="1:1" hidden="1">
      <c r="A4220" s="120" t="s">
        <v>221</v>
      </c>
    </row>
    <row r="4221" spans="1:1" hidden="1">
      <c r="A4221" s="120" t="s">
        <v>221</v>
      </c>
    </row>
    <row r="4222" spans="1:1" hidden="1">
      <c r="A4222" s="120" t="s">
        <v>221</v>
      </c>
    </row>
    <row r="4223" spans="1:1" hidden="1">
      <c r="A4223" s="120" t="s">
        <v>221</v>
      </c>
    </row>
    <row r="4224" spans="1:1" hidden="1">
      <c r="A4224" s="120" t="s">
        <v>221</v>
      </c>
    </row>
    <row r="4225" spans="1:1" hidden="1">
      <c r="A4225" s="120" t="s">
        <v>221</v>
      </c>
    </row>
    <row r="4226" spans="1:1" hidden="1">
      <c r="A4226" s="120" t="s">
        <v>221</v>
      </c>
    </row>
    <row r="4227" spans="1:1" hidden="1">
      <c r="A4227" s="120" t="s">
        <v>221</v>
      </c>
    </row>
    <row r="4228" spans="1:1" hidden="1">
      <c r="A4228" s="120" t="s">
        <v>221</v>
      </c>
    </row>
    <row r="4229" spans="1:1" hidden="1">
      <c r="A4229" s="120" t="s">
        <v>221</v>
      </c>
    </row>
    <row r="4230" spans="1:1" hidden="1">
      <c r="A4230" s="120" t="s">
        <v>221</v>
      </c>
    </row>
    <row r="4231" spans="1:1" hidden="1">
      <c r="A4231" s="120" t="s">
        <v>221</v>
      </c>
    </row>
    <row r="4232" spans="1:1" hidden="1">
      <c r="A4232" s="120" t="s">
        <v>221</v>
      </c>
    </row>
    <row r="4233" spans="1:1" hidden="1">
      <c r="A4233" s="120" t="s">
        <v>221</v>
      </c>
    </row>
    <row r="4234" spans="1:1" hidden="1">
      <c r="A4234" s="120" t="s">
        <v>221</v>
      </c>
    </row>
    <row r="4235" spans="1:1" hidden="1">
      <c r="A4235" s="120" t="s">
        <v>221</v>
      </c>
    </row>
    <row r="4236" spans="1:1" hidden="1">
      <c r="A4236" s="120" t="s">
        <v>221</v>
      </c>
    </row>
    <row r="4237" spans="1:1" hidden="1">
      <c r="A4237" s="120" t="s">
        <v>221</v>
      </c>
    </row>
    <row r="4238" spans="1:1" hidden="1">
      <c r="A4238" s="120" t="s">
        <v>221</v>
      </c>
    </row>
    <row r="4239" spans="1:1" hidden="1">
      <c r="A4239" s="120" t="s">
        <v>221</v>
      </c>
    </row>
    <row r="4240" spans="1:1" hidden="1">
      <c r="A4240" s="120" t="s">
        <v>221</v>
      </c>
    </row>
    <row r="4241" spans="1:1" hidden="1">
      <c r="A4241" s="120" t="s">
        <v>221</v>
      </c>
    </row>
    <row r="4242" spans="1:1" hidden="1">
      <c r="A4242" s="120" t="s">
        <v>221</v>
      </c>
    </row>
    <row r="4243" spans="1:1" hidden="1">
      <c r="A4243" s="120" t="s">
        <v>221</v>
      </c>
    </row>
    <row r="4244" spans="1:1" hidden="1">
      <c r="A4244" s="120" t="s">
        <v>221</v>
      </c>
    </row>
    <row r="4245" spans="1:1" hidden="1">
      <c r="A4245" s="120" t="s">
        <v>221</v>
      </c>
    </row>
    <row r="4246" spans="1:1" hidden="1">
      <c r="A4246" s="120" t="s">
        <v>221</v>
      </c>
    </row>
    <row r="4247" spans="1:1" hidden="1">
      <c r="A4247" s="120" t="s">
        <v>221</v>
      </c>
    </row>
    <row r="4248" spans="1:1" hidden="1">
      <c r="A4248" s="120" t="s">
        <v>221</v>
      </c>
    </row>
    <row r="4249" spans="1:1" hidden="1">
      <c r="A4249" s="120" t="s">
        <v>221</v>
      </c>
    </row>
    <row r="4250" spans="1:1" hidden="1">
      <c r="A4250" s="120" t="s">
        <v>221</v>
      </c>
    </row>
    <row r="4251" spans="1:1" hidden="1">
      <c r="A4251" s="120" t="s">
        <v>221</v>
      </c>
    </row>
    <row r="4252" spans="1:1" hidden="1">
      <c r="A4252" s="120" t="s">
        <v>221</v>
      </c>
    </row>
    <row r="4253" spans="1:1" hidden="1">
      <c r="A4253" s="120" t="s">
        <v>221</v>
      </c>
    </row>
    <row r="4254" spans="1:1" hidden="1">
      <c r="A4254" s="120" t="s">
        <v>221</v>
      </c>
    </row>
    <row r="4255" spans="1:1" hidden="1">
      <c r="A4255" s="120" t="s">
        <v>221</v>
      </c>
    </row>
    <row r="4256" spans="1:1" hidden="1">
      <c r="A4256" s="120" t="s">
        <v>221</v>
      </c>
    </row>
    <row r="4257" spans="1:1" hidden="1">
      <c r="A4257" s="120" t="s">
        <v>221</v>
      </c>
    </row>
    <row r="4258" spans="1:1" hidden="1">
      <c r="A4258" s="120" t="s">
        <v>221</v>
      </c>
    </row>
    <row r="4259" spans="1:1" hidden="1">
      <c r="A4259" s="120" t="s">
        <v>221</v>
      </c>
    </row>
    <row r="4260" spans="1:1" hidden="1">
      <c r="A4260" s="120" t="s">
        <v>221</v>
      </c>
    </row>
    <row r="4261" spans="1:1" hidden="1">
      <c r="A4261" s="120" t="s">
        <v>221</v>
      </c>
    </row>
    <row r="4262" spans="1:1" hidden="1">
      <c r="A4262" s="120" t="s">
        <v>221</v>
      </c>
    </row>
    <row r="4263" spans="1:1" hidden="1">
      <c r="A4263" s="120" t="s">
        <v>221</v>
      </c>
    </row>
    <row r="4264" spans="1:1" hidden="1">
      <c r="A4264" s="120" t="s">
        <v>221</v>
      </c>
    </row>
    <row r="4265" spans="1:1" hidden="1">
      <c r="A4265" s="120" t="s">
        <v>221</v>
      </c>
    </row>
    <row r="4266" spans="1:1" hidden="1">
      <c r="A4266" s="120" t="s">
        <v>221</v>
      </c>
    </row>
    <row r="4267" spans="1:1" hidden="1">
      <c r="A4267" s="120" t="s">
        <v>221</v>
      </c>
    </row>
    <row r="4268" spans="1:1" hidden="1">
      <c r="A4268" s="120" t="s">
        <v>221</v>
      </c>
    </row>
    <row r="4269" spans="1:1" hidden="1">
      <c r="A4269" s="120" t="s">
        <v>221</v>
      </c>
    </row>
    <row r="4270" spans="1:1" hidden="1">
      <c r="A4270" s="120" t="s">
        <v>221</v>
      </c>
    </row>
    <row r="4271" spans="1:1" hidden="1">
      <c r="A4271" s="120" t="s">
        <v>221</v>
      </c>
    </row>
    <row r="4272" spans="1:1" hidden="1">
      <c r="A4272" s="120" t="s">
        <v>221</v>
      </c>
    </row>
    <row r="4273" spans="1:1" hidden="1">
      <c r="A4273" s="120" t="s">
        <v>221</v>
      </c>
    </row>
    <row r="4274" spans="1:1" hidden="1">
      <c r="A4274" s="120" t="s">
        <v>221</v>
      </c>
    </row>
    <row r="4275" spans="1:1" hidden="1">
      <c r="A4275" s="120" t="s">
        <v>221</v>
      </c>
    </row>
    <row r="4276" spans="1:1" hidden="1">
      <c r="A4276" s="120" t="s">
        <v>221</v>
      </c>
    </row>
    <row r="4277" spans="1:1" hidden="1">
      <c r="A4277" s="120" t="s">
        <v>221</v>
      </c>
    </row>
    <row r="4278" spans="1:1" hidden="1">
      <c r="A4278" s="120" t="s">
        <v>221</v>
      </c>
    </row>
    <row r="4279" spans="1:1" hidden="1">
      <c r="A4279" s="120" t="s">
        <v>221</v>
      </c>
    </row>
    <row r="4280" spans="1:1" hidden="1">
      <c r="A4280" s="120" t="s">
        <v>221</v>
      </c>
    </row>
    <row r="4281" spans="1:1" hidden="1">
      <c r="A4281" s="120" t="s">
        <v>221</v>
      </c>
    </row>
    <row r="4282" spans="1:1" hidden="1">
      <c r="A4282" s="120" t="s">
        <v>221</v>
      </c>
    </row>
    <row r="4283" spans="1:1" hidden="1">
      <c r="A4283" s="120" t="s">
        <v>221</v>
      </c>
    </row>
    <row r="4284" spans="1:1" hidden="1">
      <c r="A4284" s="120" t="s">
        <v>221</v>
      </c>
    </row>
    <row r="4285" spans="1:1" hidden="1">
      <c r="A4285" s="120" t="s">
        <v>221</v>
      </c>
    </row>
    <row r="4286" spans="1:1" hidden="1">
      <c r="A4286" s="120" t="s">
        <v>221</v>
      </c>
    </row>
    <row r="4287" spans="1:1" hidden="1">
      <c r="A4287" s="120" t="s">
        <v>221</v>
      </c>
    </row>
    <row r="4288" spans="1:1" hidden="1">
      <c r="A4288" s="120" t="s">
        <v>221</v>
      </c>
    </row>
    <row r="4289" spans="1:1" hidden="1">
      <c r="A4289" s="120" t="s">
        <v>221</v>
      </c>
    </row>
    <row r="4290" spans="1:1" hidden="1">
      <c r="A4290" s="120" t="s">
        <v>221</v>
      </c>
    </row>
    <row r="4291" spans="1:1" hidden="1">
      <c r="A4291" s="120" t="s">
        <v>221</v>
      </c>
    </row>
    <row r="4292" spans="1:1" hidden="1">
      <c r="A4292" s="120" t="s">
        <v>221</v>
      </c>
    </row>
    <row r="4293" spans="1:1" hidden="1">
      <c r="A4293" s="120" t="s">
        <v>221</v>
      </c>
    </row>
    <row r="4294" spans="1:1" hidden="1">
      <c r="A4294" s="120" t="s">
        <v>221</v>
      </c>
    </row>
    <row r="4295" spans="1:1" hidden="1">
      <c r="A4295" s="120" t="s">
        <v>221</v>
      </c>
    </row>
    <row r="4296" spans="1:1" hidden="1">
      <c r="A4296" s="120" t="s">
        <v>221</v>
      </c>
    </row>
    <row r="4297" spans="1:1" hidden="1">
      <c r="A4297" s="120" t="s">
        <v>221</v>
      </c>
    </row>
    <row r="4298" spans="1:1" hidden="1">
      <c r="A4298" s="120" t="s">
        <v>221</v>
      </c>
    </row>
    <row r="4299" spans="1:1" hidden="1">
      <c r="A4299" s="120" t="s">
        <v>221</v>
      </c>
    </row>
    <row r="4300" spans="1:1" hidden="1">
      <c r="A4300" s="120" t="s">
        <v>221</v>
      </c>
    </row>
    <row r="4301" spans="1:1" hidden="1">
      <c r="A4301" s="120" t="s">
        <v>221</v>
      </c>
    </row>
    <row r="4302" spans="1:1" hidden="1">
      <c r="A4302" s="120" t="s">
        <v>221</v>
      </c>
    </row>
    <row r="4303" spans="1:1" hidden="1">
      <c r="A4303" s="120" t="s">
        <v>221</v>
      </c>
    </row>
    <row r="4304" spans="1:1" hidden="1">
      <c r="A4304" s="120" t="s">
        <v>221</v>
      </c>
    </row>
    <row r="4305" spans="1:1" hidden="1">
      <c r="A4305" s="120" t="s">
        <v>221</v>
      </c>
    </row>
    <row r="4306" spans="1:1" hidden="1">
      <c r="A4306" s="120" t="s">
        <v>221</v>
      </c>
    </row>
    <row r="4307" spans="1:1" hidden="1">
      <c r="A4307" s="120" t="s">
        <v>221</v>
      </c>
    </row>
    <row r="4308" spans="1:1" hidden="1">
      <c r="A4308" s="120" t="s">
        <v>221</v>
      </c>
    </row>
    <row r="4309" spans="1:1" hidden="1">
      <c r="A4309" s="120" t="s">
        <v>221</v>
      </c>
    </row>
    <row r="4310" spans="1:1" hidden="1">
      <c r="A4310" s="120" t="s">
        <v>221</v>
      </c>
    </row>
    <row r="4311" spans="1:1" hidden="1">
      <c r="A4311" s="120" t="s">
        <v>221</v>
      </c>
    </row>
    <row r="4312" spans="1:1" hidden="1">
      <c r="A4312" s="120" t="s">
        <v>221</v>
      </c>
    </row>
    <row r="4313" spans="1:1" hidden="1">
      <c r="A4313" s="120" t="s">
        <v>221</v>
      </c>
    </row>
    <row r="4314" spans="1:1" hidden="1">
      <c r="A4314" s="120" t="s">
        <v>221</v>
      </c>
    </row>
    <row r="4315" spans="1:1" hidden="1">
      <c r="A4315" s="120" t="s">
        <v>221</v>
      </c>
    </row>
    <row r="4316" spans="1:1" hidden="1">
      <c r="A4316" s="120" t="s">
        <v>221</v>
      </c>
    </row>
    <row r="4317" spans="1:1" hidden="1">
      <c r="A4317" s="120" t="s">
        <v>221</v>
      </c>
    </row>
    <row r="4318" spans="1:1" hidden="1">
      <c r="A4318" s="120" t="s">
        <v>221</v>
      </c>
    </row>
    <row r="4319" spans="1:1" hidden="1">
      <c r="A4319" s="120" t="s">
        <v>221</v>
      </c>
    </row>
    <row r="4320" spans="1:1" hidden="1">
      <c r="A4320" s="120" t="s">
        <v>221</v>
      </c>
    </row>
    <row r="4321" spans="1:1" hidden="1">
      <c r="A4321" s="120" t="s">
        <v>221</v>
      </c>
    </row>
    <row r="4322" spans="1:1" hidden="1">
      <c r="A4322" s="120" t="s">
        <v>221</v>
      </c>
    </row>
    <row r="4323" spans="1:1" hidden="1">
      <c r="A4323" s="120" t="s">
        <v>221</v>
      </c>
    </row>
    <row r="4324" spans="1:1" hidden="1">
      <c r="A4324" s="120" t="s">
        <v>221</v>
      </c>
    </row>
    <row r="4325" spans="1:1" hidden="1">
      <c r="A4325" s="120" t="s">
        <v>221</v>
      </c>
    </row>
    <row r="4326" spans="1:1" hidden="1">
      <c r="A4326" s="120" t="s">
        <v>221</v>
      </c>
    </row>
    <row r="4327" spans="1:1" hidden="1">
      <c r="A4327" s="120" t="s">
        <v>221</v>
      </c>
    </row>
    <row r="4328" spans="1:1" hidden="1">
      <c r="A4328" s="120" t="s">
        <v>221</v>
      </c>
    </row>
    <row r="4329" spans="1:1" hidden="1">
      <c r="A4329" s="120" t="s">
        <v>221</v>
      </c>
    </row>
    <row r="4330" spans="1:1" hidden="1">
      <c r="A4330" s="120" t="s">
        <v>221</v>
      </c>
    </row>
    <row r="4331" spans="1:1" hidden="1">
      <c r="A4331" s="120" t="s">
        <v>221</v>
      </c>
    </row>
    <row r="4332" spans="1:1" hidden="1">
      <c r="A4332" s="120" t="s">
        <v>221</v>
      </c>
    </row>
    <row r="4333" spans="1:1" hidden="1">
      <c r="A4333" s="120" t="s">
        <v>221</v>
      </c>
    </row>
    <row r="4334" spans="1:1" hidden="1">
      <c r="A4334" s="120" t="s">
        <v>221</v>
      </c>
    </row>
    <row r="4335" spans="1:1" hidden="1">
      <c r="A4335" s="120" t="s">
        <v>221</v>
      </c>
    </row>
    <row r="4336" spans="1:1" hidden="1">
      <c r="A4336" s="120" t="s">
        <v>221</v>
      </c>
    </row>
    <row r="4337" spans="1:1" hidden="1">
      <c r="A4337" s="120" t="s">
        <v>221</v>
      </c>
    </row>
    <row r="4338" spans="1:1" hidden="1">
      <c r="A4338" s="120" t="s">
        <v>221</v>
      </c>
    </row>
    <row r="4339" spans="1:1" hidden="1">
      <c r="A4339" s="120" t="s">
        <v>221</v>
      </c>
    </row>
    <row r="4340" spans="1:1" hidden="1">
      <c r="A4340" s="120" t="s">
        <v>221</v>
      </c>
    </row>
    <row r="4341" spans="1:1" hidden="1">
      <c r="A4341" s="120" t="s">
        <v>221</v>
      </c>
    </row>
    <row r="4342" spans="1:1" hidden="1">
      <c r="A4342" s="120" t="s">
        <v>221</v>
      </c>
    </row>
    <row r="4343" spans="1:1" hidden="1">
      <c r="A4343" s="120" t="s">
        <v>221</v>
      </c>
    </row>
    <row r="4344" spans="1:1" hidden="1">
      <c r="A4344" s="120" t="s">
        <v>221</v>
      </c>
    </row>
    <row r="4345" spans="1:1" hidden="1">
      <c r="A4345" s="120" t="s">
        <v>221</v>
      </c>
    </row>
    <row r="4346" spans="1:1" hidden="1">
      <c r="A4346" s="120" t="s">
        <v>221</v>
      </c>
    </row>
    <row r="4347" spans="1:1" hidden="1">
      <c r="A4347" s="120" t="s">
        <v>221</v>
      </c>
    </row>
    <row r="4348" spans="1:1" hidden="1">
      <c r="A4348" s="120" t="s">
        <v>221</v>
      </c>
    </row>
    <row r="4349" spans="1:1" hidden="1">
      <c r="A4349" s="120" t="s">
        <v>221</v>
      </c>
    </row>
    <row r="4350" spans="1:1" hidden="1">
      <c r="A4350" s="120" t="s">
        <v>221</v>
      </c>
    </row>
    <row r="4351" spans="1:1" hidden="1">
      <c r="A4351" s="120" t="s">
        <v>221</v>
      </c>
    </row>
    <row r="4352" spans="1:1" hidden="1">
      <c r="A4352" s="120" t="s">
        <v>221</v>
      </c>
    </row>
    <row r="4353" spans="1:1" hidden="1">
      <c r="A4353" s="120" t="s">
        <v>221</v>
      </c>
    </row>
    <row r="4354" spans="1:1" hidden="1">
      <c r="A4354" s="120" t="s">
        <v>221</v>
      </c>
    </row>
    <row r="4355" spans="1:1" hidden="1">
      <c r="A4355" s="120" t="s">
        <v>221</v>
      </c>
    </row>
    <row r="4356" spans="1:1" hidden="1">
      <c r="A4356" s="120" t="s">
        <v>221</v>
      </c>
    </row>
    <row r="4357" spans="1:1" hidden="1">
      <c r="A4357" s="120" t="s">
        <v>221</v>
      </c>
    </row>
    <row r="4358" spans="1:1" hidden="1">
      <c r="A4358" s="120" t="s">
        <v>221</v>
      </c>
    </row>
    <row r="4359" spans="1:1" hidden="1">
      <c r="A4359" s="120" t="s">
        <v>221</v>
      </c>
    </row>
    <row r="4360" spans="1:1" hidden="1">
      <c r="A4360" s="120" t="s">
        <v>221</v>
      </c>
    </row>
    <row r="4361" spans="1:1" hidden="1">
      <c r="A4361" s="120" t="s">
        <v>221</v>
      </c>
    </row>
    <row r="4362" spans="1:1" hidden="1">
      <c r="A4362" s="120" t="s">
        <v>221</v>
      </c>
    </row>
    <row r="4363" spans="1:1" hidden="1">
      <c r="A4363" s="120" t="s">
        <v>221</v>
      </c>
    </row>
    <row r="4364" spans="1:1" hidden="1">
      <c r="A4364" s="120" t="s">
        <v>221</v>
      </c>
    </row>
    <row r="4365" spans="1:1" hidden="1">
      <c r="A4365" s="120" t="s">
        <v>221</v>
      </c>
    </row>
    <row r="4366" spans="1:1" hidden="1">
      <c r="A4366" s="120" t="s">
        <v>221</v>
      </c>
    </row>
    <row r="4367" spans="1:1" hidden="1">
      <c r="A4367" s="120" t="s">
        <v>221</v>
      </c>
    </row>
    <row r="4368" spans="1:1" hidden="1">
      <c r="A4368" s="120" t="s">
        <v>221</v>
      </c>
    </row>
    <row r="4369" spans="1:1" hidden="1">
      <c r="A4369" s="120" t="s">
        <v>221</v>
      </c>
    </row>
    <row r="4370" spans="1:1" hidden="1">
      <c r="A4370" s="120" t="s">
        <v>221</v>
      </c>
    </row>
    <row r="4371" spans="1:1" hidden="1">
      <c r="A4371" s="120" t="s">
        <v>221</v>
      </c>
    </row>
    <row r="4372" spans="1:1" hidden="1">
      <c r="A4372" s="120" t="s">
        <v>221</v>
      </c>
    </row>
    <row r="4373" spans="1:1" hidden="1">
      <c r="A4373" s="120" t="s">
        <v>221</v>
      </c>
    </row>
    <row r="4374" spans="1:1" hidden="1">
      <c r="A4374" s="120" t="s">
        <v>221</v>
      </c>
    </row>
    <row r="4375" spans="1:1" hidden="1">
      <c r="A4375" s="120" t="s">
        <v>221</v>
      </c>
    </row>
    <row r="4376" spans="1:1" hidden="1">
      <c r="A4376" s="120" t="s">
        <v>221</v>
      </c>
    </row>
    <row r="4377" spans="1:1" hidden="1">
      <c r="A4377" s="120" t="s">
        <v>221</v>
      </c>
    </row>
    <row r="4378" spans="1:1" hidden="1">
      <c r="A4378" s="120" t="s">
        <v>221</v>
      </c>
    </row>
    <row r="4379" spans="1:1" hidden="1">
      <c r="A4379" s="120" t="s">
        <v>221</v>
      </c>
    </row>
    <row r="4380" spans="1:1" hidden="1">
      <c r="A4380" s="120" t="s">
        <v>221</v>
      </c>
    </row>
    <row r="4381" spans="1:1" hidden="1">
      <c r="A4381" s="120" t="s">
        <v>221</v>
      </c>
    </row>
    <row r="4382" spans="1:1" hidden="1">
      <c r="A4382" s="120" t="s">
        <v>221</v>
      </c>
    </row>
    <row r="4383" spans="1:1" hidden="1">
      <c r="A4383" s="120" t="s">
        <v>221</v>
      </c>
    </row>
    <row r="4384" spans="1:1" hidden="1">
      <c r="A4384" s="120" t="s">
        <v>221</v>
      </c>
    </row>
    <row r="4385" spans="1:1" hidden="1">
      <c r="A4385" s="120" t="s">
        <v>221</v>
      </c>
    </row>
    <row r="4386" spans="1:1" hidden="1">
      <c r="A4386" s="120" t="s">
        <v>221</v>
      </c>
    </row>
    <row r="4387" spans="1:1" hidden="1">
      <c r="A4387" s="120" t="s">
        <v>221</v>
      </c>
    </row>
    <row r="4388" spans="1:1" hidden="1">
      <c r="A4388" s="120" t="s">
        <v>221</v>
      </c>
    </row>
    <row r="4389" spans="1:1" hidden="1">
      <c r="A4389" s="120" t="s">
        <v>221</v>
      </c>
    </row>
    <row r="4390" spans="1:1" hidden="1">
      <c r="A4390" s="120" t="s">
        <v>221</v>
      </c>
    </row>
    <row r="4391" spans="1:1" hidden="1">
      <c r="A4391" s="120" t="s">
        <v>221</v>
      </c>
    </row>
    <row r="4392" spans="1:1" hidden="1">
      <c r="A4392" s="120" t="s">
        <v>221</v>
      </c>
    </row>
    <row r="4393" spans="1:1" hidden="1">
      <c r="A4393" s="120" t="s">
        <v>221</v>
      </c>
    </row>
    <row r="4394" spans="1:1" hidden="1">
      <c r="A4394" s="120" t="s">
        <v>221</v>
      </c>
    </row>
    <row r="4395" spans="1:1" hidden="1">
      <c r="A4395" s="120" t="s">
        <v>221</v>
      </c>
    </row>
    <row r="4396" spans="1:1" hidden="1">
      <c r="A4396" s="120" t="s">
        <v>221</v>
      </c>
    </row>
    <row r="4397" spans="1:1" hidden="1">
      <c r="A4397" s="120" t="s">
        <v>221</v>
      </c>
    </row>
    <row r="4398" spans="1:1" hidden="1">
      <c r="A4398" s="120" t="s">
        <v>221</v>
      </c>
    </row>
    <row r="4399" spans="1:1" hidden="1">
      <c r="A4399" s="120" t="s">
        <v>221</v>
      </c>
    </row>
    <row r="4400" spans="1:1" hidden="1">
      <c r="A4400" s="120" t="s">
        <v>221</v>
      </c>
    </row>
    <row r="4401" spans="1:1" hidden="1">
      <c r="A4401" s="120" t="s">
        <v>221</v>
      </c>
    </row>
    <row r="4402" spans="1:1" hidden="1">
      <c r="A4402" s="120" t="s">
        <v>221</v>
      </c>
    </row>
    <row r="4403" spans="1:1" hidden="1">
      <c r="A4403" s="120" t="s">
        <v>221</v>
      </c>
    </row>
    <row r="4404" spans="1:1" hidden="1">
      <c r="A4404" s="120" t="s">
        <v>221</v>
      </c>
    </row>
    <row r="4405" spans="1:1" hidden="1">
      <c r="A4405" s="120" t="s">
        <v>221</v>
      </c>
    </row>
    <row r="4406" spans="1:1" hidden="1">
      <c r="A4406" s="120" t="s">
        <v>221</v>
      </c>
    </row>
    <row r="4407" spans="1:1" hidden="1">
      <c r="A4407" s="120" t="s">
        <v>221</v>
      </c>
    </row>
    <row r="4408" spans="1:1" hidden="1">
      <c r="A4408" s="120" t="s">
        <v>221</v>
      </c>
    </row>
    <row r="4409" spans="1:1" hidden="1">
      <c r="A4409" s="120" t="s">
        <v>221</v>
      </c>
    </row>
    <row r="4410" spans="1:1" hidden="1">
      <c r="A4410" s="120" t="s">
        <v>221</v>
      </c>
    </row>
    <row r="4411" spans="1:1" hidden="1">
      <c r="A4411" s="120" t="s">
        <v>221</v>
      </c>
    </row>
    <row r="4412" spans="1:1" hidden="1">
      <c r="A4412" s="120" t="s">
        <v>221</v>
      </c>
    </row>
    <row r="4413" spans="1:1" hidden="1">
      <c r="A4413" s="120" t="s">
        <v>221</v>
      </c>
    </row>
    <row r="4414" spans="1:1" hidden="1">
      <c r="A4414" s="120" t="s">
        <v>221</v>
      </c>
    </row>
    <row r="4415" spans="1:1" hidden="1">
      <c r="A4415" s="120" t="s">
        <v>221</v>
      </c>
    </row>
    <row r="4416" spans="1:1" hidden="1">
      <c r="A4416" s="120" t="s">
        <v>221</v>
      </c>
    </row>
    <row r="4417" spans="1:1" hidden="1">
      <c r="A4417" s="120" t="s">
        <v>221</v>
      </c>
    </row>
    <row r="4418" spans="1:1" hidden="1">
      <c r="A4418" s="120" t="s">
        <v>221</v>
      </c>
    </row>
    <row r="4419" spans="1:1" hidden="1">
      <c r="A4419" s="120" t="s">
        <v>221</v>
      </c>
    </row>
    <row r="4420" spans="1:1" hidden="1">
      <c r="A4420" s="120" t="s">
        <v>221</v>
      </c>
    </row>
    <row r="4421" spans="1:1" hidden="1">
      <c r="A4421" s="120" t="s">
        <v>221</v>
      </c>
    </row>
    <row r="4422" spans="1:1" hidden="1">
      <c r="A4422" s="120" t="s">
        <v>221</v>
      </c>
    </row>
    <row r="4423" spans="1:1" hidden="1">
      <c r="A4423" s="120" t="s">
        <v>221</v>
      </c>
    </row>
    <row r="4424" spans="1:1" hidden="1">
      <c r="A4424" s="120" t="s">
        <v>221</v>
      </c>
    </row>
    <row r="4425" spans="1:1" hidden="1">
      <c r="A4425" s="120" t="s">
        <v>221</v>
      </c>
    </row>
    <row r="4426" spans="1:1" hidden="1">
      <c r="A4426" s="120" t="s">
        <v>221</v>
      </c>
    </row>
    <row r="4427" spans="1:1" hidden="1">
      <c r="A4427" s="120" t="s">
        <v>221</v>
      </c>
    </row>
    <row r="4428" spans="1:1" hidden="1">
      <c r="A4428" s="120" t="s">
        <v>221</v>
      </c>
    </row>
    <row r="4429" spans="1:1" hidden="1">
      <c r="A4429" s="120" t="s">
        <v>221</v>
      </c>
    </row>
    <row r="4430" spans="1:1" hidden="1">
      <c r="A4430" s="120" t="s">
        <v>221</v>
      </c>
    </row>
    <row r="4431" spans="1:1" hidden="1">
      <c r="A4431" s="120" t="s">
        <v>221</v>
      </c>
    </row>
    <row r="4432" spans="1:1" hidden="1">
      <c r="A4432" s="120" t="s">
        <v>221</v>
      </c>
    </row>
    <row r="4433" spans="1:1" hidden="1">
      <c r="A4433" s="120" t="s">
        <v>221</v>
      </c>
    </row>
    <row r="4434" spans="1:1" hidden="1">
      <c r="A4434" s="120" t="s">
        <v>221</v>
      </c>
    </row>
    <row r="4435" spans="1:1" hidden="1">
      <c r="A4435" s="120" t="s">
        <v>221</v>
      </c>
    </row>
    <row r="4436" spans="1:1" hidden="1">
      <c r="A4436" s="120" t="s">
        <v>221</v>
      </c>
    </row>
    <row r="4437" spans="1:1" hidden="1">
      <c r="A4437" s="120" t="s">
        <v>221</v>
      </c>
    </row>
    <row r="4438" spans="1:1" hidden="1">
      <c r="A4438" s="120" t="s">
        <v>221</v>
      </c>
    </row>
    <row r="4439" spans="1:1" hidden="1">
      <c r="A4439" s="120" t="s">
        <v>221</v>
      </c>
    </row>
    <row r="4440" spans="1:1" hidden="1">
      <c r="A4440" s="120" t="s">
        <v>221</v>
      </c>
    </row>
    <row r="4441" spans="1:1" hidden="1">
      <c r="A4441" s="120" t="s">
        <v>221</v>
      </c>
    </row>
    <row r="4442" spans="1:1" hidden="1">
      <c r="A4442" s="120" t="s">
        <v>221</v>
      </c>
    </row>
    <row r="4443" spans="1:1" hidden="1">
      <c r="A4443" s="120" t="s">
        <v>221</v>
      </c>
    </row>
    <row r="4444" spans="1:1" hidden="1">
      <c r="A4444" s="120" t="s">
        <v>221</v>
      </c>
    </row>
    <row r="4445" spans="1:1" hidden="1">
      <c r="A4445" s="120" t="s">
        <v>221</v>
      </c>
    </row>
    <row r="4446" spans="1:1" hidden="1">
      <c r="A4446" s="120" t="s">
        <v>221</v>
      </c>
    </row>
    <row r="4447" spans="1:1" hidden="1">
      <c r="A4447" s="120" t="s">
        <v>221</v>
      </c>
    </row>
    <row r="4448" spans="1:1" hidden="1">
      <c r="A4448" s="120" t="s">
        <v>221</v>
      </c>
    </row>
    <row r="4449" spans="1:1" hidden="1">
      <c r="A4449" s="120" t="s">
        <v>221</v>
      </c>
    </row>
    <row r="4450" spans="1:1" hidden="1">
      <c r="A4450" s="120" t="s">
        <v>221</v>
      </c>
    </row>
    <row r="4451" spans="1:1" hidden="1">
      <c r="A4451" s="120" t="s">
        <v>221</v>
      </c>
    </row>
    <row r="4452" spans="1:1" hidden="1">
      <c r="A4452" s="120" t="s">
        <v>221</v>
      </c>
    </row>
    <row r="4453" spans="1:1" hidden="1">
      <c r="A4453" s="120" t="s">
        <v>221</v>
      </c>
    </row>
    <row r="4454" spans="1:1" hidden="1">
      <c r="A4454" s="120" t="s">
        <v>221</v>
      </c>
    </row>
    <row r="4455" spans="1:1" hidden="1">
      <c r="A4455" s="120" t="s">
        <v>221</v>
      </c>
    </row>
    <row r="4456" spans="1:1" hidden="1">
      <c r="A4456" s="120" t="s">
        <v>221</v>
      </c>
    </row>
    <row r="4457" spans="1:1" hidden="1">
      <c r="A4457" s="120" t="s">
        <v>221</v>
      </c>
    </row>
    <row r="4458" spans="1:1" hidden="1">
      <c r="A4458" s="120" t="s">
        <v>221</v>
      </c>
    </row>
    <row r="4459" spans="1:1" hidden="1">
      <c r="A4459" s="120" t="s">
        <v>221</v>
      </c>
    </row>
    <row r="4460" spans="1:1" hidden="1">
      <c r="A4460" s="120" t="s">
        <v>221</v>
      </c>
    </row>
    <row r="4461" spans="1:1" hidden="1">
      <c r="A4461" s="120" t="s">
        <v>221</v>
      </c>
    </row>
    <row r="4462" spans="1:1" hidden="1">
      <c r="A4462" s="120" t="s">
        <v>221</v>
      </c>
    </row>
    <row r="4463" spans="1:1" hidden="1">
      <c r="A4463" s="120" t="s">
        <v>221</v>
      </c>
    </row>
    <row r="4464" spans="1:1" hidden="1">
      <c r="A4464" s="120" t="s">
        <v>221</v>
      </c>
    </row>
    <row r="4465" spans="1:1" hidden="1">
      <c r="A4465" s="120" t="s">
        <v>221</v>
      </c>
    </row>
    <row r="4466" spans="1:1" hidden="1">
      <c r="A4466" s="120" t="s">
        <v>221</v>
      </c>
    </row>
    <row r="4467" spans="1:1" hidden="1">
      <c r="A4467" s="120" t="s">
        <v>221</v>
      </c>
    </row>
    <row r="4468" spans="1:1" hidden="1">
      <c r="A4468" s="120" t="s">
        <v>221</v>
      </c>
    </row>
    <row r="4469" spans="1:1" hidden="1">
      <c r="A4469" s="120" t="s">
        <v>221</v>
      </c>
    </row>
    <row r="4470" spans="1:1" hidden="1">
      <c r="A4470" s="120" t="s">
        <v>221</v>
      </c>
    </row>
    <row r="4471" spans="1:1" hidden="1">
      <c r="A4471" s="120" t="s">
        <v>221</v>
      </c>
    </row>
    <row r="4472" spans="1:1" hidden="1">
      <c r="A4472" s="120" t="s">
        <v>221</v>
      </c>
    </row>
    <row r="4473" spans="1:1" hidden="1">
      <c r="A4473" s="120" t="s">
        <v>221</v>
      </c>
    </row>
    <row r="4474" spans="1:1" hidden="1">
      <c r="A4474" s="120" t="s">
        <v>221</v>
      </c>
    </row>
    <row r="4475" spans="1:1" hidden="1">
      <c r="A4475" s="120" t="s">
        <v>221</v>
      </c>
    </row>
    <row r="4476" spans="1:1" hidden="1">
      <c r="A4476" s="120" t="s">
        <v>221</v>
      </c>
    </row>
    <row r="4477" spans="1:1" hidden="1">
      <c r="A4477" s="120" t="s">
        <v>221</v>
      </c>
    </row>
    <row r="4478" spans="1:1" hidden="1">
      <c r="A4478" s="120" t="s">
        <v>221</v>
      </c>
    </row>
    <row r="4479" spans="1:1" hidden="1">
      <c r="A4479" s="120" t="s">
        <v>221</v>
      </c>
    </row>
    <row r="4480" spans="1:1" hidden="1">
      <c r="A4480" s="120" t="s">
        <v>221</v>
      </c>
    </row>
    <row r="4481" spans="1:1" hidden="1">
      <c r="A4481" s="120" t="s">
        <v>221</v>
      </c>
    </row>
    <row r="4482" spans="1:1" hidden="1">
      <c r="A4482" s="120" t="s">
        <v>221</v>
      </c>
    </row>
    <row r="4483" spans="1:1" hidden="1">
      <c r="A4483" s="120" t="s">
        <v>221</v>
      </c>
    </row>
    <row r="4484" spans="1:1" hidden="1">
      <c r="A4484" s="120" t="s">
        <v>221</v>
      </c>
    </row>
    <row r="4485" spans="1:1" hidden="1">
      <c r="A4485" s="120" t="s">
        <v>221</v>
      </c>
    </row>
    <row r="4486" spans="1:1" hidden="1">
      <c r="A4486" s="120" t="s">
        <v>221</v>
      </c>
    </row>
    <row r="4487" spans="1:1" hidden="1">
      <c r="A4487" s="120" t="s">
        <v>221</v>
      </c>
    </row>
    <row r="4488" spans="1:1" hidden="1">
      <c r="A4488" s="120" t="s">
        <v>221</v>
      </c>
    </row>
    <row r="4489" spans="1:1" hidden="1">
      <c r="A4489" s="120" t="s">
        <v>221</v>
      </c>
    </row>
    <row r="4490" spans="1:1" hidden="1">
      <c r="A4490" s="120" t="s">
        <v>221</v>
      </c>
    </row>
    <row r="4491" spans="1:1" hidden="1">
      <c r="A4491" s="120" t="s">
        <v>221</v>
      </c>
    </row>
    <row r="4492" spans="1:1" hidden="1">
      <c r="A4492" s="120" t="s">
        <v>221</v>
      </c>
    </row>
    <row r="4493" spans="1:1" hidden="1">
      <c r="A4493" s="120" t="s">
        <v>221</v>
      </c>
    </row>
    <row r="4494" spans="1:1" hidden="1">
      <c r="A4494" s="120" t="s">
        <v>221</v>
      </c>
    </row>
    <row r="4495" spans="1:1" hidden="1">
      <c r="A4495" s="120" t="s">
        <v>221</v>
      </c>
    </row>
    <row r="4496" spans="1:1" hidden="1">
      <c r="A4496" s="120" t="s">
        <v>221</v>
      </c>
    </row>
    <row r="4497" spans="1:1" hidden="1">
      <c r="A4497" s="120" t="s">
        <v>221</v>
      </c>
    </row>
    <row r="4498" spans="1:1" hidden="1">
      <c r="A4498" s="120" t="s">
        <v>221</v>
      </c>
    </row>
    <row r="4499" spans="1:1" hidden="1">
      <c r="A4499" s="120" t="s">
        <v>221</v>
      </c>
    </row>
    <row r="4500" spans="1:1" hidden="1">
      <c r="A4500" s="120" t="s">
        <v>221</v>
      </c>
    </row>
    <row r="4501" spans="1:1" hidden="1">
      <c r="A4501" s="120" t="s">
        <v>221</v>
      </c>
    </row>
    <row r="4502" spans="1:1" hidden="1">
      <c r="A4502" s="120" t="s">
        <v>221</v>
      </c>
    </row>
    <row r="4503" spans="1:1" hidden="1">
      <c r="A4503" s="120" t="s">
        <v>221</v>
      </c>
    </row>
    <row r="4504" spans="1:1" hidden="1">
      <c r="A4504" s="120" t="s">
        <v>221</v>
      </c>
    </row>
    <row r="4505" spans="1:1" hidden="1">
      <c r="A4505" s="120" t="s">
        <v>221</v>
      </c>
    </row>
    <row r="4506" spans="1:1" hidden="1">
      <c r="A4506" s="120" t="s">
        <v>221</v>
      </c>
    </row>
    <row r="4507" spans="1:1" hidden="1">
      <c r="A4507" s="120" t="s">
        <v>221</v>
      </c>
    </row>
    <row r="4508" spans="1:1" hidden="1">
      <c r="A4508" s="120" t="s">
        <v>221</v>
      </c>
    </row>
    <row r="4509" spans="1:1" hidden="1">
      <c r="A4509" s="120" t="s">
        <v>221</v>
      </c>
    </row>
    <row r="4510" spans="1:1" hidden="1">
      <c r="A4510" s="120" t="s">
        <v>221</v>
      </c>
    </row>
    <row r="4511" spans="1:1" hidden="1">
      <c r="A4511" s="120" t="s">
        <v>221</v>
      </c>
    </row>
    <row r="4512" spans="1:1" hidden="1">
      <c r="A4512" s="120" t="s">
        <v>221</v>
      </c>
    </row>
    <row r="4513" spans="1:1" hidden="1">
      <c r="A4513" s="120" t="s">
        <v>221</v>
      </c>
    </row>
    <row r="4514" spans="1:1" hidden="1">
      <c r="A4514" s="120" t="s">
        <v>221</v>
      </c>
    </row>
    <row r="4515" spans="1:1" hidden="1">
      <c r="A4515" s="120" t="s">
        <v>221</v>
      </c>
    </row>
    <row r="4516" spans="1:1" hidden="1">
      <c r="A4516" s="120" t="s">
        <v>221</v>
      </c>
    </row>
    <row r="4517" spans="1:1" hidden="1">
      <c r="A4517" s="120" t="s">
        <v>221</v>
      </c>
    </row>
    <row r="4518" spans="1:1" hidden="1">
      <c r="A4518" s="120" t="s">
        <v>221</v>
      </c>
    </row>
    <row r="4519" spans="1:1" hidden="1">
      <c r="A4519" s="120" t="s">
        <v>221</v>
      </c>
    </row>
    <row r="4520" spans="1:1" hidden="1">
      <c r="A4520" s="120" t="s">
        <v>221</v>
      </c>
    </row>
    <row r="4521" spans="1:1" hidden="1">
      <c r="A4521" s="120" t="s">
        <v>221</v>
      </c>
    </row>
    <row r="4522" spans="1:1" hidden="1">
      <c r="A4522" s="120" t="s">
        <v>221</v>
      </c>
    </row>
    <row r="4523" spans="1:1" hidden="1">
      <c r="A4523" s="120" t="s">
        <v>221</v>
      </c>
    </row>
    <row r="4524" spans="1:1" hidden="1">
      <c r="A4524" s="120" t="s">
        <v>221</v>
      </c>
    </row>
    <row r="4525" spans="1:1" hidden="1">
      <c r="A4525" s="120" t="s">
        <v>221</v>
      </c>
    </row>
    <row r="4526" spans="1:1" hidden="1">
      <c r="A4526" s="120" t="s">
        <v>221</v>
      </c>
    </row>
    <row r="4527" spans="1:1" hidden="1">
      <c r="A4527" s="120" t="s">
        <v>221</v>
      </c>
    </row>
    <row r="4528" spans="1:1" hidden="1">
      <c r="A4528" s="120" t="s">
        <v>221</v>
      </c>
    </row>
    <row r="4529" spans="1:1" hidden="1">
      <c r="A4529" s="120" t="s">
        <v>221</v>
      </c>
    </row>
    <row r="4530" spans="1:1" hidden="1">
      <c r="A4530" s="120" t="s">
        <v>221</v>
      </c>
    </row>
    <row r="4531" spans="1:1" hidden="1">
      <c r="A4531" s="120" t="s">
        <v>221</v>
      </c>
    </row>
    <row r="4532" spans="1:1" hidden="1">
      <c r="A4532" s="120" t="s">
        <v>221</v>
      </c>
    </row>
    <row r="4533" spans="1:1" hidden="1">
      <c r="A4533" s="120" t="s">
        <v>221</v>
      </c>
    </row>
    <row r="4534" spans="1:1" hidden="1">
      <c r="A4534" s="120" t="s">
        <v>221</v>
      </c>
    </row>
    <row r="4535" spans="1:1" hidden="1">
      <c r="A4535" s="120" t="s">
        <v>221</v>
      </c>
    </row>
    <row r="4536" spans="1:1" hidden="1">
      <c r="A4536" s="120" t="s">
        <v>221</v>
      </c>
    </row>
    <row r="4537" spans="1:1" hidden="1">
      <c r="A4537" s="120" t="s">
        <v>221</v>
      </c>
    </row>
    <row r="4538" spans="1:1" hidden="1">
      <c r="A4538" s="120" t="s">
        <v>221</v>
      </c>
    </row>
    <row r="4539" spans="1:1" hidden="1">
      <c r="A4539" s="120" t="s">
        <v>221</v>
      </c>
    </row>
    <row r="4540" spans="1:1" hidden="1">
      <c r="A4540" s="120" t="s">
        <v>221</v>
      </c>
    </row>
    <row r="4541" spans="1:1" hidden="1">
      <c r="A4541" s="120" t="s">
        <v>221</v>
      </c>
    </row>
    <row r="4542" spans="1:1" hidden="1">
      <c r="A4542" s="120" t="s">
        <v>221</v>
      </c>
    </row>
    <row r="4543" spans="1:1" hidden="1">
      <c r="A4543" s="120" t="s">
        <v>221</v>
      </c>
    </row>
    <row r="4544" spans="1:1" hidden="1">
      <c r="A4544" s="120" t="s">
        <v>221</v>
      </c>
    </row>
    <row r="4545" spans="1:1" hidden="1">
      <c r="A4545" s="120" t="s">
        <v>221</v>
      </c>
    </row>
    <row r="4546" spans="1:1" hidden="1">
      <c r="A4546" s="120" t="s">
        <v>221</v>
      </c>
    </row>
    <row r="4547" spans="1:1" hidden="1">
      <c r="A4547" s="120" t="s">
        <v>221</v>
      </c>
    </row>
    <row r="4548" spans="1:1" hidden="1">
      <c r="A4548" s="120" t="s">
        <v>221</v>
      </c>
    </row>
    <row r="4549" spans="1:1" hidden="1">
      <c r="A4549" s="120" t="s">
        <v>221</v>
      </c>
    </row>
    <row r="4550" spans="1:1" hidden="1">
      <c r="A4550" s="120" t="s">
        <v>221</v>
      </c>
    </row>
    <row r="4551" spans="1:1" hidden="1">
      <c r="A4551" s="120" t="s">
        <v>221</v>
      </c>
    </row>
    <row r="4552" spans="1:1" hidden="1">
      <c r="A4552" s="120" t="s">
        <v>221</v>
      </c>
    </row>
    <row r="4553" spans="1:1" hidden="1">
      <c r="A4553" s="120" t="s">
        <v>221</v>
      </c>
    </row>
    <row r="4554" spans="1:1" hidden="1">
      <c r="A4554" s="120" t="s">
        <v>221</v>
      </c>
    </row>
    <row r="4555" spans="1:1" hidden="1">
      <c r="A4555" s="120" t="s">
        <v>221</v>
      </c>
    </row>
    <row r="4556" spans="1:1" hidden="1">
      <c r="A4556" s="120" t="s">
        <v>221</v>
      </c>
    </row>
    <row r="4557" spans="1:1" hidden="1">
      <c r="A4557" s="120" t="s">
        <v>221</v>
      </c>
    </row>
    <row r="4558" spans="1:1" hidden="1">
      <c r="A4558" s="120" t="s">
        <v>221</v>
      </c>
    </row>
    <row r="4559" spans="1:1" hidden="1">
      <c r="A4559" s="120" t="s">
        <v>221</v>
      </c>
    </row>
    <row r="4560" spans="1:1" hidden="1">
      <c r="A4560" s="120" t="s">
        <v>221</v>
      </c>
    </row>
    <row r="4561" spans="1:1" hidden="1">
      <c r="A4561" s="120" t="s">
        <v>221</v>
      </c>
    </row>
    <row r="4562" spans="1:1" hidden="1">
      <c r="A4562" s="120" t="s">
        <v>221</v>
      </c>
    </row>
    <row r="4563" spans="1:1" hidden="1">
      <c r="A4563" s="120" t="s">
        <v>221</v>
      </c>
    </row>
    <row r="4564" spans="1:1" hidden="1">
      <c r="A4564" s="120" t="s">
        <v>221</v>
      </c>
    </row>
    <row r="4565" spans="1:1" hidden="1">
      <c r="A4565" s="120" t="s">
        <v>221</v>
      </c>
    </row>
    <row r="4566" spans="1:1" hidden="1">
      <c r="A4566" s="120" t="s">
        <v>221</v>
      </c>
    </row>
    <row r="4567" spans="1:1" hidden="1">
      <c r="A4567" s="120" t="s">
        <v>221</v>
      </c>
    </row>
    <row r="4568" spans="1:1" hidden="1">
      <c r="A4568" s="120" t="s">
        <v>221</v>
      </c>
    </row>
    <row r="4569" spans="1:1" hidden="1">
      <c r="A4569" s="120" t="s">
        <v>221</v>
      </c>
    </row>
    <row r="4570" spans="1:1" hidden="1">
      <c r="A4570" s="120" t="s">
        <v>221</v>
      </c>
    </row>
    <row r="4571" spans="1:1" hidden="1">
      <c r="A4571" s="120" t="s">
        <v>221</v>
      </c>
    </row>
    <row r="4572" spans="1:1" hidden="1">
      <c r="A4572" s="120" t="s">
        <v>221</v>
      </c>
    </row>
    <row r="4573" spans="1:1" hidden="1">
      <c r="A4573" s="120" t="s">
        <v>221</v>
      </c>
    </row>
    <row r="4574" spans="1:1" hidden="1">
      <c r="A4574" s="120" t="s">
        <v>221</v>
      </c>
    </row>
    <row r="4575" spans="1:1" hidden="1">
      <c r="A4575" s="120" t="s">
        <v>221</v>
      </c>
    </row>
    <row r="4576" spans="1:1" hidden="1">
      <c r="A4576" s="120" t="s">
        <v>221</v>
      </c>
    </row>
    <row r="4577" spans="1:1" hidden="1">
      <c r="A4577" s="120" t="s">
        <v>221</v>
      </c>
    </row>
    <row r="4578" spans="1:1" hidden="1">
      <c r="A4578" s="120" t="s">
        <v>221</v>
      </c>
    </row>
    <row r="4579" spans="1:1" hidden="1">
      <c r="A4579" s="120" t="s">
        <v>221</v>
      </c>
    </row>
    <row r="4580" spans="1:1" hidden="1">
      <c r="A4580" s="120" t="s">
        <v>221</v>
      </c>
    </row>
    <row r="4581" spans="1:1" hidden="1">
      <c r="A4581" s="120" t="s">
        <v>221</v>
      </c>
    </row>
    <row r="4582" spans="1:1" hidden="1">
      <c r="A4582" s="120" t="s">
        <v>221</v>
      </c>
    </row>
    <row r="4583" spans="1:1" hidden="1">
      <c r="A4583" s="120" t="s">
        <v>221</v>
      </c>
    </row>
    <row r="4584" spans="1:1" hidden="1">
      <c r="A4584" s="120" t="s">
        <v>221</v>
      </c>
    </row>
    <row r="4585" spans="1:1" hidden="1">
      <c r="A4585" s="120" t="s">
        <v>221</v>
      </c>
    </row>
    <row r="4586" spans="1:1" hidden="1">
      <c r="A4586" s="120" t="s">
        <v>221</v>
      </c>
    </row>
    <row r="4587" spans="1:1" hidden="1">
      <c r="A4587" s="120" t="s">
        <v>221</v>
      </c>
    </row>
    <row r="4588" spans="1:1" hidden="1">
      <c r="A4588" s="120" t="s">
        <v>221</v>
      </c>
    </row>
    <row r="4589" spans="1:1" hidden="1">
      <c r="A4589" s="120" t="s">
        <v>221</v>
      </c>
    </row>
    <row r="4590" spans="1:1" hidden="1">
      <c r="A4590" s="120" t="s">
        <v>221</v>
      </c>
    </row>
    <row r="4591" spans="1:1" hidden="1">
      <c r="A4591" s="120" t="s">
        <v>221</v>
      </c>
    </row>
    <row r="4592" spans="1:1" hidden="1">
      <c r="A4592" s="120" t="s">
        <v>221</v>
      </c>
    </row>
    <row r="4593" spans="1:1" hidden="1">
      <c r="A4593" s="120" t="s">
        <v>221</v>
      </c>
    </row>
    <row r="4594" spans="1:1" hidden="1">
      <c r="A4594" s="120" t="s">
        <v>221</v>
      </c>
    </row>
    <row r="4595" spans="1:1" hidden="1">
      <c r="A4595" s="120" t="s">
        <v>221</v>
      </c>
    </row>
    <row r="4596" spans="1:1" hidden="1">
      <c r="A4596" s="120" t="s">
        <v>221</v>
      </c>
    </row>
    <row r="4597" spans="1:1" hidden="1">
      <c r="A4597" s="120" t="s">
        <v>221</v>
      </c>
    </row>
    <row r="4598" spans="1:1" hidden="1">
      <c r="A4598" s="120" t="s">
        <v>221</v>
      </c>
    </row>
    <row r="4599" spans="1:1" hidden="1">
      <c r="A4599" s="120" t="s">
        <v>221</v>
      </c>
    </row>
    <row r="4600" spans="1:1" hidden="1">
      <c r="A4600" s="120" t="s">
        <v>221</v>
      </c>
    </row>
    <row r="4601" spans="1:1" hidden="1">
      <c r="A4601" s="120" t="s">
        <v>221</v>
      </c>
    </row>
    <row r="4602" spans="1:1" hidden="1">
      <c r="A4602" s="120" t="s">
        <v>221</v>
      </c>
    </row>
    <row r="4603" spans="1:1" hidden="1">
      <c r="A4603" s="120" t="s">
        <v>221</v>
      </c>
    </row>
    <row r="4604" spans="1:1" hidden="1">
      <c r="A4604" s="120" t="s">
        <v>221</v>
      </c>
    </row>
    <row r="4605" spans="1:1" hidden="1">
      <c r="A4605" s="120" t="s">
        <v>221</v>
      </c>
    </row>
    <row r="4606" spans="1:1" hidden="1">
      <c r="A4606" s="120" t="s">
        <v>221</v>
      </c>
    </row>
    <row r="4607" spans="1:1" hidden="1">
      <c r="A4607" s="120" t="s">
        <v>221</v>
      </c>
    </row>
    <row r="4608" spans="1:1" hidden="1">
      <c r="A4608" s="120" t="s">
        <v>221</v>
      </c>
    </row>
    <row r="4609" spans="1:1" hidden="1">
      <c r="A4609" s="120" t="s">
        <v>221</v>
      </c>
    </row>
    <row r="4610" spans="1:1" hidden="1">
      <c r="A4610" s="120" t="s">
        <v>221</v>
      </c>
    </row>
    <row r="4611" spans="1:1" hidden="1">
      <c r="A4611" s="120" t="s">
        <v>221</v>
      </c>
    </row>
    <row r="4612" spans="1:1" hidden="1">
      <c r="A4612" s="120" t="s">
        <v>221</v>
      </c>
    </row>
    <row r="4613" spans="1:1" hidden="1">
      <c r="A4613" s="120" t="s">
        <v>221</v>
      </c>
    </row>
    <row r="4614" spans="1:1" hidden="1">
      <c r="A4614" s="120" t="s">
        <v>221</v>
      </c>
    </row>
    <row r="4615" spans="1:1" hidden="1">
      <c r="A4615" s="120" t="s">
        <v>221</v>
      </c>
    </row>
    <row r="4616" spans="1:1" hidden="1">
      <c r="A4616" s="120" t="s">
        <v>221</v>
      </c>
    </row>
    <row r="4617" spans="1:1" hidden="1">
      <c r="A4617" s="120" t="s">
        <v>221</v>
      </c>
    </row>
    <row r="4618" spans="1:1" hidden="1">
      <c r="A4618" s="120" t="s">
        <v>221</v>
      </c>
    </row>
    <row r="4619" spans="1:1" hidden="1">
      <c r="A4619" s="120" t="s">
        <v>221</v>
      </c>
    </row>
    <row r="4620" spans="1:1" hidden="1">
      <c r="A4620" s="120" t="s">
        <v>221</v>
      </c>
    </row>
    <row r="4621" spans="1:1" hidden="1">
      <c r="A4621" s="120" t="s">
        <v>221</v>
      </c>
    </row>
    <row r="4622" spans="1:1" hidden="1">
      <c r="A4622" s="120" t="s">
        <v>221</v>
      </c>
    </row>
    <row r="4623" spans="1:1" hidden="1">
      <c r="A4623" s="120" t="s">
        <v>221</v>
      </c>
    </row>
    <row r="4624" spans="1:1" hidden="1">
      <c r="A4624" s="120" t="s">
        <v>221</v>
      </c>
    </row>
    <row r="4625" spans="1:1" hidden="1">
      <c r="A4625" s="120" t="s">
        <v>221</v>
      </c>
    </row>
    <row r="4626" spans="1:1" hidden="1">
      <c r="A4626" s="120" t="s">
        <v>221</v>
      </c>
    </row>
    <row r="4627" spans="1:1" hidden="1">
      <c r="A4627" s="120" t="s">
        <v>221</v>
      </c>
    </row>
    <row r="4628" spans="1:1" hidden="1">
      <c r="A4628" s="120" t="s">
        <v>221</v>
      </c>
    </row>
    <row r="4629" spans="1:1" hidden="1">
      <c r="A4629" s="120" t="s">
        <v>221</v>
      </c>
    </row>
    <row r="4630" spans="1:1" hidden="1">
      <c r="A4630" s="120" t="s">
        <v>221</v>
      </c>
    </row>
    <row r="4631" spans="1:1" hidden="1">
      <c r="A4631" s="120" t="s">
        <v>221</v>
      </c>
    </row>
    <row r="4632" spans="1:1" hidden="1">
      <c r="A4632" s="120" t="s">
        <v>221</v>
      </c>
    </row>
    <row r="4633" spans="1:1" hidden="1">
      <c r="A4633" s="120" t="s">
        <v>221</v>
      </c>
    </row>
    <row r="4634" spans="1:1" hidden="1">
      <c r="A4634" s="120" t="s">
        <v>221</v>
      </c>
    </row>
    <row r="4635" spans="1:1" hidden="1">
      <c r="A4635" s="120" t="s">
        <v>221</v>
      </c>
    </row>
    <row r="4636" spans="1:1" hidden="1">
      <c r="A4636" s="120" t="s">
        <v>221</v>
      </c>
    </row>
    <row r="4637" spans="1:1" hidden="1">
      <c r="A4637" s="120" t="s">
        <v>221</v>
      </c>
    </row>
    <row r="4638" spans="1:1" hidden="1">
      <c r="A4638" s="120" t="s">
        <v>221</v>
      </c>
    </row>
    <row r="4639" spans="1:1" hidden="1">
      <c r="A4639" s="120" t="s">
        <v>221</v>
      </c>
    </row>
    <row r="4640" spans="1:1" hidden="1">
      <c r="A4640" s="120" t="s">
        <v>221</v>
      </c>
    </row>
    <row r="4641" spans="1:1" hidden="1">
      <c r="A4641" s="120" t="s">
        <v>221</v>
      </c>
    </row>
    <row r="4642" spans="1:1" hidden="1">
      <c r="A4642" s="120" t="s">
        <v>221</v>
      </c>
    </row>
    <row r="4643" spans="1:1" hidden="1">
      <c r="A4643" s="120" t="s">
        <v>221</v>
      </c>
    </row>
    <row r="4644" spans="1:1" hidden="1">
      <c r="A4644" s="120" t="s">
        <v>221</v>
      </c>
    </row>
    <row r="4645" spans="1:1" hidden="1">
      <c r="A4645" s="120" t="s">
        <v>221</v>
      </c>
    </row>
    <row r="4646" spans="1:1" hidden="1">
      <c r="A4646" s="120" t="s">
        <v>221</v>
      </c>
    </row>
    <row r="4647" spans="1:1" hidden="1">
      <c r="A4647" s="120" t="s">
        <v>221</v>
      </c>
    </row>
    <row r="4648" spans="1:1" hidden="1">
      <c r="A4648" s="120" t="s">
        <v>221</v>
      </c>
    </row>
    <row r="4649" spans="1:1" hidden="1">
      <c r="A4649" s="120" t="s">
        <v>221</v>
      </c>
    </row>
    <row r="4650" spans="1:1" hidden="1">
      <c r="A4650" s="120" t="s">
        <v>221</v>
      </c>
    </row>
    <row r="4651" spans="1:1" hidden="1">
      <c r="A4651" s="120" t="s">
        <v>221</v>
      </c>
    </row>
    <row r="4652" spans="1:1" hidden="1">
      <c r="A4652" s="120" t="s">
        <v>221</v>
      </c>
    </row>
    <row r="4653" spans="1:1" hidden="1">
      <c r="A4653" s="120" t="s">
        <v>221</v>
      </c>
    </row>
    <row r="4654" spans="1:1" hidden="1">
      <c r="A4654" s="120" t="s">
        <v>221</v>
      </c>
    </row>
    <row r="4655" spans="1:1" hidden="1">
      <c r="A4655" s="120" t="s">
        <v>221</v>
      </c>
    </row>
    <row r="4656" spans="1:1" hidden="1">
      <c r="A4656" s="120" t="s">
        <v>221</v>
      </c>
    </row>
    <row r="4657" spans="1:1" hidden="1">
      <c r="A4657" s="120" t="s">
        <v>221</v>
      </c>
    </row>
    <row r="4658" spans="1:1" hidden="1">
      <c r="A4658" s="120" t="s">
        <v>221</v>
      </c>
    </row>
    <row r="4659" spans="1:1" hidden="1">
      <c r="A4659" s="120" t="s">
        <v>221</v>
      </c>
    </row>
    <row r="4660" spans="1:1" hidden="1">
      <c r="A4660" s="120" t="s">
        <v>221</v>
      </c>
    </row>
    <row r="4661" spans="1:1" hidden="1">
      <c r="A4661" s="120" t="s">
        <v>221</v>
      </c>
    </row>
    <row r="4662" spans="1:1" hidden="1">
      <c r="A4662" s="120" t="s">
        <v>221</v>
      </c>
    </row>
    <row r="4663" spans="1:1" hidden="1">
      <c r="A4663" s="120" t="s">
        <v>221</v>
      </c>
    </row>
    <row r="4664" spans="1:1" hidden="1">
      <c r="A4664" s="120" t="s">
        <v>221</v>
      </c>
    </row>
    <row r="4665" spans="1:1" hidden="1">
      <c r="A4665" s="120" t="s">
        <v>221</v>
      </c>
    </row>
    <row r="4666" spans="1:1" hidden="1">
      <c r="A4666" s="120" t="s">
        <v>221</v>
      </c>
    </row>
    <row r="4667" spans="1:1" hidden="1">
      <c r="A4667" s="120" t="s">
        <v>221</v>
      </c>
    </row>
    <row r="4668" spans="1:1" hidden="1">
      <c r="A4668" s="120" t="s">
        <v>221</v>
      </c>
    </row>
    <row r="4669" spans="1:1" hidden="1">
      <c r="A4669" s="120" t="s">
        <v>221</v>
      </c>
    </row>
    <row r="4670" spans="1:1" hidden="1">
      <c r="A4670" s="120" t="s">
        <v>221</v>
      </c>
    </row>
    <row r="4671" spans="1:1" hidden="1">
      <c r="A4671" s="120" t="s">
        <v>221</v>
      </c>
    </row>
    <row r="4672" spans="1:1" hidden="1">
      <c r="A4672" s="120" t="s">
        <v>221</v>
      </c>
    </row>
    <row r="4673" spans="1:1" hidden="1">
      <c r="A4673" s="120" t="s">
        <v>221</v>
      </c>
    </row>
    <row r="4674" spans="1:1" hidden="1">
      <c r="A4674" s="120" t="s">
        <v>221</v>
      </c>
    </row>
    <row r="4675" spans="1:1" hidden="1">
      <c r="A4675" s="120" t="s">
        <v>221</v>
      </c>
    </row>
    <row r="4676" spans="1:1" hidden="1">
      <c r="A4676" s="120" t="s">
        <v>221</v>
      </c>
    </row>
    <row r="4677" spans="1:1" hidden="1">
      <c r="A4677" s="120" t="s">
        <v>221</v>
      </c>
    </row>
    <row r="4678" spans="1:1" hidden="1">
      <c r="A4678" s="120" t="s">
        <v>221</v>
      </c>
    </row>
    <row r="4679" spans="1:1" hidden="1">
      <c r="A4679" s="120" t="s">
        <v>221</v>
      </c>
    </row>
    <row r="4680" spans="1:1" hidden="1">
      <c r="A4680" s="120" t="s">
        <v>221</v>
      </c>
    </row>
    <row r="4681" spans="1:1" hidden="1">
      <c r="A4681" s="120" t="s">
        <v>221</v>
      </c>
    </row>
    <row r="4682" spans="1:1" hidden="1">
      <c r="A4682" s="120" t="s">
        <v>221</v>
      </c>
    </row>
    <row r="4683" spans="1:1" hidden="1">
      <c r="A4683" s="120" t="s">
        <v>221</v>
      </c>
    </row>
    <row r="4684" spans="1:1" hidden="1">
      <c r="A4684" s="120" t="s">
        <v>221</v>
      </c>
    </row>
    <row r="4685" spans="1:1" hidden="1">
      <c r="A4685" s="120" t="s">
        <v>221</v>
      </c>
    </row>
    <row r="4686" spans="1:1" hidden="1">
      <c r="A4686" s="120" t="s">
        <v>221</v>
      </c>
    </row>
    <row r="4687" spans="1:1" hidden="1">
      <c r="A4687" s="120" t="s">
        <v>221</v>
      </c>
    </row>
    <row r="4688" spans="1:1" hidden="1">
      <c r="A4688" s="120" t="s">
        <v>221</v>
      </c>
    </row>
    <row r="4689" spans="1:1" hidden="1">
      <c r="A4689" s="120" t="s">
        <v>221</v>
      </c>
    </row>
    <row r="4690" spans="1:1" hidden="1">
      <c r="A4690" s="120" t="s">
        <v>221</v>
      </c>
    </row>
    <row r="4691" spans="1:1" hidden="1">
      <c r="A4691" s="120" t="s">
        <v>221</v>
      </c>
    </row>
    <row r="4692" spans="1:1" hidden="1">
      <c r="A4692" s="120" t="s">
        <v>221</v>
      </c>
    </row>
    <row r="4693" spans="1:1" hidden="1">
      <c r="A4693" s="120" t="s">
        <v>221</v>
      </c>
    </row>
    <row r="4694" spans="1:1" hidden="1">
      <c r="A4694" s="120" t="s">
        <v>221</v>
      </c>
    </row>
    <row r="4695" spans="1:1" hidden="1">
      <c r="A4695" s="120" t="s">
        <v>221</v>
      </c>
    </row>
    <row r="4696" spans="1:1" hidden="1">
      <c r="A4696" s="120" t="s">
        <v>221</v>
      </c>
    </row>
    <row r="4697" spans="1:1" hidden="1">
      <c r="A4697" s="120" t="s">
        <v>221</v>
      </c>
    </row>
    <row r="4698" spans="1:1" hidden="1">
      <c r="A4698" s="120" t="s">
        <v>221</v>
      </c>
    </row>
    <row r="4699" spans="1:1" hidden="1">
      <c r="A4699" s="120" t="s">
        <v>221</v>
      </c>
    </row>
    <row r="4700" spans="1:1" hidden="1">
      <c r="A4700" s="120" t="s">
        <v>221</v>
      </c>
    </row>
    <row r="4701" spans="1:1" hidden="1">
      <c r="A4701" s="120" t="s">
        <v>221</v>
      </c>
    </row>
    <row r="4702" spans="1:1" hidden="1">
      <c r="A4702" s="120" t="s">
        <v>221</v>
      </c>
    </row>
    <row r="4703" spans="1:1" hidden="1">
      <c r="A4703" s="120" t="s">
        <v>221</v>
      </c>
    </row>
    <row r="4704" spans="1:1" hidden="1">
      <c r="A4704" s="120" t="s">
        <v>221</v>
      </c>
    </row>
    <row r="4705" spans="1:1" hidden="1">
      <c r="A4705" s="120" t="s">
        <v>221</v>
      </c>
    </row>
    <row r="4706" spans="1:1" hidden="1">
      <c r="A4706" s="120" t="s">
        <v>221</v>
      </c>
    </row>
    <row r="4707" spans="1:1" hidden="1">
      <c r="A4707" s="120" t="s">
        <v>221</v>
      </c>
    </row>
    <row r="4708" spans="1:1" hidden="1">
      <c r="A4708" s="120" t="s">
        <v>221</v>
      </c>
    </row>
    <row r="4709" spans="1:1" hidden="1">
      <c r="A4709" s="120" t="s">
        <v>221</v>
      </c>
    </row>
    <row r="4710" spans="1:1" hidden="1">
      <c r="A4710" s="120" t="s">
        <v>221</v>
      </c>
    </row>
    <row r="4711" spans="1:1" hidden="1">
      <c r="A4711" s="120" t="s">
        <v>221</v>
      </c>
    </row>
    <row r="4712" spans="1:1" hidden="1">
      <c r="A4712" s="120" t="s">
        <v>221</v>
      </c>
    </row>
    <row r="4713" spans="1:1" hidden="1">
      <c r="A4713" s="120" t="s">
        <v>221</v>
      </c>
    </row>
    <row r="4714" spans="1:1" hidden="1">
      <c r="A4714" s="120" t="s">
        <v>221</v>
      </c>
    </row>
    <row r="4715" spans="1:1" hidden="1">
      <c r="A4715" s="120" t="s">
        <v>221</v>
      </c>
    </row>
    <row r="4716" spans="1:1" hidden="1">
      <c r="A4716" s="120" t="s">
        <v>221</v>
      </c>
    </row>
    <row r="4717" spans="1:1" hidden="1">
      <c r="A4717" s="120" t="s">
        <v>221</v>
      </c>
    </row>
    <row r="4718" spans="1:1" hidden="1">
      <c r="A4718" s="120" t="s">
        <v>221</v>
      </c>
    </row>
    <row r="4719" spans="1:1" hidden="1">
      <c r="A4719" s="120" t="s">
        <v>221</v>
      </c>
    </row>
    <row r="4720" spans="1:1" hidden="1">
      <c r="A4720" s="120" t="s">
        <v>221</v>
      </c>
    </row>
    <row r="4721" spans="1:1" hidden="1">
      <c r="A4721" s="120" t="s">
        <v>221</v>
      </c>
    </row>
    <row r="4722" spans="1:1" hidden="1">
      <c r="A4722" s="120" t="s">
        <v>221</v>
      </c>
    </row>
    <row r="4723" spans="1:1" hidden="1">
      <c r="A4723" s="120" t="s">
        <v>221</v>
      </c>
    </row>
    <row r="4724" spans="1:1" hidden="1">
      <c r="A4724" s="120" t="s">
        <v>221</v>
      </c>
    </row>
    <row r="4725" spans="1:1" hidden="1">
      <c r="A4725" s="120" t="s">
        <v>221</v>
      </c>
    </row>
    <row r="4726" spans="1:1" hidden="1">
      <c r="A4726" s="120" t="s">
        <v>221</v>
      </c>
    </row>
    <row r="4727" spans="1:1" hidden="1">
      <c r="A4727" s="120" t="s">
        <v>221</v>
      </c>
    </row>
    <row r="4728" spans="1:1" hidden="1">
      <c r="A4728" s="120" t="s">
        <v>221</v>
      </c>
    </row>
    <row r="4729" spans="1:1" hidden="1">
      <c r="A4729" s="120" t="s">
        <v>221</v>
      </c>
    </row>
    <row r="4730" spans="1:1" hidden="1">
      <c r="A4730" s="120" t="s">
        <v>221</v>
      </c>
    </row>
    <row r="4731" spans="1:1" hidden="1">
      <c r="A4731" s="120" t="s">
        <v>221</v>
      </c>
    </row>
    <row r="4732" spans="1:1" hidden="1">
      <c r="A4732" s="120" t="s">
        <v>221</v>
      </c>
    </row>
    <row r="4733" spans="1:1" hidden="1">
      <c r="A4733" s="120" t="s">
        <v>221</v>
      </c>
    </row>
    <row r="4734" spans="1:1" hidden="1">
      <c r="A4734" s="120" t="s">
        <v>221</v>
      </c>
    </row>
    <row r="4735" spans="1:1" hidden="1">
      <c r="A4735" s="120" t="s">
        <v>221</v>
      </c>
    </row>
    <row r="4736" spans="1:1" hidden="1">
      <c r="A4736" s="120" t="s">
        <v>221</v>
      </c>
    </row>
    <row r="4737" spans="1:1" hidden="1">
      <c r="A4737" s="120" t="s">
        <v>221</v>
      </c>
    </row>
    <row r="4738" spans="1:1" hidden="1">
      <c r="A4738" s="120" t="s">
        <v>221</v>
      </c>
    </row>
    <row r="4739" spans="1:1" hidden="1">
      <c r="A4739" s="120" t="s">
        <v>221</v>
      </c>
    </row>
    <row r="4740" spans="1:1" hidden="1">
      <c r="A4740" s="120" t="s">
        <v>221</v>
      </c>
    </row>
    <row r="4741" spans="1:1" hidden="1">
      <c r="A4741" s="120" t="s">
        <v>221</v>
      </c>
    </row>
    <row r="4742" spans="1:1" hidden="1">
      <c r="A4742" s="120" t="s">
        <v>221</v>
      </c>
    </row>
    <row r="4743" spans="1:1" hidden="1">
      <c r="A4743" s="120" t="s">
        <v>221</v>
      </c>
    </row>
    <row r="4744" spans="1:1" hidden="1">
      <c r="A4744" s="120" t="s">
        <v>221</v>
      </c>
    </row>
    <row r="4745" spans="1:1" hidden="1">
      <c r="A4745" s="120" t="s">
        <v>221</v>
      </c>
    </row>
    <row r="4746" spans="1:1" hidden="1">
      <c r="A4746" s="120" t="s">
        <v>221</v>
      </c>
    </row>
    <row r="4747" spans="1:1" hidden="1">
      <c r="A4747" s="120" t="s">
        <v>221</v>
      </c>
    </row>
    <row r="4748" spans="1:1" hidden="1">
      <c r="A4748" s="120" t="s">
        <v>221</v>
      </c>
    </row>
    <row r="4749" spans="1:1" hidden="1">
      <c r="A4749" s="120" t="s">
        <v>221</v>
      </c>
    </row>
    <row r="4750" spans="1:1" hidden="1">
      <c r="A4750" s="120" t="s">
        <v>221</v>
      </c>
    </row>
    <row r="4751" spans="1:1" hidden="1">
      <c r="A4751" s="120" t="s">
        <v>221</v>
      </c>
    </row>
    <row r="4752" spans="1:1" hidden="1">
      <c r="A4752" s="120" t="s">
        <v>221</v>
      </c>
    </row>
    <row r="4753" spans="1:1" hidden="1">
      <c r="A4753" s="120" t="s">
        <v>221</v>
      </c>
    </row>
    <row r="4754" spans="1:1" hidden="1">
      <c r="A4754" s="120" t="s">
        <v>221</v>
      </c>
    </row>
    <row r="4755" spans="1:1" hidden="1">
      <c r="A4755" s="120" t="s">
        <v>221</v>
      </c>
    </row>
    <row r="4756" spans="1:1" hidden="1">
      <c r="A4756" s="120" t="s">
        <v>221</v>
      </c>
    </row>
    <row r="4757" spans="1:1" hidden="1">
      <c r="A4757" s="120" t="s">
        <v>221</v>
      </c>
    </row>
    <row r="4758" spans="1:1" hidden="1">
      <c r="A4758" s="120" t="s">
        <v>221</v>
      </c>
    </row>
    <row r="4759" spans="1:1" hidden="1">
      <c r="A4759" s="120" t="s">
        <v>221</v>
      </c>
    </row>
    <row r="4760" spans="1:1" hidden="1">
      <c r="A4760" s="120" t="s">
        <v>221</v>
      </c>
    </row>
    <row r="4761" spans="1:1" hidden="1">
      <c r="A4761" s="120" t="s">
        <v>221</v>
      </c>
    </row>
    <row r="4762" spans="1:1" hidden="1">
      <c r="A4762" s="120" t="s">
        <v>221</v>
      </c>
    </row>
    <row r="4763" spans="1:1" hidden="1">
      <c r="A4763" s="120" t="s">
        <v>221</v>
      </c>
    </row>
    <row r="4764" spans="1:1" hidden="1">
      <c r="A4764" s="120" t="s">
        <v>221</v>
      </c>
    </row>
    <row r="4765" spans="1:1" hidden="1">
      <c r="A4765" s="120" t="s">
        <v>221</v>
      </c>
    </row>
    <row r="4766" spans="1:1" hidden="1">
      <c r="A4766" s="120" t="s">
        <v>221</v>
      </c>
    </row>
    <row r="4767" spans="1:1" hidden="1">
      <c r="A4767" s="120" t="s">
        <v>221</v>
      </c>
    </row>
    <row r="4768" spans="1:1" hidden="1">
      <c r="A4768" s="120" t="s">
        <v>221</v>
      </c>
    </row>
    <row r="4769" spans="1:1" hidden="1">
      <c r="A4769" s="120" t="s">
        <v>221</v>
      </c>
    </row>
    <row r="4770" spans="1:1" hidden="1">
      <c r="A4770" s="120" t="s">
        <v>221</v>
      </c>
    </row>
    <row r="4771" spans="1:1" hidden="1">
      <c r="A4771" s="120" t="s">
        <v>221</v>
      </c>
    </row>
    <row r="4772" spans="1:1" hidden="1">
      <c r="A4772" s="120" t="s">
        <v>221</v>
      </c>
    </row>
    <row r="4773" spans="1:1" hidden="1">
      <c r="A4773" s="120" t="s">
        <v>221</v>
      </c>
    </row>
    <row r="4774" spans="1:1" hidden="1">
      <c r="A4774" s="120" t="s">
        <v>221</v>
      </c>
    </row>
    <row r="4775" spans="1:1" hidden="1">
      <c r="A4775" s="120" t="s">
        <v>221</v>
      </c>
    </row>
    <row r="4776" spans="1:1" hidden="1">
      <c r="A4776" s="120" t="s">
        <v>221</v>
      </c>
    </row>
    <row r="4777" spans="1:1" hidden="1">
      <c r="A4777" s="120" t="s">
        <v>221</v>
      </c>
    </row>
    <row r="4778" spans="1:1" hidden="1">
      <c r="A4778" s="120" t="s">
        <v>221</v>
      </c>
    </row>
    <row r="4779" spans="1:1" hidden="1">
      <c r="A4779" s="120" t="s">
        <v>221</v>
      </c>
    </row>
    <row r="4780" spans="1:1" hidden="1">
      <c r="A4780" s="120" t="s">
        <v>221</v>
      </c>
    </row>
    <row r="4781" spans="1:1" hidden="1">
      <c r="A4781" s="120" t="s">
        <v>221</v>
      </c>
    </row>
    <row r="4782" spans="1:1" hidden="1">
      <c r="A4782" s="120" t="s">
        <v>221</v>
      </c>
    </row>
    <row r="4783" spans="1:1" hidden="1">
      <c r="A4783" s="120" t="s">
        <v>221</v>
      </c>
    </row>
    <row r="4784" spans="1:1" hidden="1">
      <c r="A4784" s="120" t="s">
        <v>221</v>
      </c>
    </row>
    <row r="4785" spans="1:1" hidden="1">
      <c r="A4785" s="120" t="s">
        <v>221</v>
      </c>
    </row>
    <row r="4786" spans="1:1" hidden="1">
      <c r="A4786" s="120" t="s">
        <v>221</v>
      </c>
    </row>
    <row r="4787" spans="1:1" hidden="1">
      <c r="A4787" s="120" t="s">
        <v>221</v>
      </c>
    </row>
    <row r="4788" spans="1:1" hidden="1">
      <c r="A4788" s="120" t="s">
        <v>221</v>
      </c>
    </row>
    <row r="4789" spans="1:1" hidden="1">
      <c r="A4789" s="120" t="s">
        <v>221</v>
      </c>
    </row>
    <row r="4790" spans="1:1" hidden="1">
      <c r="A4790" s="120" t="s">
        <v>221</v>
      </c>
    </row>
    <row r="4791" spans="1:1" hidden="1">
      <c r="A4791" s="120" t="s">
        <v>221</v>
      </c>
    </row>
    <row r="4792" spans="1:1" hidden="1">
      <c r="A4792" s="120" t="s">
        <v>221</v>
      </c>
    </row>
    <row r="4793" spans="1:1" hidden="1">
      <c r="A4793" s="120" t="s">
        <v>221</v>
      </c>
    </row>
    <row r="4794" spans="1:1" hidden="1">
      <c r="A4794" s="120" t="s">
        <v>221</v>
      </c>
    </row>
    <row r="4795" spans="1:1" hidden="1">
      <c r="A4795" s="120" t="s">
        <v>221</v>
      </c>
    </row>
    <row r="4796" spans="1:1" hidden="1">
      <c r="A4796" s="120" t="s">
        <v>221</v>
      </c>
    </row>
    <row r="4797" spans="1:1" hidden="1">
      <c r="A4797" s="120" t="s">
        <v>221</v>
      </c>
    </row>
    <row r="4798" spans="1:1" hidden="1">
      <c r="A4798" s="120" t="s">
        <v>221</v>
      </c>
    </row>
    <row r="4799" spans="1:1" hidden="1">
      <c r="A4799" s="120" t="s">
        <v>221</v>
      </c>
    </row>
    <row r="4800" spans="1:1" hidden="1">
      <c r="A4800" s="120" t="s">
        <v>221</v>
      </c>
    </row>
    <row r="4801" spans="1:1" hidden="1">
      <c r="A4801" s="120" t="s">
        <v>221</v>
      </c>
    </row>
    <row r="4802" spans="1:1" hidden="1">
      <c r="A4802" s="120" t="s">
        <v>221</v>
      </c>
    </row>
    <row r="4803" spans="1:1" hidden="1">
      <c r="A4803" s="120" t="s">
        <v>221</v>
      </c>
    </row>
    <row r="4804" spans="1:1" hidden="1">
      <c r="A4804" s="120" t="s">
        <v>221</v>
      </c>
    </row>
    <row r="4805" spans="1:1" hidden="1">
      <c r="A4805" s="120" t="s">
        <v>221</v>
      </c>
    </row>
    <row r="4806" spans="1:1" hidden="1">
      <c r="A4806" s="120" t="s">
        <v>221</v>
      </c>
    </row>
    <row r="4807" spans="1:1" hidden="1">
      <c r="A4807" s="120" t="s">
        <v>221</v>
      </c>
    </row>
    <row r="4808" spans="1:1" hidden="1">
      <c r="A4808" s="120" t="s">
        <v>221</v>
      </c>
    </row>
    <row r="4809" spans="1:1" hidden="1">
      <c r="A4809" s="120" t="s">
        <v>221</v>
      </c>
    </row>
    <row r="4810" spans="1:1" hidden="1">
      <c r="A4810" s="120" t="s">
        <v>221</v>
      </c>
    </row>
    <row r="4811" spans="1:1" hidden="1">
      <c r="A4811" s="120" t="s">
        <v>221</v>
      </c>
    </row>
    <row r="4812" spans="1:1" hidden="1">
      <c r="A4812" s="120" t="s">
        <v>221</v>
      </c>
    </row>
    <row r="4813" spans="1:1" hidden="1">
      <c r="A4813" s="120" t="s">
        <v>221</v>
      </c>
    </row>
    <row r="4814" spans="1:1" hidden="1">
      <c r="A4814" s="120" t="s">
        <v>221</v>
      </c>
    </row>
    <row r="4815" spans="1:1" hidden="1">
      <c r="A4815" s="120" t="s">
        <v>221</v>
      </c>
    </row>
    <row r="4816" spans="1:1" hidden="1">
      <c r="A4816" s="120" t="s">
        <v>221</v>
      </c>
    </row>
    <row r="4817" spans="1:1" hidden="1">
      <c r="A4817" s="120" t="s">
        <v>221</v>
      </c>
    </row>
    <row r="4818" spans="1:1" hidden="1">
      <c r="A4818" s="120" t="s">
        <v>221</v>
      </c>
    </row>
    <row r="4819" spans="1:1" hidden="1">
      <c r="A4819" s="120" t="s">
        <v>221</v>
      </c>
    </row>
    <row r="4820" spans="1:1" hidden="1">
      <c r="A4820" s="120" t="s">
        <v>221</v>
      </c>
    </row>
    <row r="4821" spans="1:1" hidden="1">
      <c r="A4821" s="120" t="s">
        <v>221</v>
      </c>
    </row>
    <row r="4822" spans="1:1" hidden="1">
      <c r="A4822" s="120" t="s">
        <v>221</v>
      </c>
    </row>
    <row r="4823" spans="1:1" hidden="1">
      <c r="A4823" s="120" t="s">
        <v>221</v>
      </c>
    </row>
    <row r="4824" spans="1:1" hidden="1">
      <c r="A4824" s="120" t="s">
        <v>221</v>
      </c>
    </row>
    <row r="4825" spans="1:1" hidden="1">
      <c r="A4825" s="120" t="s">
        <v>221</v>
      </c>
    </row>
    <row r="4826" spans="1:1" hidden="1">
      <c r="A4826" s="120" t="s">
        <v>221</v>
      </c>
    </row>
    <row r="4827" spans="1:1" hidden="1">
      <c r="A4827" s="120" t="s">
        <v>221</v>
      </c>
    </row>
    <row r="4828" spans="1:1" hidden="1">
      <c r="A4828" s="120" t="s">
        <v>221</v>
      </c>
    </row>
    <row r="4829" spans="1:1" hidden="1">
      <c r="A4829" s="120" t="s">
        <v>221</v>
      </c>
    </row>
    <row r="4830" spans="1:1" hidden="1">
      <c r="A4830" s="120" t="s">
        <v>221</v>
      </c>
    </row>
    <row r="4831" spans="1:1" hidden="1">
      <c r="A4831" s="120" t="s">
        <v>221</v>
      </c>
    </row>
    <row r="4832" spans="1:1" hidden="1">
      <c r="A4832" s="120" t="s">
        <v>221</v>
      </c>
    </row>
    <row r="4833" spans="1:1" hidden="1">
      <c r="A4833" s="120" t="s">
        <v>221</v>
      </c>
    </row>
    <row r="4834" spans="1:1" hidden="1">
      <c r="A4834" s="120" t="s">
        <v>221</v>
      </c>
    </row>
    <row r="4835" spans="1:1" hidden="1">
      <c r="A4835" s="120" t="s">
        <v>221</v>
      </c>
    </row>
    <row r="4836" spans="1:1" hidden="1">
      <c r="A4836" s="120" t="s">
        <v>221</v>
      </c>
    </row>
    <row r="4837" spans="1:1" hidden="1">
      <c r="A4837" s="120" t="s">
        <v>221</v>
      </c>
    </row>
    <row r="4838" spans="1:1" hidden="1">
      <c r="A4838" s="120" t="s">
        <v>221</v>
      </c>
    </row>
    <row r="4839" spans="1:1" hidden="1">
      <c r="A4839" s="120" t="s">
        <v>221</v>
      </c>
    </row>
    <row r="4840" spans="1:1" hidden="1">
      <c r="A4840" s="120" t="s">
        <v>221</v>
      </c>
    </row>
    <row r="4841" spans="1:1" hidden="1">
      <c r="A4841" s="120" t="s">
        <v>221</v>
      </c>
    </row>
    <row r="4842" spans="1:1" hidden="1">
      <c r="A4842" s="120" t="s">
        <v>221</v>
      </c>
    </row>
    <row r="4843" spans="1:1" hidden="1">
      <c r="A4843" s="120" t="s">
        <v>221</v>
      </c>
    </row>
    <row r="4844" spans="1:1" hidden="1">
      <c r="A4844" s="120" t="s">
        <v>221</v>
      </c>
    </row>
    <row r="4845" spans="1:1" hidden="1">
      <c r="A4845" s="120" t="s">
        <v>221</v>
      </c>
    </row>
    <row r="4846" spans="1:1" hidden="1">
      <c r="A4846" s="120" t="s">
        <v>221</v>
      </c>
    </row>
    <row r="4847" spans="1:1" hidden="1">
      <c r="A4847" s="120" t="s">
        <v>221</v>
      </c>
    </row>
    <row r="4848" spans="1:1" hidden="1">
      <c r="A4848" s="120" t="s">
        <v>221</v>
      </c>
    </row>
    <row r="4849" spans="1:1" hidden="1">
      <c r="A4849" s="120" t="s">
        <v>221</v>
      </c>
    </row>
    <row r="4850" spans="1:1" hidden="1">
      <c r="A4850" s="120" t="s">
        <v>221</v>
      </c>
    </row>
    <row r="4851" spans="1:1" hidden="1">
      <c r="A4851" s="120" t="s">
        <v>221</v>
      </c>
    </row>
    <row r="4852" spans="1:1" hidden="1">
      <c r="A4852" s="120" t="s">
        <v>221</v>
      </c>
    </row>
    <row r="4853" spans="1:1" hidden="1">
      <c r="A4853" s="120" t="s">
        <v>221</v>
      </c>
    </row>
    <row r="4854" spans="1:1" hidden="1">
      <c r="A4854" s="120" t="s">
        <v>221</v>
      </c>
    </row>
    <row r="4855" spans="1:1" hidden="1">
      <c r="A4855" s="120" t="s">
        <v>221</v>
      </c>
    </row>
    <row r="4856" spans="1:1" hidden="1">
      <c r="A4856" s="120" t="s">
        <v>221</v>
      </c>
    </row>
    <row r="4857" spans="1:1" hidden="1">
      <c r="A4857" s="120" t="s">
        <v>221</v>
      </c>
    </row>
    <row r="4858" spans="1:1" hidden="1">
      <c r="A4858" s="120" t="s">
        <v>221</v>
      </c>
    </row>
    <row r="4859" spans="1:1" hidden="1">
      <c r="A4859" s="120" t="s">
        <v>221</v>
      </c>
    </row>
    <row r="4860" spans="1:1" hidden="1">
      <c r="A4860" s="120" t="s">
        <v>221</v>
      </c>
    </row>
    <row r="4861" spans="1:1" hidden="1">
      <c r="A4861" s="120" t="s">
        <v>221</v>
      </c>
    </row>
    <row r="4862" spans="1:1" hidden="1">
      <c r="A4862" s="120" t="s">
        <v>221</v>
      </c>
    </row>
    <row r="4863" spans="1:1" hidden="1">
      <c r="A4863" s="120" t="s">
        <v>221</v>
      </c>
    </row>
    <row r="4864" spans="1:1" hidden="1">
      <c r="A4864" s="120" t="s">
        <v>221</v>
      </c>
    </row>
    <row r="4865" spans="1:1" hidden="1">
      <c r="A4865" s="120" t="s">
        <v>221</v>
      </c>
    </row>
    <row r="4866" spans="1:1" hidden="1">
      <c r="A4866" s="120" t="s">
        <v>221</v>
      </c>
    </row>
    <row r="4867" spans="1:1" hidden="1">
      <c r="A4867" s="120" t="s">
        <v>221</v>
      </c>
    </row>
    <row r="4868" spans="1:1" hidden="1">
      <c r="A4868" s="120" t="s">
        <v>221</v>
      </c>
    </row>
    <row r="4869" spans="1:1" hidden="1">
      <c r="A4869" s="120" t="s">
        <v>221</v>
      </c>
    </row>
    <row r="4870" spans="1:1" hidden="1">
      <c r="A4870" s="120" t="s">
        <v>221</v>
      </c>
    </row>
    <row r="4871" spans="1:1" hidden="1">
      <c r="A4871" s="120" t="s">
        <v>221</v>
      </c>
    </row>
    <row r="4872" spans="1:1" hidden="1">
      <c r="A4872" s="120" t="s">
        <v>221</v>
      </c>
    </row>
    <row r="4873" spans="1:1" hidden="1">
      <c r="A4873" s="120" t="s">
        <v>221</v>
      </c>
    </row>
    <row r="4874" spans="1:1" hidden="1">
      <c r="A4874" s="120" t="s">
        <v>221</v>
      </c>
    </row>
    <row r="4875" spans="1:1" hidden="1">
      <c r="A4875" s="120" t="s">
        <v>221</v>
      </c>
    </row>
    <row r="4876" spans="1:1" hidden="1">
      <c r="A4876" s="120" t="s">
        <v>221</v>
      </c>
    </row>
    <row r="4877" spans="1:1" hidden="1">
      <c r="A4877" s="120" t="s">
        <v>221</v>
      </c>
    </row>
    <row r="4878" spans="1:1" hidden="1">
      <c r="A4878" s="120" t="s">
        <v>221</v>
      </c>
    </row>
    <row r="4879" spans="1:1" hidden="1">
      <c r="A4879" s="120" t="s">
        <v>221</v>
      </c>
    </row>
    <row r="4880" spans="1:1" hidden="1">
      <c r="A4880" s="120" t="s">
        <v>221</v>
      </c>
    </row>
    <row r="4881" spans="1:1" hidden="1">
      <c r="A4881" s="120" t="s">
        <v>221</v>
      </c>
    </row>
    <row r="4882" spans="1:1" hidden="1">
      <c r="A4882" s="120" t="s">
        <v>221</v>
      </c>
    </row>
    <row r="4883" spans="1:1" hidden="1">
      <c r="A4883" s="120" t="s">
        <v>221</v>
      </c>
    </row>
    <row r="4884" spans="1:1" hidden="1">
      <c r="A4884" s="120" t="s">
        <v>221</v>
      </c>
    </row>
    <row r="4885" spans="1:1" hidden="1">
      <c r="A4885" s="120" t="s">
        <v>221</v>
      </c>
    </row>
    <row r="4886" spans="1:1" hidden="1">
      <c r="A4886" s="120" t="s">
        <v>221</v>
      </c>
    </row>
    <row r="4887" spans="1:1" hidden="1">
      <c r="A4887" s="120" t="s">
        <v>221</v>
      </c>
    </row>
    <row r="4888" spans="1:1" hidden="1">
      <c r="A4888" s="120" t="s">
        <v>221</v>
      </c>
    </row>
    <row r="4889" spans="1:1" hidden="1">
      <c r="A4889" s="120" t="s">
        <v>221</v>
      </c>
    </row>
    <row r="4890" spans="1:1" hidden="1">
      <c r="A4890" s="120" t="s">
        <v>221</v>
      </c>
    </row>
    <row r="4891" spans="1:1" hidden="1">
      <c r="A4891" s="120" t="s">
        <v>221</v>
      </c>
    </row>
    <row r="4892" spans="1:1" hidden="1">
      <c r="A4892" s="120" t="s">
        <v>221</v>
      </c>
    </row>
    <row r="4893" spans="1:1" hidden="1">
      <c r="A4893" s="120" t="s">
        <v>221</v>
      </c>
    </row>
    <row r="4894" spans="1:1" hidden="1">
      <c r="A4894" s="120" t="s">
        <v>221</v>
      </c>
    </row>
    <row r="4895" spans="1:1" hidden="1">
      <c r="A4895" s="120" t="s">
        <v>221</v>
      </c>
    </row>
    <row r="4896" spans="1:1" hidden="1">
      <c r="A4896" s="120" t="s">
        <v>221</v>
      </c>
    </row>
    <row r="4897" spans="1:1" hidden="1">
      <c r="A4897" s="120" t="s">
        <v>221</v>
      </c>
    </row>
    <row r="4898" spans="1:1" hidden="1">
      <c r="A4898" s="120" t="s">
        <v>221</v>
      </c>
    </row>
    <row r="4899" spans="1:1" hidden="1">
      <c r="A4899" s="120" t="s">
        <v>221</v>
      </c>
    </row>
    <row r="4900" spans="1:1" hidden="1">
      <c r="A4900" s="120" t="s">
        <v>221</v>
      </c>
    </row>
    <row r="4901" spans="1:1" hidden="1">
      <c r="A4901" s="120" t="s">
        <v>221</v>
      </c>
    </row>
    <row r="4902" spans="1:1" hidden="1">
      <c r="A4902" s="120" t="s">
        <v>221</v>
      </c>
    </row>
    <row r="4903" spans="1:1" hidden="1">
      <c r="A4903" s="120" t="s">
        <v>221</v>
      </c>
    </row>
    <row r="4904" spans="1:1" hidden="1">
      <c r="A4904" s="120" t="s">
        <v>221</v>
      </c>
    </row>
    <row r="4905" spans="1:1" hidden="1">
      <c r="A4905" s="120" t="s">
        <v>221</v>
      </c>
    </row>
    <row r="4906" spans="1:1" hidden="1">
      <c r="A4906" s="120" t="s">
        <v>221</v>
      </c>
    </row>
    <row r="4907" spans="1:1" hidden="1">
      <c r="A4907" s="120" t="s">
        <v>221</v>
      </c>
    </row>
    <row r="4908" spans="1:1" hidden="1">
      <c r="A4908" s="120" t="s">
        <v>221</v>
      </c>
    </row>
    <row r="4909" spans="1:1" hidden="1">
      <c r="A4909" s="120" t="s">
        <v>221</v>
      </c>
    </row>
    <row r="4910" spans="1:1" hidden="1">
      <c r="A4910" s="120" t="s">
        <v>221</v>
      </c>
    </row>
    <row r="4911" spans="1:1" hidden="1">
      <c r="A4911" s="120" t="s">
        <v>221</v>
      </c>
    </row>
    <row r="4912" spans="1:1" hidden="1">
      <c r="A4912" s="120" t="s">
        <v>221</v>
      </c>
    </row>
    <row r="4913" spans="1:1" hidden="1">
      <c r="A4913" s="120" t="s">
        <v>221</v>
      </c>
    </row>
    <row r="4914" spans="1:1" hidden="1">
      <c r="A4914" s="120" t="s">
        <v>221</v>
      </c>
    </row>
    <row r="4915" spans="1:1" hidden="1">
      <c r="A4915" s="120" t="s">
        <v>221</v>
      </c>
    </row>
    <row r="4916" spans="1:1" hidden="1">
      <c r="A4916" s="120" t="s">
        <v>221</v>
      </c>
    </row>
    <row r="4917" spans="1:1" hidden="1">
      <c r="A4917" s="120" t="s">
        <v>221</v>
      </c>
    </row>
    <row r="4918" spans="1:1" hidden="1">
      <c r="A4918" s="120" t="s">
        <v>221</v>
      </c>
    </row>
    <row r="4919" spans="1:1" hidden="1">
      <c r="A4919" s="120" t="s">
        <v>221</v>
      </c>
    </row>
    <row r="4920" spans="1:1" hidden="1">
      <c r="A4920" s="120" t="s">
        <v>221</v>
      </c>
    </row>
    <row r="4921" spans="1:1" hidden="1">
      <c r="A4921" s="120" t="s">
        <v>221</v>
      </c>
    </row>
    <row r="4922" spans="1:1" hidden="1">
      <c r="A4922" s="120" t="s">
        <v>221</v>
      </c>
    </row>
    <row r="4923" spans="1:1" hidden="1">
      <c r="A4923" s="120" t="s">
        <v>221</v>
      </c>
    </row>
    <row r="4924" spans="1:1" hidden="1">
      <c r="A4924" s="120" t="s">
        <v>221</v>
      </c>
    </row>
    <row r="4925" spans="1:1" hidden="1">
      <c r="A4925" s="120" t="s">
        <v>221</v>
      </c>
    </row>
    <row r="4926" spans="1:1" hidden="1">
      <c r="A4926" s="120" t="s">
        <v>221</v>
      </c>
    </row>
    <row r="4927" spans="1:1" hidden="1">
      <c r="A4927" s="120" t="s">
        <v>221</v>
      </c>
    </row>
    <row r="4928" spans="1:1" hidden="1">
      <c r="A4928" s="120" t="s">
        <v>221</v>
      </c>
    </row>
    <row r="4929" spans="1:1" hidden="1">
      <c r="A4929" s="120" t="s">
        <v>221</v>
      </c>
    </row>
    <row r="4930" spans="1:1" hidden="1">
      <c r="A4930" s="120" t="s">
        <v>221</v>
      </c>
    </row>
    <row r="4931" spans="1:1" hidden="1">
      <c r="A4931" s="120" t="s">
        <v>221</v>
      </c>
    </row>
    <row r="4932" spans="1:1" hidden="1">
      <c r="A4932" s="120" t="s">
        <v>221</v>
      </c>
    </row>
    <row r="4933" spans="1:1" hidden="1">
      <c r="A4933" s="120" t="s">
        <v>221</v>
      </c>
    </row>
    <row r="4934" spans="1:1" hidden="1">
      <c r="A4934" s="120" t="s">
        <v>221</v>
      </c>
    </row>
    <row r="4935" spans="1:1" hidden="1">
      <c r="A4935" s="120" t="s">
        <v>221</v>
      </c>
    </row>
    <row r="4936" spans="1:1" hidden="1">
      <c r="A4936" s="120" t="s">
        <v>221</v>
      </c>
    </row>
    <row r="4937" spans="1:1" hidden="1">
      <c r="A4937" s="120" t="s">
        <v>221</v>
      </c>
    </row>
    <row r="4938" spans="1:1" hidden="1">
      <c r="A4938" s="120" t="s">
        <v>221</v>
      </c>
    </row>
    <row r="4939" spans="1:1" hidden="1">
      <c r="A4939" s="120" t="s">
        <v>221</v>
      </c>
    </row>
    <row r="4940" spans="1:1" hidden="1">
      <c r="A4940" s="120" t="s">
        <v>221</v>
      </c>
    </row>
    <row r="4941" spans="1:1" hidden="1">
      <c r="A4941" s="120" t="s">
        <v>221</v>
      </c>
    </row>
    <row r="4942" spans="1:1" hidden="1">
      <c r="A4942" s="120" t="s">
        <v>221</v>
      </c>
    </row>
    <row r="4943" spans="1:1" hidden="1">
      <c r="A4943" s="120" t="s">
        <v>221</v>
      </c>
    </row>
    <row r="4944" spans="1:1" hidden="1">
      <c r="A4944" s="120" t="s">
        <v>221</v>
      </c>
    </row>
    <row r="4945" spans="1:1" hidden="1">
      <c r="A4945" s="120" t="s">
        <v>221</v>
      </c>
    </row>
    <row r="4946" spans="1:1" hidden="1">
      <c r="A4946" s="120" t="s">
        <v>221</v>
      </c>
    </row>
    <row r="4947" spans="1:1" hidden="1">
      <c r="A4947" s="120" t="s">
        <v>221</v>
      </c>
    </row>
    <row r="4948" spans="1:1" hidden="1">
      <c r="A4948" s="120" t="s">
        <v>221</v>
      </c>
    </row>
    <row r="4949" spans="1:1" hidden="1">
      <c r="A4949" s="120" t="s">
        <v>221</v>
      </c>
    </row>
    <row r="4950" spans="1:1" hidden="1">
      <c r="A4950" s="120" t="s">
        <v>221</v>
      </c>
    </row>
    <row r="4951" spans="1:1" hidden="1">
      <c r="A4951" s="120" t="s">
        <v>221</v>
      </c>
    </row>
    <row r="4952" spans="1:1" hidden="1">
      <c r="A4952" s="120" t="s">
        <v>221</v>
      </c>
    </row>
    <row r="4953" spans="1:1" hidden="1">
      <c r="A4953" s="120" t="s">
        <v>221</v>
      </c>
    </row>
    <row r="4954" spans="1:1" hidden="1">
      <c r="A4954" s="120" t="s">
        <v>221</v>
      </c>
    </row>
    <row r="4955" spans="1:1" hidden="1">
      <c r="A4955" s="120" t="s">
        <v>221</v>
      </c>
    </row>
    <row r="4956" spans="1:1" hidden="1">
      <c r="A4956" s="120" t="s">
        <v>221</v>
      </c>
    </row>
    <row r="4957" spans="1:1" hidden="1">
      <c r="A4957" s="120" t="s">
        <v>221</v>
      </c>
    </row>
    <row r="4958" spans="1:1" hidden="1">
      <c r="A4958" s="120" t="s">
        <v>221</v>
      </c>
    </row>
    <row r="4959" spans="1:1" hidden="1">
      <c r="A4959" s="120" t="s">
        <v>221</v>
      </c>
    </row>
    <row r="4960" spans="1:1" hidden="1">
      <c r="A4960" s="120" t="s">
        <v>221</v>
      </c>
    </row>
    <row r="4961" spans="1:1" hidden="1">
      <c r="A4961" s="120" t="s">
        <v>221</v>
      </c>
    </row>
    <row r="4962" spans="1:1" hidden="1">
      <c r="A4962" s="120" t="s">
        <v>221</v>
      </c>
    </row>
    <row r="4963" spans="1:1" hidden="1">
      <c r="A4963" s="120" t="s">
        <v>221</v>
      </c>
    </row>
    <row r="4964" spans="1:1" hidden="1">
      <c r="A4964" s="120" t="s">
        <v>221</v>
      </c>
    </row>
    <row r="4965" spans="1:1" hidden="1">
      <c r="A4965" s="120" t="s">
        <v>221</v>
      </c>
    </row>
    <row r="4966" spans="1:1" hidden="1">
      <c r="A4966" s="120" t="s">
        <v>221</v>
      </c>
    </row>
    <row r="4967" spans="1:1" hidden="1">
      <c r="A4967" s="120" t="s">
        <v>221</v>
      </c>
    </row>
    <row r="4968" spans="1:1" hidden="1">
      <c r="A4968" s="120" t="s">
        <v>221</v>
      </c>
    </row>
    <row r="4969" spans="1:1" hidden="1">
      <c r="A4969" s="120" t="s">
        <v>221</v>
      </c>
    </row>
    <row r="4970" spans="1:1" hidden="1">
      <c r="A4970" s="120" t="s">
        <v>221</v>
      </c>
    </row>
    <row r="4971" spans="1:1" hidden="1">
      <c r="A4971" s="120" t="s">
        <v>221</v>
      </c>
    </row>
    <row r="4972" spans="1:1" hidden="1">
      <c r="A4972" s="120" t="s">
        <v>221</v>
      </c>
    </row>
    <row r="4973" spans="1:1" hidden="1">
      <c r="A4973" s="120" t="s">
        <v>221</v>
      </c>
    </row>
    <row r="4974" spans="1:1" hidden="1">
      <c r="A4974" s="120" t="s">
        <v>221</v>
      </c>
    </row>
    <row r="4975" spans="1:1" hidden="1">
      <c r="A4975" s="120" t="s">
        <v>221</v>
      </c>
    </row>
    <row r="4976" spans="1:1" hidden="1">
      <c r="A4976" s="120" t="s">
        <v>221</v>
      </c>
    </row>
    <row r="4977" spans="1:1" hidden="1">
      <c r="A4977" s="120" t="s">
        <v>221</v>
      </c>
    </row>
    <row r="4978" spans="1:1" hidden="1">
      <c r="A4978" s="120" t="s">
        <v>221</v>
      </c>
    </row>
    <row r="4979" spans="1:1" hidden="1">
      <c r="A4979" s="120" t="s">
        <v>221</v>
      </c>
    </row>
    <row r="4980" spans="1:1" hidden="1">
      <c r="A4980" s="120" t="s">
        <v>221</v>
      </c>
    </row>
    <row r="4981" spans="1:1" hidden="1">
      <c r="A4981" s="120" t="s">
        <v>221</v>
      </c>
    </row>
    <row r="4982" spans="1:1" hidden="1">
      <c r="A4982" s="120" t="s">
        <v>221</v>
      </c>
    </row>
    <row r="4983" spans="1:1" hidden="1">
      <c r="A4983" s="120" t="s">
        <v>221</v>
      </c>
    </row>
    <row r="4984" spans="1:1" hidden="1">
      <c r="A4984" s="120" t="s">
        <v>221</v>
      </c>
    </row>
    <row r="4985" spans="1:1" hidden="1">
      <c r="A4985" s="120" t="s">
        <v>221</v>
      </c>
    </row>
    <row r="4986" spans="1:1" hidden="1">
      <c r="A4986" s="120" t="s">
        <v>221</v>
      </c>
    </row>
    <row r="4987" spans="1:1" hidden="1">
      <c r="A4987" s="120" t="s">
        <v>221</v>
      </c>
    </row>
    <row r="4988" spans="1:1" hidden="1">
      <c r="A4988" s="120" t="s">
        <v>221</v>
      </c>
    </row>
    <row r="4989" spans="1:1" hidden="1">
      <c r="A4989" s="120" t="s">
        <v>221</v>
      </c>
    </row>
    <row r="4990" spans="1:1" hidden="1">
      <c r="A4990" s="120" t="s">
        <v>221</v>
      </c>
    </row>
    <row r="4991" spans="1:1" hidden="1">
      <c r="A4991" s="120" t="s">
        <v>221</v>
      </c>
    </row>
    <row r="4992" spans="1:1" hidden="1">
      <c r="A4992" s="120" t="s">
        <v>221</v>
      </c>
    </row>
    <row r="4993" spans="1:1" hidden="1">
      <c r="A4993" s="120" t="s">
        <v>221</v>
      </c>
    </row>
    <row r="4994" spans="1:1" hidden="1">
      <c r="A4994" s="120" t="s">
        <v>221</v>
      </c>
    </row>
    <row r="4995" spans="1:1" hidden="1">
      <c r="A4995" s="120" t="s">
        <v>221</v>
      </c>
    </row>
    <row r="4996" spans="1:1" hidden="1">
      <c r="A4996" s="120" t="s">
        <v>221</v>
      </c>
    </row>
    <row r="4997" spans="1:1" hidden="1">
      <c r="A4997" s="120" t="s">
        <v>221</v>
      </c>
    </row>
    <row r="4998" spans="1:1" hidden="1">
      <c r="A4998" s="120" t="s">
        <v>221</v>
      </c>
    </row>
    <row r="4999" spans="1:1" hidden="1">
      <c r="A4999" s="120" t="s">
        <v>221</v>
      </c>
    </row>
    <row r="5000" spans="1:1" hidden="1">
      <c r="A5000" s="120" t="s">
        <v>221</v>
      </c>
    </row>
    <row r="5001" spans="1:1" hidden="1">
      <c r="A5001" s="120" t="s">
        <v>221</v>
      </c>
    </row>
    <row r="5002" spans="1:1">
      <c r="A5002" s="120"/>
    </row>
  </sheetData>
  <sheetProtection formatCells="0" formatColumns="0" formatRows="0" sort="0" autoFilter="0" pivotTables="0"/>
  <autoFilter ref="A1:W5001">
    <filterColumn colId="0">
      <filters>
        <filter val="OPEX"/>
      </filters>
    </filterColumn>
  </autoFilter>
  <sortState ref="A2:AA5001">
    <sortCondition ref="K2:K500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euil9" filterMode="1">
    <pageSetUpPr fitToPage="1"/>
  </sheetPr>
  <dimension ref="A1:AE501"/>
  <sheetViews>
    <sheetView zoomScale="70" zoomScaleNormal="70" workbookViewId="0">
      <pane xSplit="12" ySplit="1" topLeftCell="M2" activePane="bottomRight" state="frozen"/>
      <selection activeCell="C1" sqref="C1"/>
      <selection pane="topRight" activeCell="M1" sqref="M1"/>
      <selection pane="bottomLeft" activeCell="C2" sqref="C2"/>
      <selection pane="bottomRight" activeCell="J522" sqref="J522"/>
    </sheetView>
  </sheetViews>
  <sheetFormatPr baseColWidth="10" defaultRowHeight="12.75"/>
  <cols>
    <col min="1" max="1" width="8.5703125" style="143" hidden="1" customWidth="1"/>
    <col min="2" max="2" width="24.5703125" style="143" hidden="1" customWidth="1"/>
    <col min="3" max="3" width="6.7109375" style="144" customWidth="1"/>
    <col min="4" max="4" width="6.42578125" style="144" customWidth="1"/>
    <col min="5" max="5" width="11" style="144" customWidth="1"/>
    <col min="6" max="6" width="26.85546875" style="144" customWidth="1"/>
    <col min="7" max="7" width="12" style="144" customWidth="1"/>
    <col min="8" max="8" width="9.85546875" style="144" hidden="1" customWidth="1"/>
    <col min="9" max="9" width="8.28515625" style="144" hidden="1" customWidth="1"/>
    <col min="10" max="10" width="29.42578125" style="143" customWidth="1"/>
    <col min="11" max="11" width="13.140625" style="144" customWidth="1"/>
    <col min="12" max="12" width="12" style="163" hidden="1" customWidth="1"/>
    <col min="13" max="13" width="8.140625" style="144" hidden="1" customWidth="1"/>
    <col min="14" max="14" width="20.85546875" style="143" hidden="1" customWidth="1"/>
    <col min="15" max="15" width="9.5703125" style="144" hidden="1" customWidth="1"/>
    <col min="16" max="16" width="27.140625" style="143" hidden="1" customWidth="1"/>
    <col min="17" max="17" width="9.5703125" style="144" hidden="1" customWidth="1"/>
    <col min="18" max="18" width="26.85546875" style="143" hidden="1" customWidth="1"/>
    <col min="19" max="20" width="13.85546875" style="143" hidden="1" customWidth="1"/>
    <col min="21" max="21" width="13.85546875" style="143" customWidth="1"/>
    <col min="22" max="22" width="11.42578125" style="165"/>
    <col min="23" max="24" width="12.42578125" style="163" customWidth="1"/>
    <col min="25" max="25" width="13.140625" style="145" customWidth="1"/>
    <col min="26" max="26" width="13.7109375" style="145" customWidth="1"/>
    <col min="27" max="27" width="11.42578125" style="143"/>
    <col min="28" max="28" width="25.5703125" style="143" customWidth="1"/>
    <col min="29" max="29" width="27.42578125" style="143" bestFit="1" customWidth="1"/>
    <col min="30" max="30" width="51.140625" style="159" customWidth="1"/>
    <col min="31" max="16384" width="11.42578125" style="133"/>
  </cols>
  <sheetData>
    <row r="1" spans="1:31" ht="84">
      <c r="A1" s="131" t="s">
        <v>115</v>
      </c>
      <c r="B1" s="131" t="s">
        <v>116</v>
      </c>
      <c r="C1" s="131" t="s">
        <v>117</v>
      </c>
      <c r="D1" s="131" t="s">
        <v>141</v>
      </c>
      <c r="E1" s="131" t="s">
        <v>70</v>
      </c>
      <c r="F1" s="131"/>
      <c r="G1" s="131" t="s">
        <v>124</v>
      </c>
      <c r="H1" s="131" t="s">
        <v>142</v>
      </c>
      <c r="I1" s="131" t="s">
        <v>128</v>
      </c>
      <c r="J1" s="131" t="s">
        <v>143</v>
      </c>
      <c r="K1" s="131" t="s">
        <v>144</v>
      </c>
      <c r="L1" s="161" t="s">
        <v>69</v>
      </c>
      <c r="M1" s="146" t="s">
        <v>156</v>
      </c>
      <c r="N1" s="146" t="s">
        <v>119</v>
      </c>
      <c r="O1" s="131" t="s">
        <v>184</v>
      </c>
      <c r="P1" s="131" t="s">
        <v>185</v>
      </c>
      <c r="Q1" s="131" t="s">
        <v>186</v>
      </c>
      <c r="R1" s="131" t="s">
        <v>187</v>
      </c>
      <c r="S1" s="131" t="s">
        <v>145</v>
      </c>
      <c r="T1" s="131" t="s">
        <v>146</v>
      </c>
      <c r="U1" s="131" t="s">
        <v>147</v>
      </c>
      <c r="V1" s="164" t="s">
        <v>51</v>
      </c>
      <c r="W1" s="164" t="s">
        <v>148</v>
      </c>
      <c r="X1" s="164"/>
      <c r="Y1" s="73" t="s">
        <v>104</v>
      </c>
      <c r="Z1" s="73" t="s">
        <v>105</v>
      </c>
      <c r="AA1" s="132" t="s">
        <v>43</v>
      </c>
      <c r="AB1" s="132" t="s">
        <v>46</v>
      </c>
      <c r="AC1" s="132" t="s">
        <v>37</v>
      </c>
    </row>
    <row r="2" spans="1:31" s="142" customFormat="1" ht="25.5" hidden="1">
      <c r="A2" s="134" t="s">
        <v>206</v>
      </c>
      <c r="B2" s="134" t="s">
        <v>207</v>
      </c>
      <c r="C2" s="135" t="s">
        <v>2407</v>
      </c>
      <c r="D2" s="135" t="s">
        <v>2407</v>
      </c>
      <c r="E2" s="135" t="s">
        <v>891</v>
      </c>
      <c r="F2" s="135" t="s">
        <v>2472</v>
      </c>
      <c r="G2" s="135">
        <v>5910125372</v>
      </c>
      <c r="H2" s="135" t="s">
        <v>2406</v>
      </c>
      <c r="I2" s="135" t="s">
        <v>1404</v>
      </c>
      <c r="J2" s="134" t="s">
        <v>2408</v>
      </c>
      <c r="K2" s="135">
        <v>5004371395</v>
      </c>
      <c r="L2" s="162">
        <v>41793</v>
      </c>
      <c r="M2" s="135" t="s">
        <v>1399</v>
      </c>
      <c r="N2" s="134" t="s">
        <v>1398</v>
      </c>
      <c r="O2" s="135" t="s">
        <v>2409</v>
      </c>
      <c r="P2" s="134" t="s">
        <v>2410</v>
      </c>
      <c r="Q2" s="135" t="s">
        <v>2411</v>
      </c>
      <c r="R2" s="134" t="s">
        <v>2412</v>
      </c>
      <c r="S2" s="136">
        <v>237912</v>
      </c>
      <c r="T2" s="136">
        <v>0</v>
      </c>
      <c r="U2" s="136">
        <v>237912</v>
      </c>
      <c r="V2" s="137">
        <v>41793</v>
      </c>
      <c r="W2" s="138">
        <f>IF(L2&lt;&gt;"",L2,"")</f>
        <v>41793</v>
      </c>
      <c r="X2" s="205">
        <f>W2-V2</f>
        <v>0</v>
      </c>
      <c r="Y2" s="139" t="str">
        <f>IF(V2="",U2,IF(AND(V2&lt;=41820,W2&lt;=41820),"",IF(AND(V2&lt;=41820,W2&gt;41820),U2,"")))</f>
        <v/>
      </c>
      <c r="Z2" s="139" t="str">
        <f>IF(AND(V2&gt;41820,W2&gt;41820),"",IF(AND(V2&gt;41820,W2&lt;=41820),U2,""))</f>
        <v/>
      </c>
      <c r="AA2" s="140">
        <v>0</v>
      </c>
      <c r="AB2" s="141" t="s">
        <v>86</v>
      </c>
      <c r="AC2" s="197" t="s">
        <v>2459</v>
      </c>
      <c r="AD2" s="160"/>
      <c r="AE2" s="160"/>
    </row>
    <row r="3" spans="1:31" s="142" customFormat="1" ht="38.25">
      <c r="A3" s="134" t="s">
        <v>206</v>
      </c>
      <c r="B3" s="134" t="s">
        <v>207</v>
      </c>
      <c r="C3" s="135" t="s">
        <v>2407</v>
      </c>
      <c r="D3" s="135" t="s">
        <v>2407</v>
      </c>
      <c r="E3" s="135" t="s">
        <v>2004</v>
      </c>
      <c r="F3" s="135" t="s">
        <v>2476</v>
      </c>
      <c r="G3" s="135">
        <v>6300023208</v>
      </c>
      <c r="H3" s="135" t="s">
        <v>2406</v>
      </c>
      <c r="I3" s="135" t="s">
        <v>1196</v>
      </c>
      <c r="J3" s="134" t="s">
        <v>1197</v>
      </c>
      <c r="K3" s="135">
        <v>5004411040</v>
      </c>
      <c r="L3" s="162">
        <v>41809</v>
      </c>
      <c r="M3" s="135" t="s">
        <v>2423</v>
      </c>
      <c r="N3" s="134" t="s">
        <v>2424</v>
      </c>
      <c r="O3" s="135" t="s">
        <v>1191</v>
      </c>
      <c r="P3" s="134" t="s">
        <v>1190</v>
      </c>
      <c r="Q3" s="135" t="s">
        <v>2425</v>
      </c>
      <c r="R3" s="134" t="s">
        <v>2426</v>
      </c>
      <c r="S3" s="136">
        <v>23371.57</v>
      </c>
      <c r="T3" s="136">
        <v>0</v>
      </c>
      <c r="U3" s="136">
        <v>23371.57</v>
      </c>
      <c r="V3" s="137">
        <v>41745</v>
      </c>
      <c r="W3" s="138">
        <f>IF(L3&lt;&gt;"",L3,"")</f>
        <v>41809</v>
      </c>
      <c r="X3" s="205">
        <f>W3-V3</f>
        <v>64</v>
      </c>
      <c r="Y3" s="139" t="str">
        <f>IF(V3="",U3,IF(AND(V3&lt;=41820,W3&lt;=41820),"",IF(AND(V3&lt;=41820,W3&gt;41820),U3,"")))</f>
        <v/>
      </c>
      <c r="Z3" s="139" t="str">
        <f>IF(AND(V3&gt;41820,W3&gt;41820),"",IF(AND(V3&gt;41820,W3&lt;=41820),U3,""))</f>
        <v/>
      </c>
      <c r="AA3" s="140">
        <v>0</v>
      </c>
      <c r="AB3" s="105" t="s">
        <v>94</v>
      </c>
      <c r="AC3" s="197" t="s">
        <v>2460</v>
      </c>
      <c r="AD3" s="160"/>
    </row>
    <row r="4" spans="1:31" s="142" customFormat="1" ht="38.25">
      <c r="A4" s="134" t="s">
        <v>206</v>
      </c>
      <c r="B4" s="134" t="s">
        <v>207</v>
      </c>
      <c r="C4" s="135" t="s">
        <v>2407</v>
      </c>
      <c r="D4" s="135" t="s">
        <v>2407</v>
      </c>
      <c r="E4" s="135" t="s">
        <v>286</v>
      </c>
      <c r="F4" s="135" t="s">
        <v>2474</v>
      </c>
      <c r="G4" s="135">
        <v>6300019926</v>
      </c>
      <c r="H4" s="135" t="s">
        <v>2406</v>
      </c>
      <c r="I4" s="135" t="s">
        <v>1382</v>
      </c>
      <c r="J4" s="134" t="s">
        <v>1383</v>
      </c>
      <c r="K4" s="135">
        <v>5004368880</v>
      </c>
      <c r="L4" s="162">
        <v>41792</v>
      </c>
      <c r="M4" s="135" t="s">
        <v>2413</v>
      </c>
      <c r="N4" s="134" t="s">
        <v>2414</v>
      </c>
      <c r="O4" s="135" t="s">
        <v>1373</v>
      </c>
      <c r="P4" s="134" t="s">
        <v>1372</v>
      </c>
      <c r="Q4" s="135" t="s">
        <v>2415</v>
      </c>
      <c r="R4" s="134" t="s">
        <v>2416</v>
      </c>
      <c r="S4" s="136">
        <v>50405.53</v>
      </c>
      <c r="T4" s="136">
        <v>0</v>
      </c>
      <c r="U4" s="136">
        <v>50405.53</v>
      </c>
      <c r="V4" s="137">
        <v>41928</v>
      </c>
      <c r="W4" s="138">
        <f>IF(L4&lt;&gt;"",L4,"")</f>
        <v>41792</v>
      </c>
      <c r="X4" s="205">
        <f>W4-V4</f>
        <v>-136</v>
      </c>
      <c r="Y4" s="139" t="str">
        <f>IF(V4="",U4,IF(AND(V4&lt;=41820,W4&lt;=41820),"",IF(AND(V4&lt;=41820,W4&gt;41820),U4,"")))</f>
        <v/>
      </c>
      <c r="Z4" s="139">
        <f>IF(AND(V4&gt;41820,W4&gt;41820),"",IF(AND(V4&gt;41820,W4&lt;=41820),U4,""))</f>
        <v>50405.53</v>
      </c>
      <c r="AA4" s="140">
        <v>1</v>
      </c>
      <c r="AB4" s="141" t="s">
        <v>93</v>
      </c>
      <c r="AC4" s="203" t="s">
        <v>2467</v>
      </c>
      <c r="AD4" s="160"/>
    </row>
    <row r="5" spans="1:31" s="142" customFormat="1" ht="25.5">
      <c r="A5" s="134" t="s">
        <v>206</v>
      </c>
      <c r="B5" s="134" t="s">
        <v>207</v>
      </c>
      <c r="C5" s="135" t="s">
        <v>2407</v>
      </c>
      <c r="D5" s="135" t="s">
        <v>2407</v>
      </c>
      <c r="E5" s="135" t="s">
        <v>368</v>
      </c>
      <c r="F5" s="135" t="s">
        <v>2474</v>
      </c>
      <c r="G5" s="135">
        <v>6300020214</v>
      </c>
      <c r="H5" s="135" t="s">
        <v>2406</v>
      </c>
      <c r="I5" s="135" t="s">
        <v>1126</v>
      </c>
      <c r="J5" s="134" t="s">
        <v>1127</v>
      </c>
      <c r="K5" s="135">
        <v>5004338885</v>
      </c>
      <c r="L5" s="162">
        <v>41775</v>
      </c>
      <c r="M5" s="135" t="s">
        <v>2417</v>
      </c>
      <c r="N5" s="134" t="s">
        <v>2418</v>
      </c>
      <c r="O5" s="135" t="s">
        <v>1121</v>
      </c>
      <c r="P5" s="134" t="s">
        <v>1120</v>
      </c>
      <c r="Q5" s="135" t="s">
        <v>2419</v>
      </c>
      <c r="R5" s="134" t="s">
        <v>2420</v>
      </c>
      <c r="S5" s="136">
        <v>39328.82</v>
      </c>
      <c r="T5" s="136">
        <v>0</v>
      </c>
      <c r="U5" s="136">
        <v>39328.82</v>
      </c>
      <c r="V5" s="137">
        <v>41771</v>
      </c>
      <c r="W5" s="138">
        <f>IF(L5&lt;&gt;"",L5,"")</f>
        <v>41775</v>
      </c>
      <c r="X5" s="205">
        <f>W5-V5</f>
        <v>4</v>
      </c>
      <c r="Y5" s="139" t="str">
        <f>IF(V5="",U5,IF(AND(V5&lt;=41820,W5&lt;=41820),"",IF(AND(V5&lt;=41820,W5&gt;41820),U5,"")))</f>
        <v/>
      </c>
      <c r="Z5" s="139" t="str">
        <f>IF(AND(V5&gt;41820,W5&gt;41820),"",IF(AND(V5&gt;41820,W5&lt;=41820),U5,""))</f>
        <v/>
      </c>
      <c r="AA5" s="140">
        <v>0</v>
      </c>
      <c r="AB5" s="105" t="s">
        <v>94</v>
      </c>
      <c r="AC5" s="197" t="s">
        <v>2433</v>
      </c>
      <c r="AD5" s="160"/>
    </row>
    <row r="6" spans="1:31" s="142" customFormat="1" ht="51">
      <c r="A6" s="134" t="s">
        <v>206</v>
      </c>
      <c r="B6" s="134" t="s">
        <v>207</v>
      </c>
      <c r="C6" s="135" t="s">
        <v>2407</v>
      </c>
      <c r="D6" s="135" t="s">
        <v>2407</v>
      </c>
      <c r="E6" s="135" t="s">
        <v>775</v>
      </c>
      <c r="F6" s="135" t="s">
        <v>2474</v>
      </c>
      <c r="G6" s="135">
        <v>6300023194</v>
      </c>
      <c r="H6" s="135" t="s">
        <v>2406</v>
      </c>
      <c r="I6" s="135" t="s">
        <v>790</v>
      </c>
      <c r="J6" s="134" t="s">
        <v>791</v>
      </c>
      <c r="K6" s="135">
        <v>5004366429</v>
      </c>
      <c r="L6" s="162">
        <v>41780</v>
      </c>
      <c r="M6" s="135" t="s">
        <v>2421</v>
      </c>
      <c r="N6" s="134" t="s">
        <v>2422</v>
      </c>
      <c r="O6" s="135" t="s">
        <v>785</v>
      </c>
      <c r="P6" s="134" t="s">
        <v>784</v>
      </c>
      <c r="Q6" s="135" t="s">
        <v>2415</v>
      </c>
      <c r="R6" s="134" t="s">
        <v>2416</v>
      </c>
      <c r="S6" s="136">
        <v>33980.449999999997</v>
      </c>
      <c r="T6" s="136">
        <v>0</v>
      </c>
      <c r="U6" s="136">
        <v>33980.449999999997</v>
      </c>
      <c r="V6" s="137">
        <v>41677</v>
      </c>
      <c r="W6" s="138">
        <f>IF(L6&lt;&gt;"",L6,"")</f>
        <v>41780</v>
      </c>
      <c r="X6" s="205">
        <f>W6-V6</f>
        <v>103</v>
      </c>
      <c r="Y6" s="139" t="str">
        <f>IF(V6="",U6,IF(AND(V6&lt;=41820,W6&lt;=41820),"",IF(AND(V6&lt;=41820,W6&gt;41820),U6,"")))</f>
        <v/>
      </c>
      <c r="Z6" s="139" t="str">
        <f>IF(AND(V6&gt;41820,W6&gt;41820),"",IF(AND(V6&gt;41820,W6&lt;=41820),U6,""))</f>
        <v/>
      </c>
      <c r="AA6" s="140">
        <v>0</v>
      </c>
      <c r="AB6" s="105" t="s">
        <v>94</v>
      </c>
      <c r="AC6" s="197" t="s">
        <v>2462</v>
      </c>
      <c r="AD6" s="160"/>
    </row>
    <row r="7" spans="1:31" s="142" customFormat="1" ht="38.25">
      <c r="A7" s="134" t="s">
        <v>206</v>
      </c>
      <c r="B7" s="134" t="s">
        <v>207</v>
      </c>
      <c r="C7" s="135" t="s">
        <v>2407</v>
      </c>
      <c r="D7" s="135" t="s">
        <v>2407</v>
      </c>
      <c r="E7" s="135" t="s">
        <v>775</v>
      </c>
      <c r="F7" s="135" t="s">
        <v>2474</v>
      </c>
      <c r="G7" s="135">
        <v>6330000747</v>
      </c>
      <c r="H7" s="135" t="s">
        <v>2406</v>
      </c>
      <c r="I7" s="135" t="s">
        <v>782</v>
      </c>
      <c r="J7" s="134" t="s">
        <v>783</v>
      </c>
      <c r="K7" s="135">
        <v>5004423539</v>
      </c>
      <c r="L7" s="162">
        <v>41814</v>
      </c>
      <c r="M7" s="135" t="s">
        <v>2421</v>
      </c>
      <c r="N7" s="134" t="s">
        <v>2422</v>
      </c>
      <c r="O7" s="135" t="s">
        <v>777</v>
      </c>
      <c r="P7" s="134" t="s">
        <v>776</v>
      </c>
      <c r="Q7" s="135" t="s">
        <v>2415</v>
      </c>
      <c r="R7" s="134" t="s">
        <v>2416</v>
      </c>
      <c r="S7" s="136">
        <v>21033.69</v>
      </c>
      <c r="T7" s="136">
        <v>0</v>
      </c>
      <c r="U7" s="136">
        <v>21033.69</v>
      </c>
      <c r="V7" s="137">
        <v>41583</v>
      </c>
      <c r="W7" s="138">
        <f>IF(L7&lt;&gt;"",L7,"")</f>
        <v>41814</v>
      </c>
      <c r="X7" s="205">
        <f>W7-V7</f>
        <v>231</v>
      </c>
      <c r="Y7" s="139" t="str">
        <f>IF(V7="",U7,IF(AND(V7&lt;=41820,W7&lt;=41820),"",IF(AND(V7&lt;=41820,W7&gt;41820),U7,"")))</f>
        <v/>
      </c>
      <c r="Z7" s="139" t="str">
        <f>IF(AND(V7&gt;41820,W7&gt;41820),"",IF(AND(V7&gt;41820,W7&lt;=41820),U7,""))</f>
        <v/>
      </c>
      <c r="AA7" s="140">
        <v>0</v>
      </c>
      <c r="AB7" s="105" t="s">
        <v>94</v>
      </c>
      <c r="AC7" s="199" t="s">
        <v>2463</v>
      </c>
      <c r="AD7" s="160"/>
    </row>
    <row r="8" spans="1:31" s="142" customFormat="1" ht="51">
      <c r="A8" s="134" t="s">
        <v>206</v>
      </c>
      <c r="B8" s="134" t="s">
        <v>207</v>
      </c>
      <c r="C8" s="135" t="s">
        <v>2407</v>
      </c>
      <c r="D8" s="135" t="s">
        <v>2407</v>
      </c>
      <c r="E8" s="135" t="s">
        <v>1019</v>
      </c>
      <c r="F8" s="135" t="s">
        <v>2473</v>
      </c>
      <c r="G8" s="135">
        <v>6330000280</v>
      </c>
      <c r="H8" s="135" t="s">
        <v>2406</v>
      </c>
      <c r="I8" s="135" t="s">
        <v>1034</v>
      </c>
      <c r="J8" s="134" t="s">
        <v>1035</v>
      </c>
      <c r="K8" s="135">
        <v>5004432644</v>
      </c>
      <c r="L8" s="162">
        <v>41815</v>
      </c>
      <c r="M8" s="135" t="s">
        <v>2427</v>
      </c>
      <c r="N8" s="134" t="s">
        <v>2428</v>
      </c>
      <c r="O8" s="135" t="s">
        <v>1021</v>
      </c>
      <c r="P8" s="134" t="s">
        <v>1020</v>
      </c>
      <c r="Q8" s="135" t="s">
        <v>2429</v>
      </c>
      <c r="R8" s="134" t="s">
        <v>2430</v>
      </c>
      <c r="S8" s="136">
        <v>25350</v>
      </c>
      <c r="T8" s="136">
        <v>0</v>
      </c>
      <c r="U8" s="136">
        <v>25350</v>
      </c>
      <c r="V8" s="137">
        <v>41746</v>
      </c>
      <c r="W8" s="138">
        <f>IF(L8&lt;&gt;"",L8,"")</f>
        <v>41815</v>
      </c>
      <c r="X8" s="205">
        <f>W8-V8</f>
        <v>69</v>
      </c>
      <c r="Y8" s="139" t="str">
        <f>IF(V8="",U8,IF(AND(V8&lt;=41820,W8&lt;=41820),"",IF(AND(V8&lt;=41820,W8&gt;41820),U8,"")))</f>
        <v/>
      </c>
      <c r="Z8" s="139" t="str">
        <f>IF(AND(V8&gt;41820,W8&gt;41820),"",IF(AND(V8&gt;41820,W8&lt;=41820),U8,""))</f>
        <v/>
      </c>
      <c r="AA8" s="140">
        <v>0</v>
      </c>
      <c r="AB8" s="105" t="s">
        <v>94</v>
      </c>
      <c r="AC8" s="197" t="s">
        <v>2461</v>
      </c>
      <c r="AD8" s="160"/>
    </row>
    <row r="9" spans="1:31" s="142" customFormat="1" ht="15" hidden="1">
      <c r="A9" s="134"/>
      <c r="B9" s="134"/>
      <c r="C9" s="135"/>
      <c r="D9" s="135"/>
      <c r="E9" s="135"/>
      <c r="F9" s="135"/>
      <c r="G9" s="135"/>
      <c r="H9" s="135"/>
      <c r="I9" s="135"/>
      <c r="J9" s="134"/>
      <c r="K9" s="135"/>
      <c r="L9" s="162"/>
      <c r="M9" s="135"/>
      <c r="N9" s="134"/>
      <c r="O9" s="135"/>
      <c r="P9" s="134"/>
      <c r="Q9" s="135"/>
      <c r="R9" s="134"/>
      <c r="S9" s="136"/>
      <c r="T9" s="136"/>
      <c r="U9" s="136"/>
      <c r="V9" s="137"/>
      <c r="W9" s="138" t="str">
        <f t="shared" ref="W3:W66" si="0">IF(L9&lt;&gt;"",L9,"")</f>
        <v/>
      </c>
      <c r="X9" s="205" t="e">
        <f t="shared" ref="X3:X66" si="1">W9-V9</f>
        <v>#VALUE!</v>
      </c>
      <c r="Y9" s="139">
        <f t="shared" ref="Y3:Y66" si="2">IF(V9="",U9,IF(AND(V9&lt;=41820,W9&lt;=41820),"",IF(AND(V9&lt;=41820,W9&gt;41820),U9,"")))</f>
        <v>0</v>
      </c>
      <c r="Z9" s="139" t="str">
        <f t="shared" ref="Z3:Z66" si="3">IF(AND(V9&gt;41820,W9&gt;41820),"",IF(AND(V9&gt;41820,W9&lt;=41820),U9,""))</f>
        <v/>
      </c>
      <c r="AA9" s="140"/>
      <c r="AB9" s="141"/>
      <c r="AC9" s="141"/>
      <c r="AD9" s="202"/>
    </row>
    <row r="10" spans="1:31" s="142" customFormat="1" ht="15" hidden="1">
      <c r="A10" s="134"/>
      <c r="B10" s="134"/>
      <c r="C10" s="135"/>
      <c r="D10" s="135"/>
      <c r="E10" s="135"/>
      <c r="F10" s="135"/>
      <c r="G10" s="135"/>
      <c r="H10" s="135"/>
      <c r="I10" s="135"/>
      <c r="J10" s="134"/>
      <c r="K10" s="135"/>
      <c r="L10" s="162"/>
      <c r="M10" s="135"/>
      <c r="N10" s="134"/>
      <c r="O10" s="135"/>
      <c r="P10" s="134"/>
      <c r="Q10" s="135"/>
      <c r="R10" s="134"/>
      <c r="S10" s="136"/>
      <c r="T10" s="136"/>
      <c r="U10" s="136"/>
      <c r="V10" s="137"/>
      <c r="W10" s="138" t="str">
        <f t="shared" si="0"/>
        <v/>
      </c>
      <c r="X10" s="205" t="e">
        <f t="shared" si="1"/>
        <v>#VALUE!</v>
      </c>
      <c r="Y10" s="139">
        <f t="shared" si="2"/>
        <v>0</v>
      </c>
      <c r="Z10" s="139" t="str">
        <f t="shared" si="3"/>
        <v/>
      </c>
      <c r="AA10" s="140"/>
      <c r="AB10" s="141"/>
      <c r="AC10" s="141"/>
      <c r="AD10" s="160"/>
    </row>
    <row r="11" spans="1:31" s="142" customFormat="1" ht="15" hidden="1">
      <c r="A11" s="134"/>
      <c r="B11" s="134"/>
      <c r="C11" s="135"/>
      <c r="D11" s="135"/>
      <c r="E11" s="135"/>
      <c r="F11" s="135"/>
      <c r="G11" s="135"/>
      <c r="H11" s="135"/>
      <c r="I11" s="135"/>
      <c r="J11" s="134"/>
      <c r="K11" s="135"/>
      <c r="L11" s="162"/>
      <c r="M11" s="135"/>
      <c r="N11" s="134"/>
      <c r="O11" s="135"/>
      <c r="P11" s="134"/>
      <c r="Q11" s="135"/>
      <c r="R11" s="134"/>
      <c r="S11" s="136"/>
      <c r="T11" s="136"/>
      <c r="U11" s="136"/>
      <c r="V11" s="137"/>
      <c r="W11" s="138" t="str">
        <f t="shared" si="0"/>
        <v/>
      </c>
      <c r="X11" s="205" t="e">
        <f t="shared" si="1"/>
        <v>#VALUE!</v>
      </c>
      <c r="Y11" s="139">
        <f t="shared" si="2"/>
        <v>0</v>
      </c>
      <c r="Z11" s="139" t="str">
        <f t="shared" si="3"/>
        <v/>
      </c>
      <c r="AA11" s="140"/>
      <c r="AB11" s="141"/>
      <c r="AC11" s="141"/>
      <c r="AD11" s="160"/>
    </row>
    <row r="12" spans="1:31" s="142" customFormat="1" ht="15" hidden="1">
      <c r="A12" s="134"/>
      <c r="B12" s="134"/>
      <c r="C12" s="135"/>
      <c r="D12" s="135"/>
      <c r="E12" s="135"/>
      <c r="F12" s="135"/>
      <c r="G12" s="135"/>
      <c r="H12" s="135"/>
      <c r="I12" s="135"/>
      <c r="J12" s="134"/>
      <c r="K12" s="135"/>
      <c r="L12" s="162"/>
      <c r="M12" s="135"/>
      <c r="N12" s="134"/>
      <c r="O12" s="135"/>
      <c r="P12" s="134"/>
      <c r="Q12" s="135"/>
      <c r="R12" s="134"/>
      <c r="S12" s="136"/>
      <c r="T12" s="136"/>
      <c r="U12" s="136"/>
      <c r="V12" s="137"/>
      <c r="W12" s="138" t="str">
        <f t="shared" si="0"/>
        <v/>
      </c>
      <c r="X12" s="205" t="e">
        <f t="shared" si="1"/>
        <v>#VALUE!</v>
      </c>
      <c r="Y12" s="139">
        <f t="shared" si="2"/>
        <v>0</v>
      </c>
      <c r="Z12" s="139" t="str">
        <f t="shared" si="3"/>
        <v/>
      </c>
      <c r="AA12" s="140"/>
      <c r="AB12" s="141"/>
      <c r="AC12" s="141"/>
      <c r="AD12" s="160"/>
    </row>
    <row r="13" spans="1:31" s="142" customFormat="1" ht="15" hidden="1">
      <c r="A13" s="134"/>
      <c r="B13" s="134"/>
      <c r="C13" s="135"/>
      <c r="D13" s="135"/>
      <c r="E13" s="135"/>
      <c r="F13" s="135"/>
      <c r="G13" s="135"/>
      <c r="H13" s="135"/>
      <c r="I13" s="135"/>
      <c r="J13" s="134"/>
      <c r="K13" s="135"/>
      <c r="L13" s="162"/>
      <c r="M13" s="135"/>
      <c r="N13" s="134"/>
      <c r="O13" s="135"/>
      <c r="P13" s="134"/>
      <c r="Q13" s="135"/>
      <c r="R13" s="134"/>
      <c r="S13" s="136"/>
      <c r="T13" s="136"/>
      <c r="U13" s="136"/>
      <c r="V13" s="137"/>
      <c r="W13" s="138" t="str">
        <f t="shared" si="0"/>
        <v/>
      </c>
      <c r="X13" s="205" t="e">
        <f t="shared" si="1"/>
        <v>#VALUE!</v>
      </c>
      <c r="Y13" s="139">
        <f t="shared" si="2"/>
        <v>0</v>
      </c>
      <c r="Z13" s="139" t="str">
        <f t="shared" si="3"/>
        <v/>
      </c>
      <c r="AA13" s="140"/>
      <c r="AB13" s="141"/>
      <c r="AC13" s="141"/>
      <c r="AD13" s="160"/>
    </row>
    <row r="14" spans="1:31" s="142" customFormat="1" ht="15" hidden="1">
      <c r="A14" s="134"/>
      <c r="B14" s="134"/>
      <c r="C14" s="135"/>
      <c r="D14" s="135"/>
      <c r="E14" s="135"/>
      <c r="F14" s="135"/>
      <c r="G14" s="135"/>
      <c r="H14" s="135"/>
      <c r="I14" s="135"/>
      <c r="J14" s="134"/>
      <c r="K14" s="135"/>
      <c r="L14" s="162"/>
      <c r="M14" s="135"/>
      <c r="N14" s="134"/>
      <c r="O14" s="135"/>
      <c r="P14" s="134"/>
      <c r="Q14" s="135"/>
      <c r="R14" s="134"/>
      <c r="S14" s="136"/>
      <c r="T14" s="136"/>
      <c r="U14" s="136"/>
      <c r="V14" s="137"/>
      <c r="W14" s="138" t="str">
        <f t="shared" si="0"/>
        <v/>
      </c>
      <c r="X14" s="205" t="e">
        <f t="shared" si="1"/>
        <v>#VALUE!</v>
      </c>
      <c r="Y14" s="139">
        <f t="shared" si="2"/>
        <v>0</v>
      </c>
      <c r="Z14" s="139" t="str">
        <f t="shared" si="3"/>
        <v/>
      </c>
      <c r="AA14" s="140"/>
      <c r="AB14" s="141"/>
      <c r="AC14" s="141"/>
      <c r="AD14" s="160"/>
    </row>
    <row r="15" spans="1:31" s="142" customFormat="1" ht="15" hidden="1">
      <c r="A15" s="134"/>
      <c r="B15" s="134"/>
      <c r="C15" s="135"/>
      <c r="D15" s="135"/>
      <c r="E15" s="135"/>
      <c r="F15" s="135"/>
      <c r="G15" s="135"/>
      <c r="H15" s="135"/>
      <c r="I15" s="135"/>
      <c r="J15" s="134"/>
      <c r="K15" s="135"/>
      <c r="L15" s="162"/>
      <c r="M15" s="135"/>
      <c r="N15" s="134"/>
      <c r="O15" s="135"/>
      <c r="P15" s="134"/>
      <c r="Q15" s="135"/>
      <c r="R15" s="134"/>
      <c r="S15" s="136"/>
      <c r="T15" s="136"/>
      <c r="U15" s="136"/>
      <c r="V15" s="137"/>
      <c r="W15" s="138" t="str">
        <f t="shared" si="0"/>
        <v/>
      </c>
      <c r="X15" s="205" t="e">
        <f t="shared" si="1"/>
        <v>#VALUE!</v>
      </c>
      <c r="Y15" s="139">
        <f t="shared" si="2"/>
        <v>0</v>
      </c>
      <c r="Z15" s="139" t="str">
        <f t="shared" si="3"/>
        <v/>
      </c>
      <c r="AA15" s="140"/>
      <c r="AB15" s="141"/>
      <c r="AC15" s="141"/>
      <c r="AD15" s="160"/>
    </row>
    <row r="16" spans="1:31" s="142" customFormat="1" ht="15" hidden="1">
      <c r="A16" s="134"/>
      <c r="B16" s="134"/>
      <c r="C16" s="135"/>
      <c r="D16" s="135"/>
      <c r="E16" s="135"/>
      <c r="F16" s="135"/>
      <c r="G16" s="135"/>
      <c r="H16" s="135"/>
      <c r="I16" s="135"/>
      <c r="J16" s="134"/>
      <c r="K16" s="135"/>
      <c r="L16" s="162"/>
      <c r="M16" s="135"/>
      <c r="N16" s="134"/>
      <c r="O16" s="135"/>
      <c r="P16" s="134"/>
      <c r="Q16" s="135"/>
      <c r="R16" s="134"/>
      <c r="S16" s="136"/>
      <c r="T16" s="136"/>
      <c r="U16" s="136"/>
      <c r="V16" s="137"/>
      <c r="W16" s="138" t="str">
        <f t="shared" si="0"/>
        <v/>
      </c>
      <c r="X16" s="205" t="e">
        <f t="shared" si="1"/>
        <v>#VALUE!</v>
      </c>
      <c r="Y16" s="139">
        <f t="shared" si="2"/>
        <v>0</v>
      </c>
      <c r="Z16" s="139" t="str">
        <f t="shared" si="3"/>
        <v/>
      </c>
      <c r="AA16" s="140"/>
      <c r="AB16" s="141"/>
      <c r="AC16" s="141"/>
      <c r="AD16" s="160"/>
    </row>
    <row r="17" spans="1:30" s="142" customFormat="1" ht="15" hidden="1">
      <c r="A17" s="134"/>
      <c r="B17" s="134"/>
      <c r="C17" s="135"/>
      <c r="D17" s="135"/>
      <c r="E17" s="135"/>
      <c r="F17" s="135"/>
      <c r="G17" s="135"/>
      <c r="H17" s="135"/>
      <c r="I17" s="135"/>
      <c r="J17" s="134"/>
      <c r="K17" s="135"/>
      <c r="L17" s="162"/>
      <c r="M17" s="135"/>
      <c r="N17" s="134"/>
      <c r="O17" s="135"/>
      <c r="P17" s="134"/>
      <c r="Q17" s="135"/>
      <c r="R17" s="134"/>
      <c r="S17" s="136"/>
      <c r="T17" s="136"/>
      <c r="U17" s="136"/>
      <c r="V17" s="137"/>
      <c r="W17" s="138" t="str">
        <f t="shared" si="0"/>
        <v/>
      </c>
      <c r="X17" s="205" t="e">
        <f t="shared" si="1"/>
        <v>#VALUE!</v>
      </c>
      <c r="Y17" s="139">
        <f t="shared" si="2"/>
        <v>0</v>
      </c>
      <c r="Z17" s="139" t="str">
        <f t="shared" si="3"/>
        <v/>
      </c>
      <c r="AA17" s="140"/>
      <c r="AB17" s="141"/>
      <c r="AC17" s="141"/>
      <c r="AD17" s="160"/>
    </row>
    <row r="18" spans="1:30" s="142" customFormat="1" ht="15" hidden="1">
      <c r="A18" s="134"/>
      <c r="B18" s="134"/>
      <c r="C18" s="135"/>
      <c r="D18" s="135"/>
      <c r="E18" s="135"/>
      <c r="F18" s="135"/>
      <c r="G18" s="135"/>
      <c r="H18" s="135"/>
      <c r="I18" s="135"/>
      <c r="J18" s="134"/>
      <c r="K18" s="135"/>
      <c r="L18" s="162"/>
      <c r="M18" s="135"/>
      <c r="N18" s="134"/>
      <c r="O18" s="135"/>
      <c r="P18" s="134"/>
      <c r="Q18" s="135"/>
      <c r="R18" s="134"/>
      <c r="S18" s="136"/>
      <c r="T18" s="136"/>
      <c r="U18" s="136"/>
      <c r="V18" s="137"/>
      <c r="W18" s="138" t="str">
        <f t="shared" si="0"/>
        <v/>
      </c>
      <c r="X18" s="205" t="e">
        <f t="shared" si="1"/>
        <v>#VALUE!</v>
      </c>
      <c r="Y18" s="139">
        <f t="shared" si="2"/>
        <v>0</v>
      </c>
      <c r="Z18" s="139" t="str">
        <f t="shared" si="3"/>
        <v/>
      </c>
      <c r="AA18" s="140"/>
      <c r="AB18" s="141"/>
      <c r="AC18" s="141"/>
      <c r="AD18" s="160"/>
    </row>
    <row r="19" spans="1:30" s="142" customFormat="1" ht="15" hidden="1">
      <c r="A19" s="134"/>
      <c r="B19" s="134"/>
      <c r="C19" s="135"/>
      <c r="D19" s="135"/>
      <c r="E19" s="135"/>
      <c r="F19" s="135"/>
      <c r="G19" s="135"/>
      <c r="H19" s="135"/>
      <c r="I19" s="135"/>
      <c r="J19" s="134"/>
      <c r="K19" s="135"/>
      <c r="L19" s="162"/>
      <c r="M19" s="135"/>
      <c r="N19" s="134"/>
      <c r="O19" s="135"/>
      <c r="P19" s="134"/>
      <c r="Q19" s="135"/>
      <c r="R19" s="134"/>
      <c r="S19" s="136"/>
      <c r="T19" s="136"/>
      <c r="U19" s="136"/>
      <c r="V19" s="137"/>
      <c r="W19" s="138" t="str">
        <f t="shared" si="0"/>
        <v/>
      </c>
      <c r="X19" s="205" t="e">
        <f t="shared" si="1"/>
        <v>#VALUE!</v>
      </c>
      <c r="Y19" s="139">
        <f t="shared" si="2"/>
        <v>0</v>
      </c>
      <c r="Z19" s="139" t="str">
        <f t="shared" si="3"/>
        <v/>
      </c>
      <c r="AA19" s="140"/>
      <c r="AB19" s="141"/>
      <c r="AC19" s="141"/>
      <c r="AD19" s="160"/>
    </row>
    <row r="20" spans="1:30" s="142" customFormat="1" ht="15" hidden="1">
      <c r="A20" s="134"/>
      <c r="B20" s="134"/>
      <c r="C20" s="135"/>
      <c r="D20" s="135"/>
      <c r="E20" s="135"/>
      <c r="F20" s="135"/>
      <c r="G20" s="135"/>
      <c r="H20" s="135"/>
      <c r="I20" s="135"/>
      <c r="J20" s="134"/>
      <c r="K20" s="135"/>
      <c r="L20" s="162"/>
      <c r="M20" s="135"/>
      <c r="N20" s="134"/>
      <c r="O20" s="135"/>
      <c r="P20" s="134"/>
      <c r="Q20" s="135"/>
      <c r="R20" s="134"/>
      <c r="S20" s="136"/>
      <c r="T20" s="136"/>
      <c r="U20" s="136"/>
      <c r="V20" s="137"/>
      <c r="W20" s="138" t="str">
        <f t="shared" si="0"/>
        <v/>
      </c>
      <c r="X20" s="205" t="e">
        <f t="shared" si="1"/>
        <v>#VALUE!</v>
      </c>
      <c r="Y20" s="139">
        <f t="shared" si="2"/>
        <v>0</v>
      </c>
      <c r="Z20" s="139" t="str">
        <f t="shared" si="3"/>
        <v/>
      </c>
      <c r="AA20" s="140"/>
      <c r="AB20" s="141"/>
      <c r="AC20" s="141"/>
      <c r="AD20" s="160"/>
    </row>
    <row r="21" spans="1:30" s="142" customFormat="1" ht="15" hidden="1">
      <c r="A21" s="134"/>
      <c r="B21" s="134"/>
      <c r="C21" s="135"/>
      <c r="D21" s="135"/>
      <c r="E21" s="135"/>
      <c r="F21" s="135"/>
      <c r="G21" s="135"/>
      <c r="H21" s="135"/>
      <c r="I21" s="135"/>
      <c r="J21" s="134"/>
      <c r="K21" s="135"/>
      <c r="L21" s="162"/>
      <c r="M21" s="135"/>
      <c r="N21" s="134"/>
      <c r="O21" s="135"/>
      <c r="P21" s="134"/>
      <c r="Q21" s="135"/>
      <c r="R21" s="134"/>
      <c r="S21" s="136"/>
      <c r="T21" s="136"/>
      <c r="U21" s="136"/>
      <c r="V21" s="137"/>
      <c r="W21" s="138" t="str">
        <f t="shared" si="0"/>
        <v/>
      </c>
      <c r="X21" s="205" t="e">
        <f t="shared" si="1"/>
        <v>#VALUE!</v>
      </c>
      <c r="Y21" s="139">
        <f t="shared" si="2"/>
        <v>0</v>
      </c>
      <c r="Z21" s="139" t="str">
        <f t="shared" si="3"/>
        <v/>
      </c>
      <c r="AA21" s="140"/>
      <c r="AB21" s="141"/>
      <c r="AC21" s="141"/>
      <c r="AD21" s="160"/>
    </row>
    <row r="22" spans="1:30" s="142" customFormat="1" ht="15" hidden="1">
      <c r="A22" s="134"/>
      <c r="B22" s="134"/>
      <c r="C22" s="135"/>
      <c r="D22" s="135"/>
      <c r="E22" s="135"/>
      <c r="F22" s="135"/>
      <c r="G22" s="135"/>
      <c r="H22" s="135"/>
      <c r="I22" s="135"/>
      <c r="J22" s="134"/>
      <c r="K22" s="135"/>
      <c r="L22" s="162"/>
      <c r="M22" s="135"/>
      <c r="N22" s="134"/>
      <c r="O22" s="135"/>
      <c r="P22" s="134"/>
      <c r="Q22" s="135"/>
      <c r="R22" s="134"/>
      <c r="S22" s="136"/>
      <c r="T22" s="136"/>
      <c r="U22" s="136"/>
      <c r="V22" s="137"/>
      <c r="W22" s="138" t="str">
        <f t="shared" si="0"/>
        <v/>
      </c>
      <c r="X22" s="205" t="e">
        <f t="shared" si="1"/>
        <v>#VALUE!</v>
      </c>
      <c r="Y22" s="139">
        <f t="shared" si="2"/>
        <v>0</v>
      </c>
      <c r="Z22" s="139" t="str">
        <f t="shared" si="3"/>
        <v/>
      </c>
      <c r="AA22" s="140"/>
      <c r="AB22" s="141"/>
      <c r="AC22" s="141"/>
      <c r="AD22" s="160"/>
    </row>
    <row r="23" spans="1:30" s="142" customFormat="1" ht="15" hidden="1">
      <c r="A23" s="134"/>
      <c r="B23" s="134"/>
      <c r="C23" s="135"/>
      <c r="D23" s="135"/>
      <c r="E23" s="135"/>
      <c r="F23" s="135"/>
      <c r="G23" s="135"/>
      <c r="H23" s="135"/>
      <c r="I23" s="135"/>
      <c r="J23" s="134"/>
      <c r="K23" s="135"/>
      <c r="L23" s="162"/>
      <c r="M23" s="135"/>
      <c r="N23" s="134"/>
      <c r="O23" s="135"/>
      <c r="P23" s="134"/>
      <c r="Q23" s="135"/>
      <c r="R23" s="134"/>
      <c r="S23" s="136"/>
      <c r="T23" s="136"/>
      <c r="U23" s="136"/>
      <c r="V23" s="137"/>
      <c r="W23" s="138" t="str">
        <f t="shared" si="0"/>
        <v/>
      </c>
      <c r="X23" s="205" t="e">
        <f t="shared" si="1"/>
        <v>#VALUE!</v>
      </c>
      <c r="Y23" s="139">
        <f t="shared" si="2"/>
        <v>0</v>
      </c>
      <c r="Z23" s="139" t="str">
        <f t="shared" si="3"/>
        <v/>
      </c>
      <c r="AA23" s="140"/>
      <c r="AB23" s="141"/>
      <c r="AC23" s="141"/>
      <c r="AD23" s="160"/>
    </row>
    <row r="24" spans="1:30" s="142" customFormat="1" ht="15" hidden="1">
      <c r="A24" s="134"/>
      <c r="B24" s="134"/>
      <c r="C24" s="135"/>
      <c r="D24" s="135"/>
      <c r="E24" s="135"/>
      <c r="F24" s="135"/>
      <c r="G24" s="135"/>
      <c r="H24" s="135"/>
      <c r="I24" s="135"/>
      <c r="J24" s="134"/>
      <c r="K24" s="135"/>
      <c r="L24" s="162"/>
      <c r="M24" s="135"/>
      <c r="N24" s="134"/>
      <c r="O24" s="135"/>
      <c r="P24" s="134"/>
      <c r="Q24" s="135"/>
      <c r="R24" s="134"/>
      <c r="S24" s="136"/>
      <c r="T24" s="136"/>
      <c r="U24" s="136"/>
      <c r="V24" s="137"/>
      <c r="W24" s="138" t="str">
        <f t="shared" si="0"/>
        <v/>
      </c>
      <c r="X24" s="205" t="e">
        <f t="shared" si="1"/>
        <v>#VALUE!</v>
      </c>
      <c r="Y24" s="139">
        <f t="shared" si="2"/>
        <v>0</v>
      </c>
      <c r="Z24" s="139" t="str">
        <f t="shared" si="3"/>
        <v/>
      </c>
      <c r="AA24" s="140"/>
      <c r="AB24" s="141"/>
      <c r="AC24" s="141"/>
      <c r="AD24" s="160"/>
    </row>
    <row r="25" spans="1:30" s="142" customFormat="1" ht="15" hidden="1">
      <c r="A25" s="134"/>
      <c r="B25" s="134"/>
      <c r="C25" s="135"/>
      <c r="D25" s="135"/>
      <c r="E25" s="135"/>
      <c r="F25" s="135"/>
      <c r="G25" s="135"/>
      <c r="H25" s="135"/>
      <c r="I25" s="135"/>
      <c r="J25" s="134"/>
      <c r="K25" s="135"/>
      <c r="L25" s="162"/>
      <c r="M25" s="135"/>
      <c r="N25" s="134"/>
      <c r="O25" s="135"/>
      <c r="P25" s="134"/>
      <c r="Q25" s="135"/>
      <c r="R25" s="134"/>
      <c r="S25" s="136"/>
      <c r="T25" s="136"/>
      <c r="U25" s="136"/>
      <c r="V25" s="137"/>
      <c r="W25" s="138" t="str">
        <f t="shared" si="0"/>
        <v/>
      </c>
      <c r="X25" s="205" t="e">
        <f t="shared" si="1"/>
        <v>#VALUE!</v>
      </c>
      <c r="Y25" s="139">
        <f t="shared" si="2"/>
        <v>0</v>
      </c>
      <c r="Z25" s="139" t="str">
        <f t="shared" si="3"/>
        <v/>
      </c>
      <c r="AA25" s="140"/>
      <c r="AB25" s="141"/>
      <c r="AC25" s="141"/>
      <c r="AD25" s="160"/>
    </row>
    <row r="26" spans="1:30" s="142" customFormat="1" ht="15" hidden="1">
      <c r="A26" s="134"/>
      <c r="B26" s="134"/>
      <c r="C26" s="135"/>
      <c r="D26" s="135"/>
      <c r="E26" s="135"/>
      <c r="F26" s="135"/>
      <c r="G26" s="135"/>
      <c r="H26" s="135"/>
      <c r="I26" s="135"/>
      <c r="J26" s="134"/>
      <c r="K26" s="135"/>
      <c r="L26" s="162"/>
      <c r="M26" s="135"/>
      <c r="N26" s="134"/>
      <c r="O26" s="135"/>
      <c r="P26" s="134"/>
      <c r="Q26" s="135"/>
      <c r="R26" s="134"/>
      <c r="S26" s="136"/>
      <c r="T26" s="136"/>
      <c r="U26" s="136"/>
      <c r="V26" s="137"/>
      <c r="W26" s="138" t="str">
        <f t="shared" si="0"/>
        <v/>
      </c>
      <c r="X26" s="205" t="e">
        <f t="shared" si="1"/>
        <v>#VALUE!</v>
      </c>
      <c r="Y26" s="139">
        <f t="shared" si="2"/>
        <v>0</v>
      </c>
      <c r="Z26" s="139" t="str">
        <f t="shared" si="3"/>
        <v/>
      </c>
      <c r="AA26" s="140"/>
      <c r="AB26" s="141"/>
      <c r="AC26" s="141"/>
      <c r="AD26" s="160"/>
    </row>
    <row r="27" spans="1:30" s="142" customFormat="1" ht="15" hidden="1">
      <c r="A27" s="134"/>
      <c r="B27" s="134"/>
      <c r="C27" s="135"/>
      <c r="D27" s="135"/>
      <c r="E27" s="135"/>
      <c r="F27" s="135"/>
      <c r="G27" s="135"/>
      <c r="H27" s="135"/>
      <c r="I27" s="135"/>
      <c r="J27" s="134"/>
      <c r="K27" s="135"/>
      <c r="L27" s="162"/>
      <c r="M27" s="135"/>
      <c r="N27" s="134"/>
      <c r="O27" s="135"/>
      <c r="P27" s="134"/>
      <c r="Q27" s="135"/>
      <c r="R27" s="134"/>
      <c r="S27" s="136"/>
      <c r="T27" s="136"/>
      <c r="U27" s="136"/>
      <c r="V27" s="137"/>
      <c r="W27" s="138" t="str">
        <f t="shared" si="0"/>
        <v/>
      </c>
      <c r="X27" s="205" t="e">
        <f t="shared" si="1"/>
        <v>#VALUE!</v>
      </c>
      <c r="Y27" s="139">
        <f t="shared" si="2"/>
        <v>0</v>
      </c>
      <c r="Z27" s="139" t="str">
        <f t="shared" si="3"/>
        <v/>
      </c>
      <c r="AA27" s="140"/>
      <c r="AB27" s="141"/>
      <c r="AC27" s="141"/>
      <c r="AD27" s="160"/>
    </row>
    <row r="28" spans="1:30" s="142" customFormat="1" ht="15" hidden="1">
      <c r="A28" s="134"/>
      <c r="B28" s="134"/>
      <c r="C28" s="135"/>
      <c r="D28" s="135"/>
      <c r="E28" s="135"/>
      <c r="F28" s="135"/>
      <c r="G28" s="135"/>
      <c r="H28" s="135"/>
      <c r="I28" s="135"/>
      <c r="J28" s="134"/>
      <c r="K28" s="135"/>
      <c r="L28" s="162"/>
      <c r="M28" s="135"/>
      <c r="N28" s="134"/>
      <c r="O28" s="135"/>
      <c r="P28" s="134"/>
      <c r="Q28" s="135"/>
      <c r="R28" s="134"/>
      <c r="S28" s="136"/>
      <c r="T28" s="136"/>
      <c r="U28" s="136"/>
      <c r="V28" s="137"/>
      <c r="W28" s="138" t="str">
        <f t="shared" si="0"/>
        <v/>
      </c>
      <c r="X28" s="205" t="e">
        <f t="shared" si="1"/>
        <v>#VALUE!</v>
      </c>
      <c r="Y28" s="139">
        <f t="shared" si="2"/>
        <v>0</v>
      </c>
      <c r="Z28" s="139" t="str">
        <f t="shared" si="3"/>
        <v/>
      </c>
      <c r="AA28" s="140"/>
      <c r="AB28" s="141"/>
      <c r="AC28" s="141"/>
      <c r="AD28" s="160"/>
    </row>
    <row r="29" spans="1:30" s="142" customFormat="1" ht="15" hidden="1">
      <c r="A29" s="134"/>
      <c r="B29" s="134"/>
      <c r="C29" s="135"/>
      <c r="D29" s="135"/>
      <c r="E29" s="135"/>
      <c r="F29" s="135"/>
      <c r="G29" s="135"/>
      <c r="H29" s="135"/>
      <c r="I29" s="135"/>
      <c r="J29" s="134"/>
      <c r="K29" s="135"/>
      <c r="L29" s="162"/>
      <c r="M29" s="135"/>
      <c r="N29" s="134"/>
      <c r="O29" s="135"/>
      <c r="P29" s="134"/>
      <c r="Q29" s="135"/>
      <c r="R29" s="134"/>
      <c r="S29" s="136"/>
      <c r="T29" s="136"/>
      <c r="U29" s="136"/>
      <c r="V29" s="137"/>
      <c r="W29" s="138" t="str">
        <f t="shared" si="0"/>
        <v/>
      </c>
      <c r="X29" s="205" t="e">
        <f t="shared" si="1"/>
        <v>#VALUE!</v>
      </c>
      <c r="Y29" s="139">
        <f t="shared" si="2"/>
        <v>0</v>
      </c>
      <c r="Z29" s="139" t="str">
        <f t="shared" si="3"/>
        <v/>
      </c>
      <c r="AA29" s="140"/>
      <c r="AB29" s="141"/>
      <c r="AC29" s="141"/>
      <c r="AD29" s="160"/>
    </row>
    <row r="30" spans="1:30" s="142" customFormat="1" ht="15" hidden="1">
      <c r="A30" s="134"/>
      <c r="B30" s="134"/>
      <c r="C30" s="135"/>
      <c r="D30" s="135"/>
      <c r="E30" s="135"/>
      <c r="F30" s="135"/>
      <c r="G30" s="135"/>
      <c r="H30" s="135"/>
      <c r="I30" s="135"/>
      <c r="J30" s="134"/>
      <c r="K30" s="135"/>
      <c r="L30" s="162"/>
      <c r="M30" s="135"/>
      <c r="N30" s="134"/>
      <c r="O30" s="135"/>
      <c r="P30" s="134"/>
      <c r="Q30" s="135"/>
      <c r="R30" s="134"/>
      <c r="S30" s="136"/>
      <c r="T30" s="136"/>
      <c r="U30" s="136"/>
      <c r="V30" s="137"/>
      <c r="W30" s="138" t="str">
        <f t="shared" si="0"/>
        <v/>
      </c>
      <c r="X30" s="205" t="e">
        <f t="shared" si="1"/>
        <v>#VALUE!</v>
      </c>
      <c r="Y30" s="139">
        <f t="shared" si="2"/>
        <v>0</v>
      </c>
      <c r="Z30" s="139" t="str">
        <f t="shared" si="3"/>
        <v/>
      </c>
      <c r="AA30" s="140"/>
      <c r="AB30" s="141"/>
      <c r="AC30" s="141"/>
      <c r="AD30" s="160"/>
    </row>
    <row r="31" spans="1:30" s="142" customFormat="1" ht="15" hidden="1">
      <c r="A31" s="134"/>
      <c r="B31" s="134"/>
      <c r="C31" s="135"/>
      <c r="D31" s="135"/>
      <c r="E31" s="135"/>
      <c r="F31" s="135"/>
      <c r="G31" s="135"/>
      <c r="H31" s="135"/>
      <c r="I31" s="135"/>
      <c r="J31" s="134"/>
      <c r="K31" s="135"/>
      <c r="L31" s="162"/>
      <c r="M31" s="135"/>
      <c r="N31" s="134"/>
      <c r="O31" s="135"/>
      <c r="P31" s="134"/>
      <c r="Q31" s="135"/>
      <c r="R31" s="134"/>
      <c r="S31" s="136"/>
      <c r="T31" s="136"/>
      <c r="U31" s="136"/>
      <c r="V31" s="137"/>
      <c r="W31" s="138" t="str">
        <f t="shared" si="0"/>
        <v/>
      </c>
      <c r="X31" s="205" t="e">
        <f t="shared" si="1"/>
        <v>#VALUE!</v>
      </c>
      <c r="Y31" s="139">
        <f t="shared" si="2"/>
        <v>0</v>
      </c>
      <c r="Z31" s="139" t="str">
        <f t="shared" si="3"/>
        <v/>
      </c>
      <c r="AA31" s="140"/>
      <c r="AB31" s="141"/>
      <c r="AC31" s="141"/>
      <c r="AD31" s="160"/>
    </row>
    <row r="32" spans="1:30" s="142" customFormat="1" ht="15" hidden="1">
      <c r="A32" s="134"/>
      <c r="B32" s="134"/>
      <c r="C32" s="135"/>
      <c r="D32" s="135"/>
      <c r="E32" s="135"/>
      <c r="F32" s="135"/>
      <c r="G32" s="135"/>
      <c r="H32" s="135"/>
      <c r="I32" s="135"/>
      <c r="J32" s="134"/>
      <c r="K32" s="135"/>
      <c r="L32" s="162"/>
      <c r="M32" s="135"/>
      <c r="N32" s="134"/>
      <c r="O32" s="135"/>
      <c r="P32" s="134"/>
      <c r="Q32" s="135"/>
      <c r="R32" s="134"/>
      <c r="S32" s="136"/>
      <c r="T32" s="136"/>
      <c r="U32" s="136"/>
      <c r="V32" s="137"/>
      <c r="W32" s="138" t="str">
        <f t="shared" si="0"/>
        <v/>
      </c>
      <c r="X32" s="205" t="e">
        <f t="shared" si="1"/>
        <v>#VALUE!</v>
      </c>
      <c r="Y32" s="139">
        <f t="shared" si="2"/>
        <v>0</v>
      </c>
      <c r="Z32" s="139" t="str">
        <f t="shared" si="3"/>
        <v/>
      </c>
      <c r="AA32" s="140"/>
      <c r="AB32" s="141"/>
      <c r="AC32" s="141"/>
      <c r="AD32" s="160"/>
    </row>
    <row r="33" spans="1:30" s="142" customFormat="1" ht="15" hidden="1">
      <c r="A33" s="134"/>
      <c r="B33" s="134"/>
      <c r="C33" s="135"/>
      <c r="D33" s="135"/>
      <c r="E33" s="135"/>
      <c r="F33" s="135"/>
      <c r="G33" s="135"/>
      <c r="H33" s="135"/>
      <c r="I33" s="135"/>
      <c r="J33" s="134"/>
      <c r="K33" s="135"/>
      <c r="L33" s="162"/>
      <c r="M33" s="135"/>
      <c r="N33" s="134"/>
      <c r="O33" s="135"/>
      <c r="P33" s="134"/>
      <c r="Q33" s="135"/>
      <c r="R33" s="134"/>
      <c r="S33" s="136"/>
      <c r="T33" s="136"/>
      <c r="U33" s="136"/>
      <c r="V33" s="137"/>
      <c r="W33" s="138" t="str">
        <f t="shared" si="0"/>
        <v/>
      </c>
      <c r="X33" s="205" t="e">
        <f t="shared" si="1"/>
        <v>#VALUE!</v>
      </c>
      <c r="Y33" s="139">
        <f t="shared" si="2"/>
        <v>0</v>
      </c>
      <c r="Z33" s="139" t="str">
        <f t="shared" si="3"/>
        <v/>
      </c>
      <c r="AA33" s="140"/>
      <c r="AB33" s="141"/>
      <c r="AC33" s="141"/>
      <c r="AD33" s="160"/>
    </row>
    <row r="34" spans="1:30" s="142" customFormat="1" ht="15" hidden="1">
      <c r="A34" s="134"/>
      <c r="B34" s="134"/>
      <c r="C34" s="135"/>
      <c r="D34" s="135"/>
      <c r="E34" s="135"/>
      <c r="F34" s="135"/>
      <c r="G34" s="135"/>
      <c r="H34" s="135"/>
      <c r="I34" s="135"/>
      <c r="J34" s="134"/>
      <c r="K34" s="135"/>
      <c r="L34" s="162"/>
      <c r="M34" s="135"/>
      <c r="N34" s="134"/>
      <c r="O34" s="135"/>
      <c r="P34" s="134"/>
      <c r="Q34" s="135"/>
      <c r="R34" s="134"/>
      <c r="S34" s="136"/>
      <c r="T34" s="136"/>
      <c r="U34" s="136"/>
      <c r="V34" s="137"/>
      <c r="W34" s="138" t="str">
        <f t="shared" si="0"/>
        <v/>
      </c>
      <c r="X34" s="205" t="e">
        <f t="shared" si="1"/>
        <v>#VALUE!</v>
      </c>
      <c r="Y34" s="139">
        <f t="shared" si="2"/>
        <v>0</v>
      </c>
      <c r="Z34" s="139" t="str">
        <f t="shared" si="3"/>
        <v/>
      </c>
      <c r="AA34" s="140"/>
      <c r="AB34" s="141"/>
      <c r="AC34" s="141"/>
      <c r="AD34" s="160"/>
    </row>
    <row r="35" spans="1:30" s="142" customFormat="1" ht="15" hidden="1">
      <c r="A35" s="134"/>
      <c r="B35" s="134"/>
      <c r="C35" s="135"/>
      <c r="D35" s="135"/>
      <c r="E35" s="135"/>
      <c r="F35" s="135"/>
      <c r="G35" s="135"/>
      <c r="H35" s="135"/>
      <c r="I35" s="135"/>
      <c r="J35" s="134"/>
      <c r="K35" s="135"/>
      <c r="L35" s="162"/>
      <c r="M35" s="135"/>
      <c r="N35" s="134"/>
      <c r="O35" s="135"/>
      <c r="P35" s="134"/>
      <c r="Q35" s="135"/>
      <c r="R35" s="134"/>
      <c r="S35" s="136"/>
      <c r="T35" s="136"/>
      <c r="U35" s="136"/>
      <c r="V35" s="137"/>
      <c r="W35" s="138" t="str">
        <f t="shared" si="0"/>
        <v/>
      </c>
      <c r="X35" s="205" t="e">
        <f t="shared" si="1"/>
        <v>#VALUE!</v>
      </c>
      <c r="Y35" s="139">
        <f t="shared" si="2"/>
        <v>0</v>
      </c>
      <c r="Z35" s="139" t="str">
        <f t="shared" si="3"/>
        <v/>
      </c>
      <c r="AA35" s="140"/>
      <c r="AB35" s="141"/>
      <c r="AC35" s="141"/>
      <c r="AD35" s="160"/>
    </row>
    <row r="36" spans="1:30" s="142" customFormat="1" ht="15" hidden="1">
      <c r="A36" s="134"/>
      <c r="B36" s="134"/>
      <c r="C36" s="135"/>
      <c r="D36" s="135"/>
      <c r="E36" s="135"/>
      <c r="F36" s="135"/>
      <c r="G36" s="135"/>
      <c r="H36" s="135"/>
      <c r="I36" s="135"/>
      <c r="J36" s="134"/>
      <c r="K36" s="135"/>
      <c r="L36" s="162"/>
      <c r="M36" s="135"/>
      <c r="N36" s="134"/>
      <c r="O36" s="135"/>
      <c r="P36" s="134"/>
      <c r="Q36" s="135"/>
      <c r="R36" s="134"/>
      <c r="S36" s="136"/>
      <c r="T36" s="136"/>
      <c r="U36" s="136"/>
      <c r="V36" s="137"/>
      <c r="W36" s="138" t="str">
        <f t="shared" si="0"/>
        <v/>
      </c>
      <c r="X36" s="205" t="e">
        <f t="shared" si="1"/>
        <v>#VALUE!</v>
      </c>
      <c r="Y36" s="139">
        <f t="shared" si="2"/>
        <v>0</v>
      </c>
      <c r="Z36" s="139" t="str">
        <f t="shared" si="3"/>
        <v/>
      </c>
      <c r="AA36" s="140"/>
      <c r="AB36" s="141"/>
      <c r="AC36" s="141"/>
      <c r="AD36" s="160"/>
    </row>
    <row r="37" spans="1:30" s="142" customFormat="1" ht="15" hidden="1">
      <c r="A37" s="134"/>
      <c r="B37" s="134"/>
      <c r="C37" s="135"/>
      <c r="D37" s="135"/>
      <c r="E37" s="135"/>
      <c r="F37" s="135"/>
      <c r="G37" s="135"/>
      <c r="H37" s="135"/>
      <c r="I37" s="135"/>
      <c r="J37" s="134"/>
      <c r="K37" s="135"/>
      <c r="L37" s="162"/>
      <c r="M37" s="135"/>
      <c r="N37" s="134"/>
      <c r="O37" s="135"/>
      <c r="P37" s="134"/>
      <c r="Q37" s="135"/>
      <c r="R37" s="134"/>
      <c r="S37" s="136"/>
      <c r="T37" s="136"/>
      <c r="U37" s="136"/>
      <c r="V37" s="137"/>
      <c r="W37" s="138" t="str">
        <f t="shared" si="0"/>
        <v/>
      </c>
      <c r="X37" s="205" t="e">
        <f t="shared" si="1"/>
        <v>#VALUE!</v>
      </c>
      <c r="Y37" s="139">
        <f t="shared" si="2"/>
        <v>0</v>
      </c>
      <c r="Z37" s="139" t="str">
        <f t="shared" si="3"/>
        <v/>
      </c>
      <c r="AA37" s="140"/>
      <c r="AB37" s="141"/>
      <c r="AC37" s="141"/>
      <c r="AD37" s="160"/>
    </row>
    <row r="38" spans="1:30" s="142" customFormat="1" ht="15" hidden="1">
      <c r="A38" s="134"/>
      <c r="B38" s="134"/>
      <c r="C38" s="135"/>
      <c r="D38" s="135"/>
      <c r="E38" s="135"/>
      <c r="F38" s="135"/>
      <c r="G38" s="135"/>
      <c r="H38" s="135"/>
      <c r="I38" s="135"/>
      <c r="J38" s="134"/>
      <c r="K38" s="135"/>
      <c r="L38" s="162"/>
      <c r="M38" s="135"/>
      <c r="N38" s="134"/>
      <c r="O38" s="135"/>
      <c r="P38" s="134"/>
      <c r="Q38" s="135"/>
      <c r="R38" s="134"/>
      <c r="S38" s="136"/>
      <c r="T38" s="136"/>
      <c r="U38" s="136"/>
      <c r="V38" s="137"/>
      <c r="W38" s="138" t="str">
        <f t="shared" si="0"/>
        <v/>
      </c>
      <c r="X38" s="205" t="e">
        <f t="shared" si="1"/>
        <v>#VALUE!</v>
      </c>
      <c r="Y38" s="139">
        <f t="shared" si="2"/>
        <v>0</v>
      </c>
      <c r="Z38" s="139" t="str">
        <f t="shared" si="3"/>
        <v/>
      </c>
      <c r="AA38" s="140"/>
      <c r="AB38" s="141"/>
      <c r="AC38" s="141"/>
      <c r="AD38" s="160"/>
    </row>
    <row r="39" spans="1:30" s="142" customFormat="1" ht="15" hidden="1">
      <c r="A39" s="134"/>
      <c r="B39" s="134"/>
      <c r="C39" s="135"/>
      <c r="D39" s="135"/>
      <c r="E39" s="135"/>
      <c r="F39" s="135"/>
      <c r="G39" s="135"/>
      <c r="H39" s="135"/>
      <c r="I39" s="135"/>
      <c r="J39" s="134"/>
      <c r="K39" s="135"/>
      <c r="L39" s="162"/>
      <c r="M39" s="135"/>
      <c r="N39" s="134"/>
      <c r="O39" s="135"/>
      <c r="P39" s="134"/>
      <c r="Q39" s="135"/>
      <c r="R39" s="134"/>
      <c r="S39" s="136"/>
      <c r="T39" s="136"/>
      <c r="U39" s="136"/>
      <c r="V39" s="137"/>
      <c r="W39" s="138" t="str">
        <f t="shared" si="0"/>
        <v/>
      </c>
      <c r="X39" s="205" t="e">
        <f t="shared" si="1"/>
        <v>#VALUE!</v>
      </c>
      <c r="Y39" s="139">
        <f t="shared" si="2"/>
        <v>0</v>
      </c>
      <c r="Z39" s="139" t="str">
        <f t="shared" si="3"/>
        <v/>
      </c>
      <c r="AA39" s="140"/>
      <c r="AB39" s="141"/>
      <c r="AC39" s="141"/>
      <c r="AD39" s="160"/>
    </row>
    <row r="40" spans="1:30" s="142" customFormat="1" ht="15" hidden="1">
      <c r="A40" s="134"/>
      <c r="B40" s="134"/>
      <c r="C40" s="135"/>
      <c r="D40" s="135"/>
      <c r="E40" s="135"/>
      <c r="F40" s="135"/>
      <c r="G40" s="135"/>
      <c r="H40" s="135"/>
      <c r="I40" s="135"/>
      <c r="J40" s="134"/>
      <c r="K40" s="135"/>
      <c r="L40" s="162"/>
      <c r="M40" s="135"/>
      <c r="N40" s="134"/>
      <c r="O40" s="135"/>
      <c r="P40" s="134"/>
      <c r="Q40" s="135"/>
      <c r="R40" s="134"/>
      <c r="S40" s="136"/>
      <c r="T40" s="136"/>
      <c r="U40" s="136"/>
      <c r="V40" s="137"/>
      <c r="W40" s="138" t="str">
        <f t="shared" si="0"/>
        <v/>
      </c>
      <c r="X40" s="205" t="e">
        <f t="shared" si="1"/>
        <v>#VALUE!</v>
      </c>
      <c r="Y40" s="139">
        <f t="shared" si="2"/>
        <v>0</v>
      </c>
      <c r="Z40" s="139" t="str">
        <f t="shared" si="3"/>
        <v/>
      </c>
      <c r="AA40" s="140"/>
      <c r="AB40" s="141"/>
      <c r="AC40" s="141"/>
      <c r="AD40" s="160"/>
    </row>
    <row r="41" spans="1:30" s="142" customFormat="1" ht="15" hidden="1">
      <c r="A41" s="134"/>
      <c r="B41" s="134"/>
      <c r="C41" s="135"/>
      <c r="D41" s="135"/>
      <c r="E41" s="135"/>
      <c r="F41" s="135"/>
      <c r="G41" s="135"/>
      <c r="H41" s="135"/>
      <c r="I41" s="135"/>
      <c r="J41" s="134"/>
      <c r="K41" s="135"/>
      <c r="L41" s="162"/>
      <c r="M41" s="135"/>
      <c r="N41" s="134"/>
      <c r="O41" s="135"/>
      <c r="P41" s="134"/>
      <c r="Q41" s="135"/>
      <c r="R41" s="134"/>
      <c r="S41" s="136"/>
      <c r="T41" s="136"/>
      <c r="U41" s="136"/>
      <c r="V41" s="137"/>
      <c r="W41" s="138" t="str">
        <f t="shared" si="0"/>
        <v/>
      </c>
      <c r="X41" s="205" t="e">
        <f t="shared" si="1"/>
        <v>#VALUE!</v>
      </c>
      <c r="Y41" s="139">
        <f t="shared" si="2"/>
        <v>0</v>
      </c>
      <c r="Z41" s="139" t="str">
        <f t="shared" si="3"/>
        <v/>
      </c>
      <c r="AA41" s="140"/>
      <c r="AB41" s="141"/>
      <c r="AC41" s="141"/>
      <c r="AD41" s="160"/>
    </row>
    <row r="42" spans="1:30" s="142" customFormat="1" ht="15" hidden="1">
      <c r="A42" s="134"/>
      <c r="B42" s="134"/>
      <c r="C42" s="135"/>
      <c r="D42" s="135"/>
      <c r="E42" s="135"/>
      <c r="F42" s="135"/>
      <c r="G42" s="135"/>
      <c r="H42" s="135"/>
      <c r="I42" s="135"/>
      <c r="J42" s="134"/>
      <c r="K42" s="135"/>
      <c r="L42" s="162"/>
      <c r="M42" s="135"/>
      <c r="N42" s="134"/>
      <c r="O42" s="135"/>
      <c r="P42" s="134"/>
      <c r="Q42" s="135"/>
      <c r="R42" s="134"/>
      <c r="S42" s="136"/>
      <c r="T42" s="136"/>
      <c r="U42" s="136"/>
      <c r="V42" s="137"/>
      <c r="W42" s="138" t="str">
        <f t="shared" si="0"/>
        <v/>
      </c>
      <c r="X42" s="205" t="e">
        <f t="shared" si="1"/>
        <v>#VALUE!</v>
      </c>
      <c r="Y42" s="139">
        <f t="shared" si="2"/>
        <v>0</v>
      </c>
      <c r="Z42" s="139" t="str">
        <f t="shared" si="3"/>
        <v/>
      </c>
      <c r="AA42" s="140"/>
      <c r="AB42" s="141"/>
      <c r="AC42" s="141"/>
      <c r="AD42" s="160"/>
    </row>
    <row r="43" spans="1:30" s="142" customFormat="1" ht="15" hidden="1">
      <c r="A43" s="134"/>
      <c r="B43" s="134"/>
      <c r="C43" s="135"/>
      <c r="D43" s="135"/>
      <c r="E43" s="135"/>
      <c r="F43" s="135"/>
      <c r="G43" s="135"/>
      <c r="H43" s="135"/>
      <c r="I43" s="135"/>
      <c r="J43" s="134"/>
      <c r="K43" s="135"/>
      <c r="L43" s="162"/>
      <c r="M43" s="135"/>
      <c r="N43" s="134"/>
      <c r="O43" s="135"/>
      <c r="P43" s="134"/>
      <c r="Q43" s="135"/>
      <c r="R43" s="134"/>
      <c r="S43" s="136"/>
      <c r="T43" s="136"/>
      <c r="U43" s="136"/>
      <c r="V43" s="137"/>
      <c r="W43" s="138" t="str">
        <f t="shared" si="0"/>
        <v/>
      </c>
      <c r="X43" s="205" t="e">
        <f t="shared" si="1"/>
        <v>#VALUE!</v>
      </c>
      <c r="Y43" s="139">
        <f t="shared" si="2"/>
        <v>0</v>
      </c>
      <c r="Z43" s="139" t="str">
        <f t="shared" si="3"/>
        <v/>
      </c>
      <c r="AA43" s="140"/>
      <c r="AB43" s="141"/>
      <c r="AC43" s="141"/>
      <c r="AD43" s="160"/>
    </row>
    <row r="44" spans="1:30" s="142" customFormat="1" ht="15" hidden="1">
      <c r="A44" s="134"/>
      <c r="B44" s="134"/>
      <c r="C44" s="135"/>
      <c r="D44" s="135"/>
      <c r="E44" s="135"/>
      <c r="F44" s="135"/>
      <c r="G44" s="135"/>
      <c r="H44" s="135"/>
      <c r="I44" s="135"/>
      <c r="J44" s="134"/>
      <c r="K44" s="135"/>
      <c r="L44" s="162"/>
      <c r="M44" s="135"/>
      <c r="N44" s="134"/>
      <c r="O44" s="135"/>
      <c r="P44" s="134"/>
      <c r="Q44" s="135"/>
      <c r="R44" s="134"/>
      <c r="S44" s="136"/>
      <c r="T44" s="136"/>
      <c r="U44" s="136"/>
      <c r="V44" s="137"/>
      <c r="W44" s="138" t="str">
        <f t="shared" si="0"/>
        <v/>
      </c>
      <c r="X44" s="205" t="e">
        <f t="shared" si="1"/>
        <v>#VALUE!</v>
      </c>
      <c r="Y44" s="139">
        <f t="shared" si="2"/>
        <v>0</v>
      </c>
      <c r="Z44" s="139" t="str">
        <f t="shared" si="3"/>
        <v/>
      </c>
      <c r="AA44" s="140"/>
      <c r="AB44" s="141"/>
      <c r="AC44" s="141"/>
      <c r="AD44" s="160"/>
    </row>
    <row r="45" spans="1:30" s="142" customFormat="1" ht="15" hidden="1">
      <c r="A45" s="134"/>
      <c r="B45" s="134"/>
      <c r="C45" s="135"/>
      <c r="D45" s="135"/>
      <c r="E45" s="135"/>
      <c r="F45" s="135"/>
      <c r="G45" s="135"/>
      <c r="H45" s="135"/>
      <c r="I45" s="135"/>
      <c r="J45" s="134"/>
      <c r="K45" s="135"/>
      <c r="L45" s="162"/>
      <c r="M45" s="135"/>
      <c r="N45" s="134"/>
      <c r="O45" s="135"/>
      <c r="P45" s="134"/>
      <c r="Q45" s="135"/>
      <c r="R45" s="134"/>
      <c r="S45" s="136"/>
      <c r="T45" s="136"/>
      <c r="U45" s="136"/>
      <c r="V45" s="137"/>
      <c r="W45" s="138" t="str">
        <f t="shared" si="0"/>
        <v/>
      </c>
      <c r="X45" s="205" t="e">
        <f t="shared" si="1"/>
        <v>#VALUE!</v>
      </c>
      <c r="Y45" s="139">
        <f t="shared" si="2"/>
        <v>0</v>
      </c>
      <c r="Z45" s="139" t="str">
        <f t="shared" si="3"/>
        <v/>
      </c>
      <c r="AA45" s="140"/>
      <c r="AB45" s="141"/>
      <c r="AC45" s="141"/>
      <c r="AD45" s="160"/>
    </row>
    <row r="46" spans="1:30" s="142" customFormat="1" ht="15" hidden="1">
      <c r="A46" s="134"/>
      <c r="B46" s="134"/>
      <c r="C46" s="135"/>
      <c r="D46" s="135"/>
      <c r="E46" s="135"/>
      <c r="F46" s="135"/>
      <c r="G46" s="135"/>
      <c r="H46" s="135"/>
      <c r="I46" s="135"/>
      <c r="J46" s="134"/>
      <c r="K46" s="135"/>
      <c r="L46" s="162"/>
      <c r="M46" s="135"/>
      <c r="N46" s="134"/>
      <c r="O46" s="135"/>
      <c r="P46" s="134"/>
      <c r="Q46" s="135"/>
      <c r="R46" s="134"/>
      <c r="S46" s="136"/>
      <c r="T46" s="136"/>
      <c r="U46" s="136"/>
      <c r="V46" s="137"/>
      <c r="W46" s="138" t="str">
        <f t="shared" si="0"/>
        <v/>
      </c>
      <c r="X46" s="205" t="e">
        <f t="shared" si="1"/>
        <v>#VALUE!</v>
      </c>
      <c r="Y46" s="139">
        <f t="shared" si="2"/>
        <v>0</v>
      </c>
      <c r="Z46" s="139" t="str">
        <f t="shared" si="3"/>
        <v/>
      </c>
      <c r="AA46" s="140"/>
      <c r="AB46" s="141"/>
      <c r="AC46" s="141"/>
      <c r="AD46" s="160"/>
    </row>
    <row r="47" spans="1:30" s="142" customFormat="1" ht="15" hidden="1">
      <c r="A47" s="134"/>
      <c r="B47" s="134"/>
      <c r="C47" s="135"/>
      <c r="D47" s="135"/>
      <c r="E47" s="135"/>
      <c r="F47" s="135"/>
      <c r="G47" s="135"/>
      <c r="H47" s="135"/>
      <c r="I47" s="135"/>
      <c r="J47" s="134"/>
      <c r="K47" s="135"/>
      <c r="L47" s="162"/>
      <c r="M47" s="135"/>
      <c r="N47" s="134"/>
      <c r="O47" s="135"/>
      <c r="P47" s="134"/>
      <c r="Q47" s="135"/>
      <c r="R47" s="134"/>
      <c r="S47" s="136"/>
      <c r="T47" s="136"/>
      <c r="U47" s="136"/>
      <c r="V47" s="137"/>
      <c r="W47" s="138" t="str">
        <f t="shared" si="0"/>
        <v/>
      </c>
      <c r="X47" s="205" t="e">
        <f t="shared" si="1"/>
        <v>#VALUE!</v>
      </c>
      <c r="Y47" s="139">
        <f t="shared" si="2"/>
        <v>0</v>
      </c>
      <c r="Z47" s="139" t="str">
        <f t="shared" si="3"/>
        <v/>
      </c>
      <c r="AA47" s="140"/>
      <c r="AB47" s="141"/>
      <c r="AC47" s="141"/>
      <c r="AD47" s="160"/>
    </row>
    <row r="48" spans="1:30" s="142" customFormat="1" ht="15" hidden="1">
      <c r="A48" s="134"/>
      <c r="B48" s="134"/>
      <c r="C48" s="135"/>
      <c r="D48" s="135"/>
      <c r="E48" s="135"/>
      <c r="F48" s="135"/>
      <c r="G48" s="135"/>
      <c r="H48" s="135"/>
      <c r="I48" s="135"/>
      <c r="J48" s="134"/>
      <c r="K48" s="135"/>
      <c r="L48" s="162"/>
      <c r="M48" s="135"/>
      <c r="N48" s="134"/>
      <c r="O48" s="135"/>
      <c r="P48" s="134"/>
      <c r="Q48" s="135"/>
      <c r="R48" s="134"/>
      <c r="S48" s="136"/>
      <c r="T48" s="136"/>
      <c r="U48" s="136"/>
      <c r="V48" s="137"/>
      <c r="W48" s="138" t="str">
        <f t="shared" si="0"/>
        <v/>
      </c>
      <c r="X48" s="205" t="e">
        <f t="shared" si="1"/>
        <v>#VALUE!</v>
      </c>
      <c r="Y48" s="139">
        <f t="shared" si="2"/>
        <v>0</v>
      </c>
      <c r="Z48" s="139" t="str">
        <f t="shared" si="3"/>
        <v/>
      </c>
      <c r="AA48" s="140"/>
      <c r="AB48" s="141"/>
      <c r="AC48" s="141"/>
      <c r="AD48" s="160"/>
    </row>
    <row r="49" spans="1:30" s="142" customFormat="1" ht="15" hidden="1">
      <c r="A49" s="134"/>
      <c r="B49" s="134"/>
      <c r="C49" s="135"/>
      <c r="D49" s="135"/>
      <c r="E49" s="135"/>
      <c r="F49" s="135"/>
      <c r="G49" s="135"/>
      <c r="H49" s="135"/>
      <c r="I49" s="135"/>
      <c r="J49" s="134"/>
      <c r="K49" s="135"/>
      <c r="L49" s="162"/>
      <c r="M49" s="135"/>
      <c r="N49" s="134"/>
      <c r="O49" s="135"/>
      <c r="P49" s="134"/>
      <c r="Q49" s="135"/>
      <c r="R49" s="134"/>
      <c r="S49" s="136"/>
      <c r="T49" s="136"/>
      <c r="U49" s="136"/>
      <c r="V49" s="137"/>
      <c r="W49" s="138" t="str">
        <f t="shared" si="0"/>
        <v/>
      </c>
      <c r="X49" s="205" t="e">
        <f t="shared" si="1"/>
        <v>#VALUE!</v>
      </c>
      <c r="Y49" s="139">
        <f t="shared" si="2"/>
        <v>0</v>
      </c>
      <c r="Z49" s="139" t="str">
        <f t="shared" si="3"/>
        <v/>
      </c>
      <c r="AA49" s="140"/>
      <c r="AB49" s="141"/>
      <c r="AC49" s="141"/>
      <c r="AD49" s="160"/>
    </row>
    <row r="50" spans="1:30" s="142" customFormat="1" ht="15" hidden="1">
      <c r="A50" s="134"/>
      <c r="B50" s="134"/>
      <c r="C50" s="135"/>
      <c r="D50" s="135"/>
      <c r="E50" s="135"/>
      <c r="F50" s="135"/>
      <c r="G50" s="135"/>
      <c r="H50" s="135"/>
      <c r="I50" s="135"/>
      <c r="J50" s="134"/>
      <c r="K50" s="135"/>
      <c r="L50" s="162"/>
      <c r="M50" s="135"/>
      <c r="N50" s="134"/>
      <c r="O50" s="135"/>
      <c r="P50" s="134"/>
      <c r="Q50" s="135"/>
      <c r="R50" s="134"/>
      <c r="S50" s="136"/>
      <c r="T50" s="136"/>
      <c r="U50" s="136"/>
      <c r="V50" s="137"/>
      <c r="W50" s="138" t="str">
        <f t="shared" si="0"/>
        <v/>
      </c>
      <c r="X50" s="205" t="e">
        <f t="shared" si="1"/>
        <v>#VALUE!</v>
      </c>
      <c r="Y50" s="139">
        <f t="shared" si="2"/>
        <v>0</v>
      </c>
      <c r="Z50" s="139" t="str">
        <f t="shared" si="3"/>
        <v/>
      </c>
      <c r="AA50" s="140"/>
      <c r="AB50" s="141"/>
      <c r="AC50" s="141"/>
      <c r="AD50" s="160"/>
    </row>
    <row r="51" spans="1:30" s="142" customFormat="1" ht="15" hidden="1">
      <c r="A51" s="134"/>
      <c r="B51" s="134"/>
      <c r="C51" s="135"/>
      <c r="D51" s="135"/>
      <c r="E51" s="135"/>
      <c r="F51" s="135"/>
      <c r="G51" s="135"/>
      <c r="H51" s="135"/>
      <c r="I51" s="135"/>
      <c r="J51" s="134"/>
      <c r="K51" s="135"/>
      <c r="L51" s="162"/>
      <c r="M51" s="135"/>
      <c r="N51" s="134"/>
      <c r="O51" s="135"/>
      <c r="P51" s="134"/>
      <c r="Q51" s="135"/>
      <c r="R51" s="134"/>
      <c r="S51" s="136"/>
      <c r="T51" s="136"/>
      <c r="U51" s="136"/>
      <c r="V51" s="137"/>
      <c r="W51" s="138" t="str">
        <f t="shared" si="0"/>
        <v/>
      </c>
      <c r="X51" s="205" t="e">
        <f t="shared" si="1"/>
        <v>#VALUE!</v>
      </c>
      <c r="Y51" s="139">
        <f t="shared" si="2"/>
        <v>0</v>
      </c>
      <c r="Z51" s="139" t="str">
        <f t="shared" si="3"/>
        <v/>
      </c>
      <c r="AA51" s="140"/>
      <c r="AB51" s="141"/>
      <c r="AC51" s="141"/>
      <c r="AD51" s="160"/>
    </row>
    <row r="52" spans="1:30" s="142" customFormat="1" ht="15" hidden="1">
      <c r="A52" s="134"/>
      <c r="B52" s="134"/>
      <c r="C52" s="135"/>
      <c r="D52" s="135"/>
      <c r="E52" s="135"/>
      <c r="F52" s="135"/>
      <c r="G52" s="135"/>
      <c r="H52" s="135"/>
      <c r="I52" s="135"/>
      <c r="J52" s="134"/>
      <c r="K52" s="135"/>
      <c r="L52" s="162"/>
      <c r="M52" s="135"/>
      <c r="N52" s="134"/>
      <c r="O52" s="135"/>
      <c r="P52" s="134"/>
      <c r="Q52" s="135"/>
      <c r="R52" s="134"/>
      <c r="S52" s="136"/>
      <c r="T52" s="136"/>
      <c r="U52" s="136"/>
      <c r="V52" s="137"/>
      <c r="W52" s="138" t="str">
        <f t="shared" si="0"/>
        <v/>
      </c>
      <c r="X52" s="205" t="e">
        <f t="shared" si="1"/>
        <v>#VALUE!</v>
      </c>
      <c r="Y52" s="139">
        <f t="shared" si="2"/>
        <v>0</v>
      </c>
      <c r="Z52" s="139" t="str">
        <f t="shared" si="3"/>
        <v/>
      </c>
      <c r="AA52" s="140"/>
      <c r="AB52" s="141"/>
      <c r="AC52" s="141"/>
      <c r="AD52" s="160"/>
    </row>
    <row r="53" spans="1:30" s="142" customFormat="1" ht="15" hidden="1">
      <c r="A53" s="134"/>
      <c r="B53" s="134"/>
      <c r="C53" s="135"/>
      <c r="D53" s="135"/>
      <c r="E53" s="135"/>
      <c r="F53" s="135"/>
      <c r="G53" s="135"/>
      <c r="H53" s="135"/>
      <c r="I53" s="135"/>
      <c r="J53" s="134"/>
      <c r="K53" s="135"/>
      <c r="L53" s="162"/>
      <c r="M53" s="135"/>
      <c r="N53" s="134"/>
      <c r="O53" s="135"/>
      <c r="P53" s="134"/>
      <c r="Q53" s="135"/>
      <c r="R53" s="134"/>
      <c r="S53" s="136"/>
      <c r="T53" s="136"/>
      <c r="U53" s="136"/>
      <c r="V53" s="137"/>
      <c r="W53" s="138" t="str">
        <f t="shared" si="0"/>
        <v/>
      </c>
      <c r="X53" s="205" t="e">
        <f t="shared" si="1"/>
        <v>#VALUE!</v>
      </c>
      <c r="Y53" s="139">
        <f t="shared" si="2"/>
        <v>0</v>
      </c>
      <c r="Z53" s="139" t="str">
        <f t="shared" si="3"/>
        <v/>
      </c>
      <c r="AA53" s="140"/>
      <c r="AB53" s="141"/>
      <c r="AC53" s="141"/>
      <c r="AD53" s="160"/>
    </row>
    <row r="54" spans="1:30" s="142" customFormat="1" ht="15" hidden="1">
      <c r="A54" s="134"/>
      <c r="B54" s="134"/>
      <c r="C54" s="135"/>
      <c r="D54" s="135"/>
      <c r="E54" s="135"/>
      <c r="F54" s="135"/>
      <c r="G54" s="135"/>
      <c r="H54" s="135"/>
      <c r="I54" s="135"/>
      <c r="J54" s="134"/>
      <c r="K54" s="135"/>
      <c r="L54" s="162"/>
      <c r="M54" s="135"/>
      <c r="N54" s="134"/>
      <c r="O54" s="135"/>
      <c r="P54" s="134"/>
      <c r="Q54" s="135"/>
      <c r="R54" s="134"/>
      <c r="S54" s="136"/>
      <c r="T54" s="136"/>
      <c r="U54" s="136"/>
      <c r="V54" s="137"/>
      <c r="W54" s="138" t="str">
        <f t="shared" si="0"/>
        <v/>
      </c>
      <c r="X54" s="205" t="e">
        <f t="shared" si="1"/>
        <v>#VALUE!</v>
      </c>
      <c r="Y54" s="139">
        <f t="shared" si="2"/>
        <v>0</v>
      </c>
      <c r="Z54" s="139" t="str">
        <f t="shared" si="3"/>
        <v/>
      </c>
      <c r="AA54" s="140"/>
      <c r="AB54" s="141"/>
      <c r="AC54" s="141"/>
      <c r="AD54" s="160"/>
    </row>
    <row r="55" spans="1:30" s="142" customFormat="1" ht="15" hidden="1">
      <c r="A55" s="134"/>
      <c r="B55" s="134"/>
      <c r="C55" s="135"/>
      <c r="D55" s="135"/>
      <c r="E55" s="135"/>
      <c r="F55" s="135"/>
      <c r="G55" s="135"/>
      <c r="H55" s="135"/>
      <c r="I55" s="135"/>
      <c r="J55" s="134"/>
      <c r="K55" s="135"/>
      <c r="L55" s="162"/>
      <c r="M55" s="135"/>
      <c r="N55" s="134"/>
      <c r="O55" s="135"/>
      <c r="P55" s="134"/>
      <c r="Q55" s="135"/>
      <c r="R55" s="134"/>
      <c r="S55" s="136"/>
      <c r="T55" s="136"/>
      <c r="U55" s="136"/>
      <c r="V55" s="137"/>
      <c r="W55" s="138" t="str">
        <f t="shared" si="0"/>
        <v/>
      </c>
      <c r="X55" s="205" t="e">
        <f t="shared" si="1"/>
        <v>#VALUE!</v>
      </c>
      <c r="Y55" s="139">
        <f t="shared" si="2"/>
        <v>0</v>
      </c>
      <c r="Z55" s="139" t="str">
        <f t="shared" si="3"/>
        <v/>
      </c>
      <c r="AA55" s="140"/>
      <c r="AB55" s="141"/>
      <c r="AC55" s="141"/>
      <c r="AD55" s="160"/>
    </row>
    <row r="56" spans="1:30" s="142" customFormat="1" ht="15" hidden="1">
      <c r="A56" s="134"/>
      <c r="B56" s="134"/>
      <c r="C56" s="135"/>
      <c r="D56" s="135"/>
      <c r="E56" s="135"/>
      <c r="F56" s="135"/>
      <c r="G56" s="135"/>
      <c r="H56" s="135"/>
      <c r="I56" s="135"/>
      <c r="J56" s="134"/>
      <c r="K56" s="135"/>
      <c r="L56" s="162"/>
      <c r="M56" s="135"/>
      <c r="N56" s="134"/>
      <c r="O56" s="135"/>
      <c r="P56" s="134"/>
      <c r="Q56" s="135"/>
      <c r="R56" s="134"/>
      <c r="S56" s="136"/>
      <c r="T56" s="136"/>
      <c r="U56" s="136"/>
      <c r="V56" s="137"/>
      <c r="W56" s="138" t="str">
        <f t="shared" si="0"/>
        <v/>
      </c>
      <c r="X56" s="205" t="e">
        <f t="shared" si="1"/>
        <v>#VALUE!</v>
      </c>
      <c r="Y56" s="139">
        <f t="shared" si="2"/>
        <v>0</v>
      </c>
      <c r="Z56" s="139" t="str">
        <f t="shared" si="3"/>
        <v/>
      </c>
      <c r="AA56" s="140"/>
      <c r="AB56" s="141"/>
      <c r="AC56" s="141"/>
      <c r="AD56" s="160"/>
    </row>
    <row r="57" spans="1:30" s="142" customFormat="1" ht="15" hidden="1">
      <c r="A57" s="134"/>
      <c r="B57" s="134"/>
      <c r="C57" s="135"/>
      <c r="D57" s="135"/>
      <c r="E57" s="135"/>
      <c r="F57" s="135"/>
      <c r="G57" s="135"/>
      <c r="H57" s="135"/>
      <c r="I57" s="135"/>
      <c r="J57" s="134"/>
      <c r="K57" s="135"/>
      <c r="L57" s="162"/>
      <c r="M57" s="135"/>
      <c r="N57" s="134"/>
      <c r="O57" s="135"/>
      <c r="P57" s="134"/>
      <c r="Q57" s="135"/>
      <c r="R57" s="134"/>
      <c r="S57" s="136"/>
      <c r="T57" s="136"/>
      <c r="U57" s="136"/>
      <c r="V57" s="137"/>
      <c r="W57" s="138" t="str">
        <f t="shared" si="0"/>
        <v/>
      </c>
      <c r="X57" s="205" t="e">
        <f t="shared" si="1"/>
        <v>#VALUE!</v>
      </c>
      <c r="Y57" s="139">
        <f t="shared" si="2"/>
        <v>0</v>
      </c>
      <c r="Z57" s="139" t="str">
        <f t="shared" si="3"/>
        <v/>
      </c>
      <c r="AA57" s="140"/>
      <c r="AB57" s="141"/>
      <c r="AC57" s="141"/>
      <c r="AD57" s="160"/>
    </row>
    <row r="58" spans="1:30" s="142" customFormat="1" ht="15" hidden="1">
      <c r="A58" s="134"/>
      <c r="B58" s="134"/>
      <c r="C58" s="135"/>
      <c r="D58" s="135"/>
      <c r="E58" s="135"/>
      <c r="F58" s="135"/>
      <c r="G58" s="135"/>
      <c r="H58" s="135"/>
      <c r="I58" s="135"/>
      <c r="J58" s="134"/>
      <c r="K58" s="135"/>
      <c r="L58" s="162"/>
      <c r="M58" s="135"/>
      <c r="N58" s="134"/>
      <c r="O58" s="135"/>
      <c r="P58" s="134"/>
      <c r="Q58" s="135"/>
      <c r="R58" s="134"/>
      <c r="S58" s="136"/>
      <c r="T58" s="136"/>
      <c r="U58" s="136"/>
      <c r="V58" s="137"/>
      <c r="W58" s="138" t="str">
        <f t="shared" si="0"/>
        <v/>
      </c>
      <c r="X58" s="205" t="e">
        <f t="shared" si="1"/>
        <v>#VALUE!</v>
      </c>
      <c r="Y58" s="139">
        <f t="shared" si="2"/>
        <v>0</v>
      </c>
      <c r="Z58" s="139" t="str">
        <f t="shared" si="3"/>
        <v/>
      </c>
      <c r="AA58" s="140"/>
      <c r="AB58" s="141"/>
      <c r="AC58" s="141"/>
      <c r="AD58" s="160"/>
    </row>
    <row r="59" spans="1:30" s="142" customFormat="1" ht="15" hidden="1">
      <c r="A59" s="134"/>
      <c r="B59" s="134"/>
      <c r="C59" s="135"/>
      <c r="D59" s="135"/>
      <c r="E59" s="135"/>
      <c r="F59" s="135"/>
      <c r="G59" s="135"/>
      <c r="H59" s="135"/>
      <c r="I59" s="135"/>
      <c r="J59" s="134"/>
      <c r="K59" s="135"/>
      <c r="L59" s="162"/>
      <c r="M59" s="135"/>
      <c r="N59" s="134"/>
      <c r="O59" s="135"/>
      <c r="P59" s="134"/>
      <c r="Q59" s="135"/>
      <c r="R59" s="134"/>
      <c r="S59" s="136"/>
      <c r="T59" s="136"/>
      <c r="U59" s="136"/>
      <c r="V59" s="137"/>
      <c r="W59" s="138" t="str">
        <f t="shared" si="0"/>
        <v/>
      </c>
      <c r="X59" s="205" t="e">
        <f t="shared" si="1"/>
        <v>#VALUE!</v>
      </c>
      <c r="Y59" s="139">
        <f t="shared" si="2"/>
        <v>0</v>
      </c>
      <c r="Z59" s="139" t="str">
        <f t="shared" si="3"/>
        <v/>
      </c>
      <c r="AA59" s="140"/>
      <c r="AB59" s="141"/>
      <c r="AC59" s="141"/>
      <c r="AD59" s="160"/>
    </row>
    <row r="60" spans="1:30" s="142" customFormat="1" ht="15" hidden="1">
      <c r="A60" s="134"/>
      <c r="B60" s="134"/>
      <c r="C60" s="135"/>
      <c r="D60" s="135"/>
      <c r="E60" s="135"/>
      <c r="F60" s="135"/>
      <c r="G60" s="135"/>
      <c r="H60" s="135"/>
      <c r="I60" s="135"/>
      <c r="J60" s="134"/>
      <c r="K60" s="135"/>
      <c r="L60" s="162"/>
      <c r="M60" s="135"/>
      <c r="N60" s="134"/>
      <c r="O60" s="135"/>
      <c r="P60" s="134"/>
      <c r="Q60" s="135"/>
      <c r="R60" s="134"/>
      <c r="S60" s="136"/>
      <c r="T60" s="136"/>
      <c r="U60" s="136"/>
      <c r="V60" s="137"/>
      <c r="W60" s="138" t="str">
        <f t="shared" si="0"/>
        <v/>
      </c>
      <c r="X60" s="205" t="e">
        <f t="shared" si="1"/>
        <v>#VALUE!</v>
      </c>
      <c r="Y60" s="139">
        <f t="shared" si="2"/>
        <v>0</v>
      </c>
      <c r="Z60" s="139" t="str">
        <f t="shared" si="3"/>
        <v/>
      </c>
      <c r="AA60" s="140"/>
      <c r="AB60" s="141"/>
      <c r="AC60" s="141"/>
      <c r="AD60" s="160"/>
    </row>
    <row r="61" spans="1:30" s="142" customFormat="1" ht="15" hidden="1">
      <c r="A61" s="134"/>
      <c r="B61" s="134"/>
      <c r="C61" s="135"/>
      <c r="D61" s="135"/>
      <c r="E61" s="135"/>
      <c r="F61" s="135"/>
      <c r="G61" s="135"/>
      <c r="H61" s="135"/>
      <c r="I61" s="135"/>
      <c r="J61" s="134"/>
      <c r="K61" s="135"/>
      <c r="L61" s="162"/>
      <c r="M61" s="135"/>
      <c r="N61" s="134"/>
      <c r="O61" s="135"/>
      <c r="P61" s="134"/>
      <c r="Q61" s="135"/>
      <c r="R61" s="134"/>
      <c r="S61" s="136"/>
      <c r="T61" s="136"/>
      <c r="U61" s="136"/>
      <c r="V61" s="137"/>
      <c r="W61" s="138" t="str">
        <f t="shared" si="0"/>
        <v/>
      </c>
      <c r="X61" s="205" t="e">
        <f t="shared" si="1"/>
        <v>#VALUE!</v>
      </c>
      <c r="Y61" s="139">
        <f t="shared" si="2"/>
        <v>0</v>
      </c>
      <c r="Z61" s="139" t="str">
        <f t="shared" si="3"/>
        <v/>
      </c>
      <c r="AA61" s="140"/>
      <c r="AB61" s="141"/>
      <c r="AC61" s="141"/>
      <c r="AD61" s="160"/>
    </row>
    <row r="62" spans="1:30" s="142" customFormat="1" ht="15" hidden="1">
      <c r="A62" s="134"/>
      <c r="B62" s="134"/>
      <c r="C62" s="135"/>
      <c r="D62" s="135"/>
      <c r="E62" s="135"/>
      <c r="F62" s="135"/>
      <c r="G62" s="135"/>
      <c r="H62" s="135"/>
      <c r="I62" s="135"/>
      <c r="J62" s="134"/>
      <c r="K62" s="135"/>
      <c r="L62" s="162"/>
      <c r="M62" s="135"/>
      <c r="N62" s="134"/>
      <c r="O62" s="135"/>
      <c r="P62" s="134"/>
      <c r="Q62" s="135"/>
      <c r="R62" s="134"/>
      <c r="S62" s="136"/>
      <c r="T62" s="136"/>
      <c r="U62" s="136"/>
      <c r="V62" s="137"/>
      <c r="W62" s="138" t="str">
        <f t="shared" si="0"/>
        <v/>
      </c>
      <c r="X62" s="205" t="e">
        <f t="shared" si="1"/>
        <v>#VALUE!</v>
      </c>
      <c r="Y62" s="139">
        <f t="shared" si="2"/>
        <v>0</v>
      </c>
      <c r="Z62" s="139" t="str">
        <f t="shared" si="3"/>
        <v/>
      </c>
      <c r="AA62" s="140"/>
      <c r="AB62" s="141"/>
      <c r="AC62" s="141"/>
      <c r="AD62" s="160"/>
    </row>
    <row r="63" spans="1:30" s="142" customFormat="1" ht="15" hidden="1">
      <c r="A63" s="134"/>
      <c r="B63" s="134"/>
      <c r="C63" s="135"/>
      <c r="D63" s="135"/>
      <c r="E63" s="135"/>
      <c r="F63" s="135"/>
      <c r="G63" s="135"/>
      <c r="H63" s="135"/>
      <c r="I63" s="135"/>
      <c r="J63" s="134"/>
      <c r="K63" s="135"/>
      <c r="L63" s="162"/>
      <c r="M63" s="135"/>
      <c r="N63" s="134"/>
      <c r="O63" s="135"/>
      <c r="P63" s="134"/>
      <c r="Q63" s="135"/>
      <c r="R63" s="134"/>
      <c r="S63" s="136"/>
      <c r="T63" s="136"/>
      <c r="U63" s="136"/>
      <c r="V63" s="137"/>
      <c r="W63" s="138" t="str">
        <f t="shared" si="0"/>
        <v/>
      </c>
      <c r="X63" s="205" t="e">
        <f t="shared" si="1"/>
        <v>#VALUE!</v>
      </c>
      <c r="Y63" s="139">
        <f t="shared" si="2"/>
        <v>0</v>
      </c>
      <c r="Z63" s="139" t="str">
        <f t="shared" si="3"/>
        <v/>
      </c>
      <c r="AA63" s="140"/>
      <c r="AB63" s="141"/>
      <c r="AC63" s="141"/>
      <c r="AD63" s="160"/>
    </row>
    <row r="64" spans="1:30" s="142" customFormat="1" ht="15" hidden="1">
      <c r="A64" s="134"/>
      <c r="B64" s="134"/>
      <c r="C64" s="135"/>
      <c r="D64" s="135"/>
      <c r="E64" s="135"/>
      <c r="F64" s="135"/>
      <c r="G64" s="135"/>
      <c r="H64" s="135"/>
      <c r="I64" s="135"/>
      <c r="J64" s="134"/>
      <c r="K64" s="135"/>
      <c r="L64" s="162"/>
      <c r="M64" s="135"/>
      <c r="N64" s="134"/>
      <c r="O64" s="135"/>
      <c r="P64" s="134"/>
      <c r="Q64" s="135"/>
      <c r="R64" s="134"/>
      <c r="S64" s="136"/>
      <c r="T64" s="136"/>
      <c r="U64" s="136"/>
      <c r="V64" s="137"/>
      <c r="W64" s="138" t="str">
        <f t="shared" si="0"/>
        <v/>
      </c>
      <c r="X64" s="205" t="e">
        <f t="shared" si="1"/>
        <v>#VALUE!</v>
      </c>
      <c r="Y64" s="139">
        <f t="shared" si="2"/>
        <v>0</v>
      </c>
      <c r="Z64" s="139" t="str">
        <f t="shared" si="3"/>
        <v/>
      </c>
      <c r="AA64" s="140"/>
      <c r="AB64" s="141"/>
      <c r="AC64" s="141"/>
      <c r="AD64" s="160"/>
    </row>
    <row r="65" spans="1:30" s="142" customFormat="1" ht="15" hidden="1">
      <c r="A65" s="134"/>
      <c r="B65" s="134"/>
      <c r="C65" s="135"/>
      <c r="D65" s="135"/>
      <c r="E65" s="135"/>
      <c r="F65" s="135"/>
      <c r="G65" s="135"/>
      <c r="H65" s="135"/>
      <c r="I65" s="135"/>
      <c r="J65" s="134"/>
      <c r="K65" s="135"/>
      <c r="L65" s="162"/>
      <c r="M65" s="135"/>
      <c r="N65" s="134"/>
      <c r="O65" s="135"/>
      <c r="P65" s="134"/>
      <c r="Q65" s="135"/>
      <c r="R65" s="134"/>
      <c r="S65" s="136"/>
      <c r="T65" s="136"/>
      <c r="U65" s="136"/>
      <c r="V65" s="137"/>
      <c r="W65" s="138" t="str">
        <f t="shared" si="0"/>
        <v/>
      </c>
      <c r="X65" s="205" t="e">
        <f t="shared" si="1"/>
        <v>#VALUE!</v>
      </c>
      <c r="Y65" s="139">
        <f t="shared" si="2"/>
        <v>0</v>
      </c>
      <c r="Z65" s="139" t="str">
        <f t="shared" si="3"/>
        <v/>
      </c>
      <c r="AA65" s="140"/>
      <c r="AB65" s="141"/>
      <c r="AC65" s="141"/>
      <c r="AD65" s="160"/>
    </row>
    <row r="66" spans="1:30" s="142" customFormat="1" ht="15" hidden="1">
      <c r="A66" s="134"/>
      <c r="B66" s="134"/>
      <c r="C66" s="135"/>
      <c r="D66" s="135"/>
      <c r="E66" s="135"/>
      <c r="F66" s="135"/>
      <c r="G66" s="135"/>
      <c r="H66" s="135"/>
      <c r="I66" s="135"/>
      <c r="J66" s="134"/>
      <c r="K66" s="135"/>
      <c r="L66" s="162"/>
      <c r="M66" s="135"/>
      <c r="N66" s="134"/>
      <c r="O66" s="135"/>
      <c r="P66" s="134"/>
      <c r="Q66" s="135"/>
      <c r="R66" s="134"/>
      <c r="S66" s="136"/>
      <c r="T66" s="136"/>
      <c r="U66" s="136"/>
      <c r="V66" s="137"/>
      <c r="W66" s="138" t="str">
        <f t="shared" si="0"/>
        <v/>
      </c>
      <c r="X66" s="205" t="e">
        <f t="shared" si="1"/>
        <v>#VALUE!</v>
      </c>
      <c r="Y66" s="139">
        <f t="shared" si="2"/>
        <v>0</v>
      </c>
      <c r="Z66" s="139" t="str">
        <f t="shared" si="3"/>
        <v/>
      </c>
      <c r="AA66" s="140"/>
      <c r="AB66" s="141"/>
      <c r="AC66" s="141"/>
      <c r="AD66" s="160"/>
    </row>
    <row r="67" spans="1:30" s="142" customFormat="1" ht="15" hidden="1">
      <c r="A67" s="134"/>
      <c r="B67" s="134"/>
      <c r="C67" s="135"/>
      <c r="D67" s="135"/>
      <c r="E67" s="135"/>
      <c r="F67" s="135"/>
      <c r="G67" s="135"/>
      <c r="H67" s="135"/>
      <c r="I67" s="135"/>
      <c r="J67" s="134"/>
      <c r="K67" s="135"/>
      <c r="L67" s="162"/>
      <c r="M67" s="135"/>
      <c r="N67" s="134"/>
      <c r="O67" s="135"/>
      <c r="P67" s="134"/>
      <c r="Q67" s="135"/>
      <c r="R67" s="134"/>
      <c r="S67" s="136"/>
      <c r="T67" s="136"/>
      <c r="U67" s="136"/>
      <c r="V67" s="137"/>
      <c r="W67" s="138" t="str">
        <f t="shared" ref="W67:W130" si="4">IF(L67&lt;&gt;"",L67,"")</f>
        <v/>
      </c>
      <c r="X67" s="205" t="e">
        <f t="shared" ref="X67:X130" si="5">W67-V67</f>
        <v>#VALUE!</v>
      </c>
      <c r="Y67" s="139">
        <f t="shared" ref="Y67:Y130" si="6">IF(V67="",U67,IF(AND(V67&lt;=41820,W67&lt;=41820),"",IF(AND(V67&lt;=41820,W67&gt;41820),U67,"")))</f>
        <v>0</v>
      </c>
      <c r="Z67" s="139" t="str">
        <f t="shared" ref="Z67:Z130" si="7">IF(AND(V67&gt;41820,W67&gt;41820),"",IF(AND(V67&gt;41820,W67&lt;=41820),U67,""))</f>
        <v/>
      </c>
      <c r="AA67" s="140"/>
      <c r="AB67" s="141"/>
      <c r="AC67" s="141"/>
      <c r="AD67" s="160"/>
    </row>
    <row r="68" spans="1:30" s="142" customFormat="1" ht="15" hidden="1">
      <c r="A68" s="134"/>
      <c r="B68" s="134"/>
      <c r="C68" s="135"/>
      <c r="D68" s="135"/>
      <c r="E68" s="135"/>
      <c r="F68" s="135"/>
      <c r="G68" s="135"/>
      <c r="H68" s="135"/>
      <c r="I68" s="135"/>
      <c r="J68" s="134"/>
      <c r="K68" s="135"/>
      <c r="L68" s="162"/>
      <c r="M68" s="135"/>
      <c r="N68" s="134"/>
      <c r="O68" s="135"/>
      <c r="P68" s="134"/>
      <c r="Q68" s="135"/>
      <c r="R68" s="134"/>
      <c r="S68" s="136"/>
      <c r="T68" s="136"/>
      <c r="U68" s="136"/>
      <c r="V68" s="137"/>
      <c r="W68" s="138" t="str">
        <f t="shared" si="4"/>
        <v/>
      </c>
      <c r="X68" s="205" t="e">
        <f t="shared" si="5"/>
        <v>#VALUE!</v>
      </c>
      <c r="Y68" s="139">
        <f t="shared" si="6"/>
        <v>0</v>
      </c>
      <c r="Z68" s="139" t="str">
        <f t="shared" si="7"/>
        <v/>
      </c>
      <c r="AA68" s="140"/>
      <c r="AB68" s="141"/>
      <c r="AC68" s="141"/>
      <c r="AD68" s="160"/>
    </row>
    <row r="69" spans="1:30" s="142" customFormat="1" ht="15" hidden="1">
      <c r="A69" s="134"/>
      <c r="B69" s="134"/>
      <c r="C69" s="135"/>
      <c r="D69" s="135"/>
      <c r="E69" s="135"/>
      <c r="F69" s="135"/>
      <c r="G69" s="135"/>
      <c r="H69" s="135"/>
      <c r="I69" s="135"/>
      <c r="J69" s="134"/>
      <c r="K69" s="135"/>
      <c r="L69" s="162"/>
      <c r="M69" s="135"/>
      <c r="N69" s="134"/>
      <c r="O69" s="135"/>
      <c r="P69" s="134"/>
      <c r="Q69" s="135"/>
      <c r="R69" s="134"/>
      <c r="S69" s="136"/>
      <c r="T69" s="136"/>
      <c r="U69" s="136"/>
      <c r="V69" s="137"/>
      <c r="W69" s="138" t="str">
        <f t="shared" si="4"/>
        <v/>
      </c>
      <c r="X69" s="205" t="e">
        <f t="shared" si="5"/>
        <v>#VALUE!</v>
      </c>
      <c r="Y69" s="139">
        <f t="shared" si="6"/>
        <v>0</v>
      </c>
      <c r="Z69" s="139" t="str">
        <f t="shared" si="7"/>
        <v/>
      </c>
      <c r="AA69" s="140"/>
      <c r="AB69" s="141"/>
      <c r="AC69" s="141"/>
      <c r="AD69" s="160"/>
    </row>
    <row r="70" spans="1:30" s="142" customFormat="1" ht="15" hidden="1">
      <c r="A70" s="134"/>
      <c r="B70" s="134"/>
      <c r="C70" s="135"/>
      <c r="D70" s="135"/>
      <c r="E70" s="135"/>
      <c r="F70" s="135"/>
      <c r="G70" s="135"/>
      <c r="H70" s="135"/>
      <c r="I70" s="135"/>
      <c r="J70" s="134"/>
      <c r="K70" s="135"/>
      <c r="L70" s="162"/>
      <c r="M70" s="135"/>
      <c r="N70" s="134"/>
      <c r="O70" s="135"/>
      <c r="P70" s="134"/>
      <c r="Q70" s="135"/>
      <c r="R70" s="134"/>
      <c r="S70" s="136"/>
      <c r="T70" s="136"/>
      <c r="U70" s="136"/>
      <c r="V70" s="137"/>
      <c r="W70" s="138" t="str">
        <f t="shared" si="4"/>
        <v/>
      </c>
      <c r="X70" s="205" t="e">
        <f t="shared" si="5"/>
        <v>#VALUE!</v>
      </c>
      <c r="Y70" s="139">
        <f t="shared" si="6"/>
        <v>0</v>
      </c>
      <c r="Z70" s="139" t="str">
        <f t="shared" si="7"/>
        <v/>
      </c>
      <c r="AA70" s="140"/>
      <c r="AB70" s="141"/>
      <c r="AC70" s="141"/>
      <c r="AD70" s="160"/>
    </row>
    <row r="71" spans="1:30" s="142" customFormat="1" ht="15" hidden="1">
      <c r="A71" s="134"/>
      <c r="B71" s="134"/>
      <c r="C71" s="135"/>
      <c r="D71" s="135"/>
      <c r="E71" s="135"/>
      <c r="F71" s="135"/>
      <c r="G71" s="135"/>
      <c r="H71" s="135"/>
      <c r="I71" s="135"/>
      <c r="J71" s="134"/>
      <c r="K71" s="135"/>
      <c r="L71" s="162"/>
      <c r="M71" s="135"/>
      <c r="N71" s="134"/>
      <c r="O71" s="135"/>
      <c r="P71" s="134"/>
      <c r="Q71" s="135"/>
      <c r="R71" s="134"/>
      <c r="S71" s="136"/>
      <c r="T71" s="136"/>
      <c r="U71" s="136"/>
      <c r="V71" s="137"/>
      <c r="W71" s="138" t="str">
        <f t="shared" si="4"/>
        <v/>
      </c>
      <c r="X71" s="205" t="e">
        <f t="shared" si="5"/>
        <v>#VALUE!</v>
      </c>
      <c r="Y71" s="139">
        <f t="shared" si="6"/>
        <v>0</v>
      </c>
      <c r="Z71" s="139" t="str">
        <f t="shared" si="7"/>
        <v/>
      </c>
      <c r="AA71" s="140"/>
      <c r="AB71" s="141"/>
      <c r="AC71" s="141"/>
      <c r="AD71" s="160"/>
    </row>
    <row r="72" spans="1:30" s="142" customFormat="1" ht="15" hidden="1">
      <c r="A72" s="134"/>
      <c r="B72" s="134"/>
      <c r="C72" s="135"/>
      <c r="D72" s="135"/>
      <c r="E72" s="135"/>
      <c r="F72" s="135"/>
      <c r="G72" s="135"/>
      <c r="H72" s="135"/>
      <c r="I72" s="135"/>
      <c r="J72" s="134"/>
      <c r="K72" s="135"/>
      <c r="L72" s="162"/>
      <c r="M72" s="135"/>
      <c r="N72" s="134"/>
      <c r="O72" s="135"/>
      <c r="P72" s="134"/>
      <c r="Q72" s="135"/>
      <c r="R72" s="134"/>
      <c r="S72" s="136"/>
      <c r="T72" s="136"/>
      <c r="U72" s="136"/>
      <c r="V72" s="137"/>
      <c r="W72" s="138" t="str">
        <f t="shared" si="4"/>
        <v/>
      </c>
      <c r="X72" s="205" t="e">
        <f t="shared" si="5"/>
        <v>#VALUE!</v>
      </c>
      <c r="Y72" s="139">
        <f t="shared" si="6"/>
        <v>0</v>
      </c>
      <c r="Z72" s="139" t="str">
        <f t="shared" si="7"/>
        <v/>
      </c>
      <c r="AA72" s="140"/>
      <c r="AB72" s="141"/>
      <c r="AC72" s="141"/>
      <c r="AD72" s="160"/>
    </row>
    <row r="73" spans="1:30" s="142" customFormat="1" ht="15" hidden="1">
      <c r="A73" s="134"/>
      <c r="B73" s="134"/>
      <c r="C73" s="135"/>
      <c r="D73" s="135"/>
      <c r="E73" s="135"/>
      <c r="F73" s="135"/>
      <c r="G73" s="135"/>
      <c r="H73" s="135"/>
      <c r="I73" s="135"/>
      <c r="J73" s="134"/>
      <c r="K73" s="135"/>
      <c r="L73" s="162"/>
      <c r="M73" s="135"/>
      <c r="N73" s="134"/>
      <c r="O73" s="135"/>
      <c r="P73" s="134"/>
      <c r="Q73" s="135"/>
      <c r="R73" s="134"/>
      <c r="S73" s="136"/>
      <c r="T73" s="136"/>
      <c r="U73" s="136"/>
      <c r="V73" s="137"/>
      <c r="W73" s="138" t="str">
        <f t="shared" si="4"/>
        <v/>
      </c>
      <c r="X73" s="205" t="e">
        <f t="shared" si="5"/>
        <v>#VALUE!</v>
      </c>
      <c r="Y73" s="139">
        <f t="shared" si="6"/>
        <v>0</v>
      </c>
      <c r="Z73" s="139" t="str">
        <f t="shared" si="7"/>
        <v/>
      </c>
      <c r="AA73" s="140"/>
      <c r="AB73" s="141"/>
      <c r="AC73" s="141"/>
      <c r="AD73" s="160"/>
    </row>
    <row r="74" spans="1:30" s="142" customFormat="1" ht="15" hidden="1">
      <c r="A74" s="134"/>
      <c r="B74" s="134"/>
      <c r="C74" s="135"/>
      <c r="D74" s="135"/>
      <c r="E74" s="135"/>
      <c r="F74" s="135"/>
      <c r="G74" s="135"/>
      <c r="H74" s="135"/>
      <c r="I74" s="135"/>
      <c r="J74" s="134"/>
      <c r="K74" s="135"/>
      <c r="L74" s="162"/>
      <c r="M74" s="135"/>
      <c r="N74" s="134"/>
      <c r="O74" s="135"/>
      <c r="P74" s="134"/>
      <c r="Q74" s="135"/>
      <c r="R74" s="134"/>
      <c r="S74" s="136"/>
      <c r="T74" s="136"/>
      <c r="U74" s="136"/>
      <c r="V74" s="137"/>
      <c r="W74" s="138" t="str">
        <f t="shared" si="4"/>
        <v/>
      </c>
      <c r="X74" s="205" t="e">
        <f t="shared" si="5"/>
        <v>#VALUE!</v>
      </c>
      <c r="Y74" s="139">
        <f t="shared" si="6"/>
        <v>0</v>
      </c>
      <c r="Z74" s="139" t="str">
        <f t="shared" si="7"/>
        <v/>
      </c>
      <c r="AA74" s="140"/>
      <c r="AB74" s="141"/>
      <c r="AC74" s="141"/>
      <c r="AD74" s="160"/>
    </row>
    <row r="75" spans="1:30" s="142" customFormat="1" ht="15" hidden="1">
      <c r="A75" s="134"/>
      <c r="B75" s="134"/>
      <c r="C75" s="135"/>
      <c r="D75" s="135"/>
      <c r="E75" s="135"/>
      <c r="F75" s="135"/>
      <c r="G75" s="135"/>
      <c r="H75" s="135"/>
      <c r="I75" s="135"/>
      <c r="J75" s="134"/>
      <c r="K75" s="135"/>
      <c r="L75" s="162"/>
      <c r="M75" s="135"/>
      <c r="N75" s="134"/>
      <c r="O75" s="135"/>
      <c r="P75" s="134"/>
      <c r="Q75" s="135"/>
      <c r="R75" s="134"/>
      <c r="S75" s="136"/>
      <c r="T75" s="136"/>
      <c r="U75" s="136"/>
      <c r="V75" s="137"/>
      <c r="W75" s="138" t="str">
        <f t="shared" si="4"/>
        <v/>
      </c>
      <c r="X75" s="205" t="e">
        <f t="shared" si="5"/>
        <v>#VALUE!</v>
      </c>
      <c r="Y75" s="139">
        <f t="shared" si="6"/>
        <v>0</v>
      </c>
      <c r="Z75" s="139" t="str">
        <f t="shared" si="7"/>
        <v/>
      </c>
      <c r="AA75" s="140"/>
      <c r="AB75" s="141"/>
      <c r="AC75" s="141"/>
      <c r="AD75" s="160"/>
    </row>
    <row r="76" spans="1:30" s="142" customFormat="1" ht="15" hidden="1">
      <c r="A76" s="134"/>
      <c r="B76" s="134"/>
      <c r="C76" s="135"/>
      <c r="D76" s="135"/>
      <c r="E76" s="135"/>
      <c r="F76" s="135"/>
      <c r="G76" s="135"/>
      <c r="H76" s="135"/>
      <c r="I76" s="135"/>
      <c r="J76" s="134"/>
      <c r="K76" s="135"/>
      <c r="L76" s="162"/>
      <c r="M76" s="135"/>
      <c r="N76" s="134"/>
      <c r="O76" s="135"/>
      <c r="P76" s="134"/>
      <c r="Q76" s="135"/>
      <c r="R76" s="134"/>
      <c r="S76" s="136"/>
      <c r="T76" s="136"/>
      <c r="U76" s="136"/>
      <c r="V76" s="137"/>
      <c r="W76" s="138" t="str">
        <f t="shared" si="4"/>
        <v/>
      </c>
      <c r="X76" s="205" t="e">
        <f t="shared" si="5"/>
        <v>#VALUE!</v>
      </c>
      <c r="Y76" s="139">
        <f t="shared" si="6"/>
        <v>0</v>
      </c>
      <c r="Z76" s="139" t="str">
        <f t="shared" si="7"/>
        <v/>
      </c>
      <c r="AA76" s="140"/>
      <c r="AB76" s="141"/>
      <c r="AC76" s="141"/>
      <c r="AD76" s="160"/>
    </row>
    <row r="77" spans="1:30" s="142" customFormat="1" ht="15" hidden="1">
      <c r="A77" s="134"/>
      <c r="B77" s="134"/>
      <c r="C77" s="135"/>
      <c r="D77" s="135"/>
      <c r="E77" s="135"/>
      <c r="F77" s="135"/>
      <c r="G77" s="135"/>
      <c r="H77" s="135"/>
      <c r="I77" s="135"/>
      <c r="J77" s="134"/>
      <c r="K77" s="135"/>
      <c r="L77" s="162"/>
      <c r="M77" s="135"/>
      <c r="N77" s="134"/>
      <c r="O77" s="135"/>
      <c r="P77" s="134"/>
      <c r="Q77" s="135"/>
      <c r="R77" s="134"/>
      <c r="S77" s="136"/>
      <c r="T77" s="136"/>
      <c r="U77" s="136"/>
      <c r="V77" s="137"/>
      <c r="W77" s="138" t="str">
        <f t="shared" si="4"/>
        <v/>
      </c>
      <c r="X77" s="205" t="e">
        <f t="shared" si="5"/>
        <v>#VALUE!</v>
      </c>
      <c r="Y77" s="139">
        <f t="shared" si="6"/>
        <v>0</v>
      </c>
      <c r="Z77" s="139" t="str">
        <f t="shared" si="7"/>
        <v/>
      </c>
      <c r="AA77" s="140"/>
      <c r="AB77" s="141"/>
      <c r="AC77" s="141"/>
      <c r="AD77" s="160"/>
    </row>
    <row r="78" spans="1:30" s="142" customFormat="1" ht="15" hidden="1">
      <c r="A78" s="134"/>
      <c r="B78" s="134"/>
      <c r="C78" s="135"/>
      <c r="D78" s="135"/>
      <c r="E78" s="135"/>
      <c r="F78" s="135"/>
      <c r="G78" s="135"/>
      <c r="H78" s="135"/>
      <c r="I78" s="135"/>
      <c r="J78" s="134"/>
      <c r="K78" s="135"/>
      <c r="L78" s="162"/>
      <c r="M78" s="135"/>
      <c r="N78" s="134"/>
      <c r="O78" s="135"/>
      <c r="P78" s="134"/>
      <c r="Q78" s="135"/>
      <c r="R78" s="134"/>
      <c r="S78" s="136"/>
      <c r="T78" s="136"/>
      <c r="U78" s="136"/>
      <c r="V78" s="137"/>
      <c r="W78" s="138" t="str">
        <f t="shared" si="4"/>
        <v/>
      </c>
      <c r="X78" s="205" t="e">
        <f t="shared" si="5"/>
        <v>#VALUE!</v>
      </c>
      <c r="Y78" s="139">
        <f t="shared" si="6"/>
        <v>0</v>
      </c>
      <c r="Z78" s="139" t="str">
        <f t="shared" si="7"/>
        <v/>
      </c>
      <c r="AA78" s="140"/>
      <c r="AB78" s="141"/>
      <c r="AC78" s="141"/>
      <c r="AD78" s="160"/>
    </row>
    <row r="79" spans="1:30" s="142" customFormat="1" ht="15" hidden="1">
      <c r="A79" s="134"/>
      <c r="B79" s="134"/>
      <c r="C79" s="135"/>
      <c r="D79" s="135"/>
      <c r="E79" s="135"/>
      <c r="F79" s="135"/>
      <c r="G79" s="135"/>
      <c r="H79" s="135"/>
      <c r="I79" s="135"/>
      <c r="J79" s="134"/>
      <c r="K79" s="135"/>
      <c r="L79" s="162"/>
      <c r="M79" s="135"/>
      <c r="N79" s="134"/>
      <c r="O79" s="135"/>
      <c r="P79" s="134"/>
      <c r="Q79" s="135"/>
      <c r="R79" s="134"/>
      <c r="S79" s="136"/>
      <c r="T79" s="136"/>
      <c r="U79" s="136"/>
      <c r="V79" s="137"/>
      <c r="W79" s="138" t="str">
        <f t="shared" si="4"/>
        <v/>
      </c>
      <c r="X79" s="205" t="e">
        <f t="shared" si="5"/>
        <v>#VALUE!</v>
      </c>
      <c r="Y79" s="139">
        <f t="shared" si="6"/>
        <v>0</v>
      </c>
      <c r="Z79" s="139" t="str">
        <f t="shared" si="7"/>
        <v/>
      </c>
      <c r="AA79" s="140"/>
      <c r="AB79" s="141"/>
      <c r="AC79" s="141"/>
      <c r="AD79" s="160"/>
    </row>
    <row r="80" spans="1:30" s="142" customFormat="1" ht="15" hidden="1">
      <c r="A80" s="134"/>
      <c r="B80" s="134"/>
      <c r="C80" s="135"/>
      <c r="D80" s="135"/>
      <c r="E80" s="135"/>
      <c r="F80" s="135"/>
      <c r="G80" s="135"/>
      <c r="H80" s="135"/>
      <c r="I80" s="135"/>
      <c r="J80" s="134"/>
      <c r="K80" s="135"/>
      <c r="L80" s="162"/>
      <c r="M80" s="135"/>
      <c r="N80" s="134"/>
      <c r="O80" s="135"/>
      <c r="P80" s="134"/>
      <c r="Q80" s="135"/>
      <c r="R80" s="134"/>
      <c r="S80" s="136"/>
      <c r="T80" s="136"/>
      <c r="U80" s="136"/>
      <c r="V80" s="137"/>
      <c r="W80" s="138" t="str">
        <f t="shared" si="4"/>
        <v/>
      </c>
      <c r="X80" s="205" t="e">
        <f t="shared" si="5"/>
        <v>#VALUE!</v>
      </c>
      <c r="Y80" s="139">
        <f t="shared" si="6"/>
        <v>0</v>
      </c>
      <c r="Z80" s="139" t="str">
        <f t="shared" si="7"/>
        <v/>
      </c>
      <c r="AA80" s="140"/>
      <c r="AB80" s="141"/>
      <c r="AC80" s="141"/>
      <c r="AD80" s="160"/>
    </row>
    <row r="81" spans="1:30" s="142" customFormat="1" ht="15" hidden="1">
      <c r="A81" s="134"/>
      <c r="B81" s="134"/>
      <c r="C81" s="135"/>
      <c r="D81" s="135"/>
      <c r="E81" s="135"/>
      <c r="F81" s="135"/>
      <c r="G81" s="135"/>
      <c r="H81" s="135"/>
      <c r="I81" s="135"/>
      <c r="J81" s="134"/>
      <c r="K81" s="135"/>
      <c r="L81" s="162"/>
      <c r="M81" s="135"/>
      <c r="N81" s="134"/>
      <c r="O81" s="135"/>
      <c r="P81" s="134"/>
      <c r="Q81" s="135"/>
      <c r="R81" s="134"/>
      <c r="S81" s="136"/>
      <c r="T81" s="136"/>
      <c r="U81" s="136"/>
      <c r="V81" s="137"/>
      <c r="W81" s="138" t="str">
        <f t="shared" si="4"/>
        <v/>
      </c>
      <c r="X81" s="205" t="e">
        <f t="shared" si="5"/>
        <v>#VALUE!</v>
      </c>
      <c r="Y81" s="139">
        <f t="shared" si="6"/>
        <v>0</v>
      </c>
      <c r="Z81" s="139" t="str">
        <f t="shared" si="7"/>
        <v/>
      </c>
      <c r="AA81" s="140"/>
      <c r="AB81" s="141"/>
      <c r="AC81" s="141"/>
      <c r="AD81" s="160"/>
    </row>
    <row r="82" spans="1:30" s="142" customFormat="1" ht="15" hidden="1">
      <c r="A82" s="134"/>
      <c r="B82" s="134"/>
      <c r="C82" s="135"/>
      <c r="D82" s="135"/>
      <c r="E82" s="135"/>
      <c r="F82" s="135"/>
      <c r="G82" s="135"/>
      <c r="H82" s="135"/>
      <c r="I82" s="135"/>
      <c r="J82" s="134"/>
      <c r="K82" s="135"/>
      <c r="L82" s="162"/>
      <c r="M82" s="135"/>
      <c r="N82" s="134"/>
      <c r="O82" s="135"/>
      <c r="P82" s="134"/>
      <c r="Q82" s="135"/>
      <c r="R82" s="134"/>
      <c r="S82" s="136"/>
      <c r="T82" s="136"/>
      <c r="U82" s="136"/>
      <c r="V82" s="137"/>
      <c r="W82" s="138" t="str">
        <f t="shared" si="4"/>
        <v/>
      </c>
      <c r="X82" s="205" t="e">
        <f t="shared" si="5"/>
        <v>#VALUE!</v>
      </c>
      <c r="Y82" s="139">
        <f t="shared" si="6"/>
        <v>0</v>
      </c>
      <c r="Z82" s="139" t="str">
        <f t="shared" si="7"/>
        <v/>
      </c>
      <c r="AA82" s="140"/>
      <c r="AB82" s="141"/>
      <c r="AC82" s="141"/>
      <c r="AD82" s="160"/>
    </row>
    <row r="83" spans="1:30" s="142" customFormat="1" ht="15" hidden="1">
      <c r="A83" s="134"/>
      <c r="B83" s="134"/>
      <c r="C83" s="135"/>
      <c r="D83" s="135"/>
      <c r="E83" s="135"/>
      <c r="F83" s="135"/>
      <c r="G83" s="135"/>
      <c r="H83" s="135"/>
      <c r="I83" s="135"/>
      <c r="J83" s="134"/>
      <c r="K83" s="135"/>
      <c r="L83" s="162"/>
      <c r="M83" s="135"/>
      <c r="N83" s="134"/>
      <c r="O83" s="135"/>
      <c r="P83" s="134"/>
      <c r="Q83" s="135"/>
      <c r="R83" s="134"/>
      <c r="S83" s="136"/>
      <c r="T83" s="136"/>
      <c r="U83" s="136"/>
      <c r="V83" s="137"/>
      <c r="W83" s="138" t="str">
        <f t="shared" si="4"/>
        <v/>
      </c>
      <c r="X83" s="205" t="e">
        <f t="shared" si="5"/>
        <v>#VALUE!</v>
      </c>
      <c r="Y83" s="139">
        <f t="shared" si="6"/>
        <v>0</v>
      </c>
      <c r="Z83" s="139" t="str">
        <f t="shared" si="7"/>
        <v/>
      </c>
      <c r="AA83" s="140"/>
      <c r="AB83" s="141"/>
      <c r="AC83" s="141"/>
      <c r="AD83" s="160"/>
    </row>
    <row r="84" spans="1:30" s="142" customFormat="1" ht="15" hidden="1">
      <c r="A84" s="134"/>
      <c r="B84" s="134"/>
      <c r="C84" s="135"/>
      <c r="D84" s="135"/>
      <c r="E84" s="135"/>
      <c r="F84" s="135"/>
      <c r="G84" s="135"/>
      <c r="H84" s="135"/>
      <c r="I84" s="135"/>
      <c r="J84" s="134"/>
      <c r="K84" s="135"/>
      <c r="L84" s="162"/>
      <c r="M84" s="135"/>
      <c r="N84" s="134"/>
      <c r="O84" s="135"/>
      <c r="P84" s="134"/>
      <c r="Q84" s="135"/>
      <c r="R84" s="134"/>
      <c r="S84" s="136"/>
      <c r="T84" s="136"/>
      <c r="U84" s="136"/>
      <c r="V84" s="137"/>
      <c r="W84" s="138" t="str">
        <f t="shared" si="4"/>
        <v/>
      </c>
      <c r="X84" s="205" t="e">
        <f t="shared" si="5"/>
        <v>#VALUE!</v>
      </c>
      <c r="Y84" s="139">
        <f t="shared" si="6"/>
        <v>0</v>
      </c>
      <c r="Z84" s="139" t="str">
        <f t="shared" si="7"/>
        <v/>
      </c>
      <c r="AA84" s="140"/>
      <c r="AB84" s="141"/>
      <c r="AC84" s="141"/>
      <c r="AD84" s="160"/>
    </row>
    <row r="85" spans="1:30" s="142" customFormat="1" ht="15" hidden="1">
      <c r="A85" s="134"/>
      <c r="B85" s="134"/>
      <c r="C85" s="135"/>
      <c r="D85" s="135"/>
      <c r="E85" s="135"/>
      <c r="F85" s="135"/>
      <c r="G85" s="135"/>
      <c r="H85" s="135"/>
      <c r="I85" s="135"/>
      <c r="J85" s="134"/>
      <c r="K85" s="135"/>
      <c r="L85" s="162"/>
      <c r="M85" s="135"/>
      <c r="N85" s="134"/>
      <c r="O85" s="135"/>
      <c r="P85" s="134"/>
      <c r="Q85" s="135"/>
      <c r="R85" s="134"/>
      <c r="S85" s="136"/>
      <c r="T85" s="136"/>
      <c r="U85" s="136"/>
      <c r="V85" s="137"/>
      <c r="W85" s="138" t="str">
        <f t="shared" si="4"/>
        <v/>
      </c>
      <c r="X85" s="205" t="e">
        <f t="shared" si="5"/>
        <v>#VALUE!</v>
      </c>
      <c r="Y85" s="139">
        <f t="shared" si="6"/>
        <v>0</v>
      </c>
      <c r="Z85" s="139" t="str">
        <f t="shared" si="7"/>
        <v/>
      </c>
      <c r="AA85" s="140"/>
      <c r="AB85" s="141"/>
      <c r="AC85" s="141"/>
      <c r="AD85" s="160"/>
    </row>
    <row r="86" spans="1:30" s="142" customFormat="1" ht="15" hidden="1">
      <c r="A86" s="134"/>
      <c r="B86" s="134"/>
      <c r="C86" s="135"/>
      <c r="D86" s="135"/>
      <c r="E86" s="135"/>
      <c r="F86" s="135"/>
      <c r="G86" s="135"/>
      <c r="H86" s="135"/>
      <c r="I86" s="135"/>
      <c r="J86" s="134"/>
      <c r="K86" s="135"/>
      <c r="L86" s="162"/>
      <c r="M86" s="135"/>
      <c r="N86" s="134"/>
      <c r="O86" s="135"/>
      <c r="P86" s="134"/>
      <c r="Q86" s="135"/>
      <c r="R86" s="134"/>
      <c r="S86" s="136"/>
      <c r="T86" s="136"/>
      <c r="U86" s="136"/>
      <c r="V86" s="137"/>
      <c r="W86" s="138" t="str">
        <f t="shared" si="4"/>
        <v/>
      </c>
      <c r="X86" s="205" t="e">
        <f t="shared" si="5"/>
        <v>#VALUE!</v>
      </c>
      <c r="Y86" s="139">
        <f t="shared" si="6"/>
        <v>0</v>
      </c>
      <c r="Z86" s="139" t="str">
        <f t="shared" si="7"/>
        <v/>
      </c>
      <c r="AA86" s="140"/>
      <c r="AB86" s="141"/>
      <c r="AC86" s="141"/>
      <c r="AD86" s="160"/>
    </row>
    <row r="87" spans="1:30" s="142" customFormat="1" ht="15" hidden="1">
      <c r="A87" s="134"/>
      <c r="B87" s="134"/>
      <c r="C87" s="135"/>
      <c r="D87" s="135"/>
      <c r="E87" s="135"/>
      <c r="F87" s="135"/>
      <c r="G87" s="135"/>
      <c r="H87" s="135"/>
      <c r="I87" s="135"/>
      <c r="J87" s="134"/>
      <c r="K87" s="135"/>
      <c r="L87" s="162"/>
      <c r="M87" s="135"/>
      <c r="N87" s="134"/>
      <c r="O87" s="135"/>
      <c r="P87" s="134"/>
      <c r="Q87" s="135"/>
      <c r="R87" s="134"/>
      <c r="S87" s="136"/>
      <c r="T87" s="136"/>
      <c r="U87" s="136"/>
      <c r="V87" s="137"/>
      <c r="W87" s="138" t="str">
        <f t="shared" si="4"/>
        <v/>
      </c>
      <c r="X87" s="205" t="e">
        <f t="shared" si="5"/>
        <v>#VALUE!</v>
      </c>
      <c r="Y87" s="139">
        <f t="shared" si="6"/>
        <v>0</v>
      </c>
      <c r="Z87" s="139" t="str">
        <f t="shared" si="7"/>
        <v/>
      </c>
      <c r="AA87" s="140"/>
      <c r="AB87" s="141"/>
      <c r="AC87" s="141"/>
      <c r="AD87" s="160"/>
    </row>
    <row r="88" spans="1:30" s="142" customFormat="1" ht="15" hidden="1">
      <c r="A88" s="134"/>
      <c r="B88" s="134"/>
      <c r="C88" s="135"/>
      <c r="D88" s="135"/>
      <c r="E88" s="135"/>
      <c r="F88" s="135"/>
      <c r="G88" s="135"/>
      <c r="H88" s="135"/>
      <c r="I88" s="135"/>
      <c r="J88" s="134"/>
      <c r="K88" s="135"/>
      <c r="L88" s="162"/>
      <c r="M88" s="135"/>
      <c r="N88" s="134"/>
      <c r="O88" s="135"/>
      <c r="P88" s="134"/>
      <c r="Q88" s="135"/>
      <c r="R88" s="134"/>
      <c r="S88" s="136"/>
      <c r="T88" s="136"/>
      <c r="U88" s="136"/>
      <c r="V88" s="137"/>
      <c r="W88" s="138" t="str">
        <f t="shared" si="4"/>
        <v/>
      </c>
      <c r="X88" s="205" t="e">
        <f t="shared" si="5"/>
        <v>#VALUE!</v>
      </c>
      <c r="Y88" s="139">
        <f t="shared" si="6"/>
        <v>0</v>
      </c>
      <c r="Z88" s="139" t="str">
        <f t="shared" si="7"/>
        <v/>
      </c>
      <c r="AA88" s="140"/>
      <c r="AB88" s="141"/>
      <c r="AC88" s="141"/>
      <c r="AD88" s="160"/>
    </row>
    <row r="89" spans="1:30" s="142" customFormat="1" ht="15" hidden="1">
      <c r="A89" s="134"/>
      <c r="B89" s="134"/>
      <c r="C89" s="135"/>
      <c r="D89" s="135"/>
      <c r="E89" s="135"/>
      <c r="F89" s="135"/>
      <c r="G89" s="135"/>
      <c r="H89" s="135"/>
      <c r="I89" s="135"/>
      <c r="J89" s="134"/>
      <c r="K89" s="135"/>
      <c r="L89" s="162"/>
      <c r="M89" s="135"/>
      <c r="N89" s="134"/>
      <c r="O89" s="135"/>
      <c r="P89" s="134"/>
      <c r="Q89" s="135"/>
      <c r="R89" s="134"/>
      <c r="S89" s="136"/>
      <c r="T89" s="136"/>
      <c r="U89" s="136"/>
      <c r="V89" s="137"/>
      <c r="W89" s="138" t="str">
        <f t="shared" si="4"/>
        <v/>
      </c>
      <c r="X89" s="205" t="e">
        <f t="shared" si="5"/>
        <v>#VALUE!</v>
      </c>
      <c r="Y89" s="139">
        <f t="shared" si="6"/>
        <v>0</v>
      </c>
      <c r="Z89" s="139" t="str">
        <f t="shared" si="7"/>
        <v/>
      </c>
      <c r="AA89" s="140"/>
      <c r="AB89" s="141"/>
      <c r="AC89" s="141"/>
      <c r="AD89" s="160"/>
    </row>
    <row r="90" spans="1:30" s="142" customFormat="1" ht="15" hidden="1">
      <c r="A90" s="134"/>
      <c r="B90" s="134"/>
      <c r="C90" s="135"/>
      <c r="D90" s="135"/>
      <c r="E90" s="135"/>
      <c r="F90" s="135"/>
      <c r="G90" s="135"/>
      <c r="H90" s="135"/>
      <c r="I90" s="135"/>
      <c r="J90" s="134"/>
      <c r="K90" s="135"/>
      <c r="L90" s="162"/>
      <c r="M90" s="135"/>
      <c r="N90" s="134"/>
      <c r="O90" s="135"/>
      <c r="P90" s="134"/>
      <c r="Q90" s="135"/>
      <c r="R90" s="134"/>
      <c r="S90" s="136"/>
      <c r="T90" s="136"/>
      <c r="U90" s="136"/>
      <c r="V90" s="137"/>
      <c r="W90" s="138" t="str">
        <f t="shared" si="4"/>
        <v/>
      </c>
      <c r="X90" s="205" t="e">
        <f t="shared" si="5"/>
        <v>#VALUE!</v>
      </c>
      <c r="Y90" s="139">
        <f t="shared" si="6"/>
        <v>0</v>
      </c>
      <c r="Z90" s="139" t="str">
        <f t="shared" si="7"/>
        <v/>
      </c>
      <c r="AA90" s="140"/>
      <c r="AB90" s="141"/>
      <c r="AC90" s="141"/>
      <c r="AD90" s="160"/>
    </row>
    <row r="91" spans="1:30" s="142" customFormat="1" ht="15" hidden="1">
      <c r="A91" s="134"/>
      <c r="B91" s="134"/>
      <c r="C91" s="135"/>
      <c r="D91" s="135"/>
      <c r="E91" s="135"/>
      <c r="F91" s="135"/>
      <c r="G91" s="135"/>
      <c r="H91" s="135"/>
      <c r="I91" s="135"/>
      <c r="J91" s="134"/>
      <c r="K91" s="135"/>
      <c r="L91" s="162"/>
      <c r="M91" s="135"/>
      <c r="N91" s="134"/>
      <c r="O91" s="135"/>
      <c r="P91" s="134"/>
      <c r="Q91" s="135"/>
      <c r="R91" s="134"/>
      <c r="S91" s="136"/>
      <c r="T91" s="136"/>
      <c r="U91" s="136"/>
      <c r="V91" s="137"/>
      <c r="W91" s="138" t="str">
        <f t="shared" si="4"/>
        <v/>
      </c>
      <c r="X91" s="205" t="e">
        <f t="shared" si="5"/>
        <v>#VALUE!</v>
      </c>
      <c r="Y91" s="139">
        <f t="shared" si="6"/>
        <v>0</v>
      </c>
      <c r="Z91" s="139" t="str">
        <f t="shared" si="7"/>
        <v/>
      </c>
      <c r="AA91" s="140"/>
      <c r="AB91" s="141"/>
      <c r="AC91" s="141"/>
      <c r="AD91" s="160"/>
    </row>
    <row r="92" spans="1:30" s="142" customFormat="1" ht="15" hidden="1">
      <c r="A92" s="134"/>
      <c r="B92" s="134"/>
      <c r="C92" s="135"/>
      <c r="D92" s="135"/>
      <c r="E92" s="135"/>
      <c r="F92" s="135"/>
      <c r="G92" s="135"/>
      <c r="H92" s="135"/>
      <c r="I92" s="135"/>
      <c r="J92" s="134"/>
      <c r="K92" s="135"/>
      <c r="L92" s="162"/>
      <c r="M92" s="135"/>
      <c r="N92" s="134"/>
      <c r="O92" s="135"/>
      <c r="P92" s="134"/>
      <c r="Q92" s="135"/>
      <c r="R92" s="134"/>
      <c r="S92" s="136"/>
      <c r="T92" s="136"/>
      <c r="U92" s="136"/>
      <c r="V92" s="137"/>
      <c r="W92" s="138" t="str">
        <f t="shared" si="4"/>
        <v/>
      </c>
      <c r="X92" s="205" t="e">
        <f t="shared" si="5"/>
        <v>#VALUE!</v>
      </c>
      <c r="Y92" s="139">
        <f t="shared" si="6"/>
        <v>0</v>
      </c>
      <c r="Z92" s="139" t="str">
        <f t="shared" si="7"/>
        <v/>
      </c>
      <c r="AA92" s="140"/>
      <c r="AB92" s="141"/>
      <c r="AC92" s="141"/>
      <c r="AD92" s="160"/>
    </row>
    <row r="93" spans="1:30" s="142" customFormat="1" ht="15" hidden="1">
      <c r="A93" s="134"/>
      <c r="B93" s="134"/>
      <c r="C93" s="135"/>
      <c r="D93" s="135"/>
      <c r="E93" s="135"/>
      <c r="F93" s="135"/>
      <c r="G93" s="135"/>
      <c r="H93" s="135"/>
      <c r="I93" s="135"/>
      <c r="J93" s="134"/>
      <c r="K93" s="135"/>
      <c r="L93" s="162"/>
      <c r="M93" s="135"/>
      <c r="N93" s="134"/>
      <c r="O93" s="135"/>
      <c r="P93" s="134"/>
      <c r="Q93" s="135"/>
      <c r="R93" s="134"/>
      <c r="S93" s="136"/>
      <c r="T93" s="136"/>
      <c r="U93" s="136"/>
      <c r="V93" s="137"/>
      <c r="W93" s="138" t="str">
        <f t="shared" si="4"/>
        <v/>
      </c>
      <c r="X93" s="205" t="e">
        <f t="shared" si="5"/>
        <v>#VALUE!</v>
      </c>
      <c r="Y93" s="139">
        <f t="shared" si="6"/>
        <v>0</v>
      </c>
      <c r="Z93" s="139" t="str">
        <f t="shared" si="7"/>
        <v/>
      </c>
      <c r="AA93" s="140"/>
      <c r="AB93" s="141"/>
      <c r="AC93" s="141"/>
      <c r="AD93" s="160"/>
    </row>
    <row r="94" spans="1:30" s="142" customFormat="1" ht="15" hidden="1">
      <c r="A94" s="134"/>
      <c r="B94" s="134"/>
      <c r="C94" s="135"/>
      <c r="D94" s="135"/>
      <c r="E94" s="135"/>
      <c r="F94" s="135"/>
      <c r="G94" s="135"/>
      <c r="H94" s="135"/>
      <c r="I94" s="135"/>
      <c r="J94" s="134"/>
      <c r="K94" s="135"/>
      <c r="L94" s="162"/>
      <c r="M94" s="135"/>
      <c r="N94" s="134"/>
      <c r="O94" s="135"/>
      <c r="P94" s="134"/>
      <c r="Q94" s="135"/>
      <c r="R94" s="134"/>
      <c r="S94" s="136"/>
      <c r="T94" s="136"/>
      <c r="U94" s="136"/>
      <c r="V94" s="137"/>
      <c r="W94" s="138" t="str">
        <f t="shared" si="4"/>
        <v/>
      </c>
      <c r="X94" s="205" t="e">
        <f t="shared" si="5"/>
        <v>#VALUE!</v>
      </c>
      <c r="Y94" s="139">
        <f t="shared" si="6"/>
        <v>0</v>
      </c>
      <c r="Z94" s="139" t="str">
        <f t="shared" si="7"/>
        <v/>
      </c>
      <c r="AA94" s="140"/>
      <c r="AB94" s="141"/>
      <c r="AC94" s="141"/>
      <c r="AD94" s="160"/>
    </row>
    <row r="95" spans="1:30" s="142" customFormat="1" ht="15" hidden="1">
      <c r="A95" s="134"/>
      <c r="B95" s="134"/>
      <c r="C95" s="135"/>
      <c r="D95" s="135"/>
      <c r="E95" s="135"/>
      <c r="F95" s="135"/>
      <c r="G95" s="135"/>
      <c r="H95" s="135"/>
      <c r="I95" s="135"/>
      <c r="J95" s="134"/>
      <c r="K95" s="135"/>
      <c r="L95" s="162"/>
      <c r="M95" s="135"/>
      <c r="N95" s="134"/>
      <c r="O95" s="135"/>
      <c r="P95" s="134"/>
      <c r="Q95" s="135"/>
      <c r="R95" s="134"/>
      <c r="S95" s="136"/>
      <c r="T95" s="136"/>
      <c r="U95" s="136"/>
      <c r="V95" s="137"/>
      <c r="W95" s="138" t="str">
        <f t="shared" si="4"/>
        <v/>
      </c>
      <c r="X95" s="205" t="e">
        <f t="shared" si="5"/>
        <v>#VALUE!</v>
      </c>
      <c r="Y95" s="139">
        <f t="shared" si="6"/>
        <v>0</v>
      </c>
      <c r="Z95" s="139" t="str">
        <f t="shared" si="7"/>
        <v/>
      </c>
      <c r="AA95" s="140"/>
      <c r="AB95" s="141"/>
      <c r="AC95" s="141"/>
      <c r="AD95" s="160"/>
    </row>
    <row r="96" spans="1:30" s="142" customFormat="1" ht="15" hidden="1">
      <c r="A96" s="134"/>
      <c r="B96" s="134"/>
      <c r="C96" s="135"/>
      <c r="D96" s="135"/>
      <c r="E96" s="135"/>
      <c r="F96" s="135"/>
      <c r="G96" s="135"/>
      <c r="H96" s="135"/>
      <c r="I96" s="135"/>
      <c r="J96" s="134"/>
      <c r="K96" s="135"/>
      <c r="L96" s="162"/>
      <c r="M96" s="135"/>
      <c r="N96" s="134"/>
      <c r="O96" s="135"/>
      <c r="P96" s="134"/>
      <c r="Q96" s="135"/>
      <c r="R96" s="134"/>
      <c r="S96" s="136"/>
      <c r="T96" s="136"/>
      <c r="U96" s="136"/>
      <c r="V96" s="137"/>
      <c r="W96" s="138" t="str">
        <f t="shared" si="4"/>
        <v/>
      </c>
      <c r="X96" s="205" t="e">
        <f t="shared" si="5"/>
        <v>#VALUE!</v>
      </c>
      <c r="Y96" s="139">
        <f t="shared" si="6"/>
        <v>0</v>
      </c>
      <c r="Z96" s="139" t="str">
        <f t="shared" si="7"/>
        <v/>
      </c>
      <c r="AA96" s="140"/>
      <c r="AB96" s="141"/>
      <c r="AC96" s="141"/>
      <c r="AD96" s="160"/>
    </row>
    <row r="97" spans="1:30" s="142" customFormat="1" ht="15" hidden="1">
      <c r="A97" s="134"/>
      <c r="B97" s="134"/>
      <c r="C97" s="135"/>
      <c r="D97" s="135"/>
      <c r="E97" s="135"/>
      <c r="F97" s="135"/>
      <c r="G97" s="135"/>
      <c r="H97" s="135"/>
      <c r="I97" s="135"/>
      <c r="J97" s="134"/>
      <c r="K97" s="135"/>
      <c r="L97" s="162"/>
      <c r="M97" s="135"/>
      <c r="N97" s="134"/>
      <c r="O97" s="135"/>
      <c r="P97" s="134"/>
      <c r="Q97" s="135"/>
      <c r="R97" s="134"/>
      <c r="S97" s="136"/>
      <c r="T97" s="136"/>
      <c r="U97" s="136"/>
      <c r="V97" s="137"/>
      <c r="W97" s="138" t="str">
        <f t="shared" si="4"/>
        <v/>
      </c>
      <c r="X97" s="205" t="e">
        <f t="shared" si="5"/>
        <v>#VALUE!</v>
      </c>
      <c r="Y97" s="139">
        <f t="shared" si="6"/>
        <v>0</v>
      </c>
      <c r="Z97" s="139" t="str">
        <f t="shared" si="7"/>
        <v/>
      </c>
      <c r="AA97" s="140"/>
      <c r="AB97" s="141"/>
      <c r="AC97" s="141"/>
      <c r="AD97" s="160"/>
    </row>
    <row r="98" spans="1:30" s="142" customFormat="1" ht="15" hidden="1">
      <c r="A98" s="134"/>
      <c r="B98" s="134"/>
      <c r="C98" s="135"/>
      <c r="D98" s="135"/>
      <c r="E98" s="135"/>
      <c r="F98" s="135"/>
      <c r="G98" s="135"/>
      <c r="H98" s="135"/>
      <c r="I98" s="135"/>
      <c r="J98" s="134"/>
      <c r="K98" s="135"/>
      <c r="L98" s="162"/>
      <c r="M98" s="135"/>
      <c r="N98" s="134"/>
      <c r="O98" s="135"/>
      <c r="P98" s="134"/>
      <c r="Q98" s="135"/>
      <c r="R98" s="134"/>
      <c r="S98" s="136"/>
      <c r="T98" s="136"/>
      <c r="U98" s="136"/>
      <c r="V98" s="137"/>
      <c r="W98" s="138" t="str">
        <f t="shared" si="4"/>
        <v/>
      </c>
      <c r="X98" s="205" t="e">
        <f t="shared" si="5"/>
        <v>#VALUE!</v>
      </c>
      <c r="Y98" s="139">
        <f t="shared" si="6"/>
        <v>0</v>
      </c>
      <c r="Z98" s="139" t="str">
        <f t="shared" si="7"/>
        <v/>
      </c>
      <c r="AA98" s="140"/>
      <c r="AB98" s="141"/>
      <c r="AC98" s="141"/>
      <c r="AD98" s="160"/>
    </row>
    <row r="99" spans="1:30" s="142" customFormat="1" ht="15" hidden="1">
      <c r="A99" s="134"/>
      <c r="B99" s="134"/>
      <c r="C99" s="135"/>
      <c r="D99" s="135"/>
      <c r="E99" s="135"/>
      <c r="F99" s="135"/>
      <c r="G99" s="135"/>
      <c r="H99" s="135"/>
      <c r="I99" s="135"/>
      <c r="J99" s="134"/>
      <c r="K99" s="135"/>
      <c r="L99" s="162"/>
      <c r="M99" s="135"/>
      <c r="N99" s="134"/>
      <c r="O99" s="135"/>
      <c r="P99" s="134"/>
      <c r="Q99" s="135"/>
      <c r="R99" s="134"/>
      <c r="S99" s="136"/>
      <c r="T99" s="136"/>
      <c r="U99" s="136"/>
      <c r="V99" s="137"/>
      <c r="W99" s="138" t="str">
        <f t="shared" si="4"/>
        <v/>
      </c>
      <c r="X99" s="205" t="e">
        <f t="shared" si="5"/>
        <v>#VALUE!</v>
      </c>
      <c r="Y99" s="139">
        <f t="shared" si="6"/>
        <v>0</v>
      </c>
      <c r="Z99" s="139" t="str">
        <f t="shared" si="7"/>
        <v/>
      </c>
      <c r="AA99" s="140"/>
      <c r="AB99" s="141"/>
      <c r="AC99" s="141"/>
      <c r="AD99" s="160"/>
    </row>
    <row r="100" spans="1:30" s="142" customFormat="1" ht="15" hidden="1">
      <c r="A100" s="134"/>
      <c r="B100" s="134"/>
      <c r="C100" s="135"/>
      <c r="D100" s="135"/>
      <c r="E100" s="135"/>
      <c r="F100" s="135"/>
      <c r="G100" s="135"/>
      <c r="H100" s="135"/>
      <c r="I100" s="135"/>
      <c r="J100" s="134"/>
      <c r="K100" s="135"/>
      <c r="L100" s="162"/>
      <c r="M100" s="135"/>
      <c r="N100" s="134"/>
      <c r="O100" s="135"/>
      <c r="P100" s="134"/>
      <c r="Q100" s="135"/>
      <c r="R100" s="134"/>
      <c r="S100" s="136"/>
      <c r="T100" s="136"/>
      <c r="U100" s="136"/>
      <c r="V100" s="137"/>
      <c r="W100" s="138" t="str">
        <f t="shared" si="4"/>
        <v/>
      </c>
      <c r="X100" s="205" t="e">
        <f t="shared" si="5"/>
        <v>#VALUE!</v>
      </c>
      <c r="Y100" s="139">
        <f t="shared" si="6"/>
        <v>0</v>
      </c>
      <c r="Z100" s="139" t="str">
        <f t="shared" si="7"/>
        <v/>
      </c>
      <c r="AA100" s="140"/>
      <c r="AB100" s="141"/>
      <c r="AC100" s="141"/>
      <c r="AD100" s="160"/>
    </row>
    <row r="101" spans="1:30" s="142" customFormat="1" ht="15" hidden="1">
      <c r="A101" s="134"/>
      <c r="B101" s="134"/>
      <c r="C101" s="135"/>
      <c r="D101" s="135"/>
      <c r="E101" s="135"/>
      <c r="F101" s="135"/>
      <c r="G101" s="135"/>
      <c r="H101" s="135"/>
      <c r="I101" s="135"/>
      <c r="J101" s="134"/>
      <c r="K101" s="135"/>
      <c r="L101" s="162"/>
      <c r="M101" s="135"/>
      <c r="N101" s="134"/>
      <c r="O101" s="135"/>
      <c r="P101" s="134"/>
      <c r="Q101" s="135"/>
      <c r="R101" s="134"/>
      <c r="S101" s="136"/>
      <c r="T101" s="136"/>
      <c r="U101" s="136"/>
      <c r="V101" s="137"/>
      <c r="W101" s="138" t="str">
        <f t="shared" si="4"/>
        <v/>
      </c>
      <c r="X101" s="205" t="e">
        <f t="shared" si="5"/>
        <v>#VALUE!</v>
      </c>
      <c r="Y101" s="139">
        <f t="shared" si="6"/>
        <v>0</v>
      </c>
      <c r="Z101" s="139" t="str">
        <f t="shared" si="7"/>
        <v/>
      </c>
      <c r="AA101" s="140"/>
      <c r="AB101" s="141"/>
      <c r="AC101" s="141"/>
      <c r="AD101" s="160"/>
    </row>
    <row r="102" spans="1:30" s="142" customFormat="1" ht="15" hidden="1">
      <c r="A102" s="134"/>
      <c r="B102" s="134"/>
      <c r="C102" s="135"/>
      <c r="D102" s="135"/>
      <c r="E102" s="135"/>
      <c r="F102" s="135"/>
      <c r="G102" s="135"/>
      <c r="H102" s="135"/>
      <c r="I102" s="135"/>
      <c r="J102" s="134"/>
      <c r="K102" s="135"/>
      <c r="L102" s="162"/>
      <c r="M102" s="135"/>
      <c r="N102" s="134"/>
      <c r="O102" s="135"/>
      <c r="P102" s="134"/>
      <c r="Q102" s="135"/>
      <c r="R102" s="134"/>
      <c r="S102" s="136"/>
      <c r="T102" s="136"/>
      <c r="U102" s="136"/>
      <c r="V102" s="137"/>
      <c r="W102" s="138" t="str">
        <f t="shared" si="4"/>
        <v/>
      </c>
      <c r="X102" s="205" t="e">
        <f t="shared" si="5"/>
        <v>#VALUE!</v>
      </c>
      <c r="Y102" s="139">
        <f t="shared" si="6"/>
        <v>0</v>
      </c>
      <c r="Z102" s="139" t="str">
        <f t="shared" si="7"/>
        <v/>
      </c>
      <c r="AA102" s="140"/>
      <c r="AB102" s="141"/>
      <c r="AC102" s="141"/>
      <c r="AD102" s="160"/>
    </row>
    <row r="103" spans="1:30" s="142" customFormat="1" ht="15" hidden="1">
      <c r="A103" s="134"/>
      <c r="B103" s="134"/>
      <c r="C103" s="135"/>
      <c r="D103" s="135"/>
      <c r="E103" s="135"/>
      <c r="F103" s="135"/>
      <c r="G103" s="135"/>
      <c r="H103" s="135"/>
      <c r="I103" s="135"/>
      <c r="J103" s="134"/>
      <c r="K103" s="135"/>
      <c r="L103" s="162"/>
      <c r="M103" s="135"/>
      <c r="N103" s="134"/>
      <c r="O103" s="135"/>
      <c r="P103" s="134"/>
      <c r="Q103" s="135"/>
      <c r="R103" s="134"/>
      <c r="S103" s="136"/>
      <c r="T103" s="136"/>
      <c r="U103" s="136"/>
      <c r="V103" s="137"/>
      <c r="W103" s="138" t="str">
        <f t="shared" si="4"/>
        <v/>
      </c>
      <c r="X103" s="205" t="e">
        <f t="shared" si="5"/>
        <v>#VALUE!</v>
      </c>
      <c r="Y103" s="139">
        <f t="shared" si="6"/>
        <v>0</v>
      </c>
      <c r="Z103" s="139" t="str">
        <f t="shared" si="7"/>
        <v/>
      </c>
      <c r="AA103" s="140"/>
      <c r="AB103" s="141"/>
      <c r="AC103" s="141"/>
      <c r="AD103" s="160"/>
    </row>
    <row r="104" spans="1:30" s="142" customFormat="1" ht="15" hidden="1">
      <c r="A104" s="134"/>
      <c r="B104" s="134"/>
      <c r="C104" s="135"/>
      <c r="D104" s="135"/>
      <c r="E104" s="135"/>
      <c r="F104" s="135"/>
      <c r="G104" s="135"/>
      <c r="H104" s="135"/>
      <c r="I104" s="135"/>
      <c r="J104" s="134"/>
      <c r="K104" s="135"/>
      <c r="L104" s="162"/>
      <c r="M104" s="135"/>
      <c r="N104" s="134"/>
      <c r="O104" s="135"/>
      <c r="P104" s="134"/>
      <c r="Q104" s="135"/>
      <c r="R104" s="134"/>
      <c r="S104" s="136"/>
      <c r="T104" s="136"/>
      <c r="U104" s="136"/>
      <c r="V104" s="137"/>
      <c r="W104" s="138" t="str">
        <f t="shared" si="4"/>
        <v/>
      </c>
      <c r="X104" s="205" t="e">
        <f t="shared" si="5"/>
        <v>#VALUE!</v>
      </c>
      <c r="Y104" s="139">
        <f t="shared" si="6"/>
        <v>0</v>
      </c>
      <c r="Z104" s="139" t="str">
        <f t="shared" si="7"/>
        <v/>
      </c>
      <c r="AA104" s="140"/>
      <c r="AB104" s="141"/>
      <c r="AC104" s="141"/>
      <c r="AD104" s="160"/>
    </row>
    <row r="105" spans="1:30" s="142" customFormat="1" ht="15" hidden="1">
      <c r="A105" s="134"/>
      <c r="B105" s="134"/>
      <c r="C105" s="135"/>
      <c r="D105" s="135"/>
      <c r="E105" s="135"/>
      <c r="F105" s="135"/>
      <c r="G105" s="135"/>
      <c r="H105" s="135"/>
      <c r="I105" s="135"/>
      <c r="J105" s="134"/>
      <c r="K105" s="135"/>
      <c r="L105" s="162"/>
      <c r="M105" s="135"/>
      <c r="N105" s="134"/>
      <c r="O105" s="135"/>
      <c r="P105" s="134"/>
      <c r="Q105" s="135"/>
      <c r="R105" s="134"/>
      <c r="S105" s="136"/>
      <c r="T105" s="136"/>
      <c r="U105" s="136"/>
      <c r="V105" s="137"/>
      <c r="W105" s="138" t="str">
        <f t="shared" si="4"/>
        <v/>
      </c>
      <c r="X105" s="205" t="e">
        <f t="shared" si="5"/>
        <v>#VALUE!</v>
      </c>
      <c r="Y105" s="139">
        <f t="shared" si="6"/>
        <v>0</v>
      </c>
      <c r="Z105" s="139" t="str">
        <f t="shared" si="7"/>
        <v/>
      </c>
      <c r="AA105" s="140"/>
      <c r="AB105" s="141"/>
      <c r="AC105" s="141"/>
      <c r="AD105" s="160"/>
    </row>
    <row r="106" spans="1:30" s="142" customFormat="1" ht="15" hidden="1">
      <c r="A106" s="134"/>
      <c r="B106" s="134"/>
      <c r="C106" s="135"/>
      <c r="D106" s="135"/>
      <c r="E106" s="135"/>
      <c r="F106" s="135"/>
      <c r="G106" s="135"/>
      <c r="H106" s="135"/>
      <c r="I106" s="135"/>
      <c r="J106" s="134"/>
      <c r="K106" s="135"/>
      <c r="L106" s="162"/>
      <c r="M106" s="135"/>
      <c r="N106" s="134"/>
      <c r="O106" s="135"/>
      <c r="P106" s="134"/>
      <c r="Q106" s="135"/>
      <c r="R106" s="134"/>
      <c r="S106" s="136"/>
      <c r="T106" s="136"/>
      <c r="U106" s="136"/>
      <c r="V106" s="137"/>
      <c r="W106" s="138" t="str">
        <f t="shared" si="4"/>
        <v/>
      </c>
      <c r="X106" s="205" t="e">
        <f t="shared" si="5"/>
        <v>#VALUE!</v>
      </c>
      <c r="Y106" s="139">
        <f t="shared" si="6"/>
        <v>0</v>
      </c>
      <c r="Z106" s="139" t="str">
        <f t="shared" si="7"/>
        <v/>
      </c>
      <c r="AA106" s="140"/>
      <c r="AB106" s="141"/>
      <c r="AC106" s="141"/>
      <c r="AD106" s="160"/>
    </row>
    <row r="107" spans="1:30" s="142" customFormat="1" ht="15" hidden="1">
      <c r="A107" s="134"/>
      <c r="B107" s="134"/>
      <c r="C107" s="135"/>
      <c r="D107" s="135"/>
      <c r="E107" s="135"/>
      <c r="F107" s="135"/>
      <c r="G107" s="135"/>
      <c r="H107" s="135"/>
      <c r="I107" s="135"/>
      <c r="J107" s="134"/>
      <c r="K107" s="135"/>
      <c r="L107" s="162"/>
      <c r="M107" s="135"/>
      <c r="N107" s="134"/>
      <c r="O107" s="135"/>
      <c r="P107" s="134"/>
      <c r="Q107" s="135"/>
      <c r="R107" s="134"/>
      <c r="S107" s="136"/>
      <c r="T107" s="136"/>
      <c r="U107" s="136"/>
      <c r="V107" s="137"/>
      <c r="W107" s="138" t="str">
        <f t="shared" si="4"/>
        <v/>
      </c>
      <c r="X107" s="205" t="e">
        <f t="shared" si="5"/>
        <v>#VALUE!</v>
      </c>
      <c r="Y107" s="139">
        <f t="shared" si="6"/>
        <v>0</v>
      </c>
      <c r="Z107" s="139" t="str">
        <f t="shared" si="7"/>
        <v/>
      </c>
      <c r="AA107" s="140"/>
      <c r="AB107" s="141"/>
      <c r="AC107" s="141"/>
      <c r="AD107" s="160"/>
    </row>
    <row r="108" spans="1:30" s="142" customFormat="1" ht="15" hidden="1">
      <c r="A108" s="134"/>
      <c r="B108" s="134"/>
      <c r="C108" s="135"/>
      <c r="D108" s="135"/>
      <c r="E108" s="135"/>
      <c r="F108" s="135"/>
      <c r="G108" s="135"/>
      <c r="H108" s="135"/>
      <c r="I108" s="135"/>
      <c r="J108" s="134"/>
      <c r="K108" s="135"/>
      <c r="L108" s="162"/>
      <c r="M108" s="135"/>
      <c r="N108" s="134"/>
      <c r="O108" s="135"/>
      <c r="P108" s="134"/>
      <c r="Q108" s="135"/>
      <c r="R108" s="134"/>
      <c r="S108" s="136"/>
      <c r="T108" s="136"/>
      <c r="U108" s="136"/>
      <c r="V108" s="137"/>
      <c r="W108" s="138" t="str">
        <f t="shared" si="4"/>
        <v/>
      </c>
      <c r="X108" s="205" t="e">
        <f t="shared" si="5"/>
        <v>#VALUE!</v>
      </c>
      <c r="Y108" s="139">
        <f t="shared" si="6"/>
        <v>0</v>
      </c>
      <c r="Z108" s="139" t="str">
        <f t="shared" si="7"/>
        <v/>
      </c>
      <c r="AA108" s="140"/>
      <c r="AB108" s="141"/>
      <c r="AC108" s="141"/>
      <c r="AD108" s="160"/>
    </row>
    <row r="109" spans="1:30" s="142" customFormat="1" ht="15" hidden="1">
      <c r="A109" s="134"/>
      <c r="B109" s="134"/>
      <c r="C109" s="135"/>
      <c r="D109" s="135"/>
      <c r="E109" s="135"/>
      <c r="F109" s="135"/>
      <c r="G109" s="135"/>
      <c r="H109" s="135"/>
      <c r="I109" s="135"/>
      <c r="J109" s="134"/>
      <c r="K109" s="135"/>
      <c r="L109" s="162"/>
      <c r="M109" s="135"/>
      <c r="N109" s="134"/>
      <c r="O109" s="135"/>
      <c r="P109" s="134"/>
      <c r="Q109" s="135"/>
      <c r="R109" s="134"/>
      <c r="S109" s="136"/>
      <c r="T109" s="136"/>
      <c r="U109" s="136"/>
      <c r="V109" s="137"/>
      <c r="W109" s="138" t="str">
        <f t="shared" si="4"/>
        <v/>
      </c>
      <c r="X109" s="205" t="e">
        <f t="shared" si="5"/>
        <v>#VALUE!</v>
      </c>
      <c r="Y109" s="139">
        <f t="shared" si="6"/>
        <v>0</v>
      </c>
      <c r="Z109" s="139" t="str">
        <f t="shared" si="7"/>
        <v/>
      </c>
      <c r="AA109" s="140"/>
      <c r="AB109" s="141"/>
      <c r="AC109" s="141"/>
      <c r="AD109" s="160"/>
    </row>
    <row r="110" spans="1:30" s="142" customFormat="1" ht="15" hidden="1">
      <c r="A110" s="134"/>
      <c r="B110" s="134"/>
      <c r="C110" s="135"/>
      <c r="D110" s="135"/>
      <c r="E110" s="135"/>
      <c r="F110" s="135"/>
      <c r="G110" s="135"/>
      <c r="H110" s="135"/>
      <c r="I110" s="135"/>
      <c r="J110" s="134"/>
      <c r="K110" s="135"/>
      <c r="L110" s="162"/>
      <c r="M110" s="135"/>
      <c r="N110" s="134"/>
      <c r="O110" s="135"/>
      <c r="P110" s="134"/>
      <c r="Q110" s="135"/>
      <c r="R110" s="134"/>
      <c r="S110" s="136"/>
      <c r="T110" s="136"/>
      <c r="U110" s="136"/>
      <c r="V110" s="137"/>
      <c r="W110" s="138" t="str">
        <f t="shared" si="4"/>
        <v/>
      </c>
      <c r="X110" s="205" t="e">
        <f t="shared" si="5"/>
        <v>#VALUE!</v>
      </c>
      <c r="Y110" s="139">
        <f t="shared" si="6"/>
        <v>0</v>
      </c>
      <c r="Z110" s="139" t="str">
        <f t="shared" si="7"/>
        <v/>
      </c>
      <c r="AA110" s="140"/>
      <c r="AB110" s="141"/>
      <c r="AC110" s="141"/>
      <c r="AD110" s="160"/>
    </row>
    <row r="111" spans="1:30" s="142" customFormat="1" ht="15" hidden="1">
      <c r="A111" s="134"/>
      <c r="B111" s="134"/>
      <c r="C111" s="135"/>
      <c r="D111" s="135"/>
      <c r="E111" s="135"/>
      <c r="F111" s="135"/>
      <c r="G111" s="135"/>
      <c r="H111" s="135"/>
      <c r="I111" s="135"/>
      <c r="J111" s="134"/>
      <c r="K111" s="135"/>
      <c r="L111" s="162"/>
      <c r="M111" s="135"/>
      <c r="N111" s="134"/>
      <c r="O111" s="135"/>
      <c r="P111" s="134"/>
      <c r="Q111" s="135"/>
      <c r="R111" s="134"/>
      <c r="S111" s="136"/>
      <c r="T111" s="136"/>
      <c r="U111" s="136"/>
      <c r="V111" s="137"/>
      <c r="W111" s="138" t="str">
        <f t="shared" si="4"/>
        <v/>
      </c>
      <c r="X111" s="205" t="e">
        <f t="shared" si="5"/>
        <v>#VALUE!</v>
      </c>
      <c r="Y111" s="139">
        <f t="shared" si="6"/>
        <v>0</v>
      </c>
      <c r="Z111" s="139" t="str">
        <f t="shared" si="7"/>
        <v/>
      </c>
      <c r="AA111" s="140"/>
      <c r="AB111" s="141"/>
      <c r="AC111" s="141"/>
      <c r="AD111" s="160"/>
    </row>
    <row r="112" spans="1:30" s="142" customFormat="1" ht="15" hidden="1">
      <c r="A112" s="134"/>
      <c r="B112" s="134"/>
      <c r="C112" s="135"/>
      <c r="D112" s="135"/>
      <c r="E112" s="135"/>
      <c r="F112" s="135"/>
      <c r="G112" s="135"/>
      <c r="H112" s="135"/>
      <c r="I112" s="135"/>
      <c r="J112" s="134"/>
      <c r="K112" s="135"/>
      <c r="L112" s="162"/>
      <c r="M112" s="135"/>
      <c r="N112" s="134"/>
      <c r="O112" s="135"/>
      <c r="P112" s="134"/>
      <c r="Q112" s="135"/>
      <c r="R112" s="134"/>
      <c r="S112" s="136"/>
      <c r="T112" s="136"/>
      <c r="U112" s="136"/>
      <c r="V112" s="137"/>
      <c r="W112" s="138" t="str">
        <f t="shared" si="4"/>
        <v/>
      </c>
      <c r="X112" s="205" t="e">
        <f t="shared" si="5"/>
        <v>#VALUE!</v>
      </c>
      <c r="Y112" s="139">
        <f t="shared" si="6"/>
        <v>0</v>
      </c>
      <c r="Z112" s="139" t="str">
        <f t="shared" si="7"/>
        <v/>
      </c>
      <c r="AA112" s="140"/>
      <c r="AB112" s="141"/>
      <c r="AC112" s="141"/>
      <c r="AD112" s="160"/>
    </row>
    <row r="113" spans="1:30" s="142" customFormat="1" ht="15" hidden="1">
      <c r="A113" s="134"/>
      <c r="B113" s="134"/>
      <c r="C113" s="135"/>
      <c r="D113" s="135"/>
      <c r="E113" s="135"/>
      <c r="F113" s="135"/>
      <c r="G113" s="135"/>
      <c r="H113" s="135"/>
      <c r="I113" s="135"/>
      <c r="J113" s="134"/>
      <c r="K113" s="135"/>
      <c r="L113" s="162"/>
      <c r="M113" s="135"/>
      <c r="N113" s="134"/>
      <c r="O113" s="135"/>
      <c r="P113" s="134"/>
      <c r="Q113" s="135"/>
      <c r="R113" s="134"/>
      <c r="S113" s="136"/>
      <c r="T113" s="136"/>
      <c r="U113" s="136"/>
      <c r="V113" s="137"/>
      <c r="W113" s="138" t="str">
        <f t="shared" si="4"/>
        <v/>
      </c>
      <c r="X113" s="205" t="e">
        <f t="shared" si="5"/>
        <v>#VALUE!</v>
      </c>
      <c r="Y113" s="139">
        <f t="shared" si="6"/>
        <v>0</v>
      </c>
      <c r="Z113" s="139" t="str">
        <f t="shared" si="7"/>
        <v/>
      </c>
      <c r="AA113" s="140"/>
      <c r="AB113" s="141"/>
      <c r="AC113" s="141"/>
      <c r="AD113" s="160"/>
    </row>
    <row r="114" spans="1:30" s="142" customFormat="1" ht="15" hidden="1">
      <c r="A114" s="134"/>
      <c r="B114" s="134"/>
      <c r="C114" s="135"/>
      <c r="D114" s="135"/>
      <c r="E114" s="135"/>
      <c r="F114" s="135"/>
      <c r="G114" s="135"/>
      <c r="H114" s="135"/>
      <c r="I114" s="135"/>
      <c r="J114" s="134"/>
      <c r="K114" s="135"/>
      <c r="L114" s="162"/>
      <c r="M114" s="135"/>
      <c r="N114" s="134"/>
      <c r="O114" s="135"/>
      <c r="P114" s="134"/>
      <c r="Q114" s="135"/>
      <c r="R114" s="134"/>
      <c r="S114" s="136"/>
      <c r="T114" s="136"/>
      <c r="U114" s="136"/>
      <c r="V114" s="137"/>
      <c r="W114" s="138" t="str">
        <f t="shared" si="4"/>
        <v/>
      </c>
      <c r="X114" s="205" t="e">
        <f t="shared" si="5"/>
        <v>#VALUE!</v>
      </c>
      <c r="Y114" s="139">
        <f t="shared" si="6"/>
        <v>0</v>
      </c>
      <c r="Z114" s="139" t="str">
        <f t="shared" si="7"/>
        <v/>
      </c>
      <c r="AA114" s="140"/>
      <c r="AB114" s="141"/>
      <c r="AC114" s="141"/>
      <c r="AD114" s="160"/>
    </row>
    <row r="115" spans="1:30" s="142" customFormat="1" ht="15" hidden="1">
      <c r="A115" s="134"/>
      <c r="B115" s="134"/>
      <c r="C115" s="135"/>
      <c r="D115" s="135"/>
      <c r="E115" s="135"/>
      <c r="F115" s="135"/>
      <c r="G115" s="135"/>
      <c r="H115" s="135"/>
      <c r="I115" s="135"/>
      <c r="J115" s="134"/>
      <c r="K115" s="135"/>
      <c r="L115" s="162"/>
      <c r="M115" s="135"/>
      <c r="N115" s="134"/>
      <c r="O115" s="135"/>
      <c r="P115" s="134"/>
      <c r="Q115" s="135"/>
      <c r="R115" s="134"/>
      <c r="S115" s="136"/>
      <c r="T115" s="136"/>
      <c r="U115" s="136"/>
      <c r="V115" s="137"/>
      <c r="W115" s="138" t="str">
        <f t="shared" si="4"/>
        <v/>
      </c>
      <c r="X115" s="205" t="e">
        <f t="shared" si="5"/>
        <v>#VALUE!</v>
      </c>
      <c r="Y115" s="139">
        <f t="shared" si="6"/>
        <v>0</v>
      </c>
      <c r="Z115" s="139" t="str">
        <f t="shared" si="7"/>
        <v/>
      </c>
      <c r="AA115" s="140"/>
      <c r="AB115" s="141"/>
      <c r="AC115" s="141"/>
      <c r="AD115" s="160"/>
    </row>
    <row r="116" spans="1:30" s="142" customFormat="1" ht="15" hidden="1">
      <c r="A116" s="134"/>
      <c r="B116" s="134"/>
      <c r="C116" s="135"/>
      <c r="D116" s="135"/>
      <c r="E116" s="135"/>
      <c r="F116" s="135"/>
      <c r="G116" s="135"/>
      <c r="H116" s="135"/>
      <c r="I116" s="135"/>
      <c r="J116" s="134"/>
      <c r="K116" s="135"/>
      <c r="L116" s="162"/>
      <c r="M116" s="135"/>
      <c r="N116" s="134"/>
      <c r="O116" s="135"/>
      <c r="P116" s="134"/>
      <c r="Q116" s="135"/>
      <c r="R116" s="134"/>
      <c r="S116" s="136"/>
      <c r="T116" s="136"/>
      <c r="U116" s="136"/>
      <c r="V116" s="137"/>
      <c r="W116" s="138" t="str">
        <f t="shared" si="4"/>
        <v/>
      </c>
      <c r="X116" s="205" t="e">
        <f t="shared" si="5"/>
        <v>#VALUE!</v>
      </c>
      <c r="Y116" s="139">
        <f t="shared" si="6"/>
        <v>0</v>
      </c>
      <c r="Z116" s="139" t="str">
        <f t="shared" si="7"/>
        <v/>
      </c>
      <c r="AA116" s="140"/>
      <c r="AB116" s="141"/>
      <c r="AC116" s="141"/>
      <c r="AD116" s="160"/>
    </row>
    <row r="117" spans="1:30" s="142" customFormat="1" ht="15" hidden="1">
      <c r="A117" s="134"/>
      <c r="B117" s="134"/>
      <c r="C117" s="135"/>
      <c r="D117" s="135"/>
      <c r="E117" s="135"/>
      <c r="F117" s="135"/>
      <c r="G117" s="135"/>
      <c r="H117" s="135"/>
      <c r="I117" s="135"/>
      <c r="J117" s="134"/>
      <c r="K117" s="135"/>
      <c r="L117" s="162"/>
      <c r="M117" s="135"/>
      <c r="N117" s="134"/>
      <c r="O117" s="135"/>
      <c r="P117" s="134"/>
      <c r="Q117" s="135"/>
      <c r="R117" s="134"/>
      <c r="S117" s="136"/>
      <c r="T117" s="136"/>
      <c r="U117" s="136"/>
      <c r="V117" s="137"/>
      <c r="W117" s="138" t="str">
        <f t="shared" si="4"/>
        <v/>
      </c>
      <c r="X117" s="205" t="e">
        <f t="shared" si="5"/>
        <v>#VALUE!</v>
      </c>
      <c r="Y117" s="139">
        <f t="shared" si="6"/>
        <v>0</v>
      </c>
      <c r="Z117" s="139" t="str">
        <f t="shared" si="7"/>
        <v/>
      </c>
      <c r="AA117" s="140"/>
      <c r="AB117" s="141"/>
      <c r="AC117" s="141"/>
      <c r="AD117" s="160"/>
    </row>
    <row r="118" spans="1:30" s="142" customFormat="1" ht="15" hidden="1">
      <c r="A118" s="134"/>
      <c r="B118" s="134"/>
      <c r="C118" s="135"/>
      <c r="D118" s="135"/>
      <c r="E118" s="135"/>
      <c r="F118" s="135"/>
      <c r="G118" s="135"/>
      <c r="H118" s="135"/>
      <c r="I118" s="135"/>
      <c r="J118" s="134"/>
      <c r="K118" s="135"/>
      <c r="L118" s="162"/>
      <c r="M118" s="135"/>
      <c r="N118" s="134"/>
      <c r="O118" s="135"/>
      <c r="P118" s="134"/>
      <c r="Q118" s="135"/>
      <c r="R118" s="134"/>
      <c r="S118" s="136"/>
      <c r="T118" s="136"/>
      <c r="U118" s="136"/>
      <c r="V118" s="137"/>
      <c r="W118" s="138" t="str">
        <f t="shared" si="4"/>
        <v/>
      </c>
      <c r="X118" s="205" t="e">
        <f t="shared" si="5"/>
        <v>#VALUE!</v>
      </c>
      <c r="Y118" s="139">
        <f t="shared" si="6"/>
        <v>0</v>
      </c>
      <c r="Z118" s="139" t="str">
        <f t="shared" si="7"/>
        <v/>
      </c>
      <c r="AA118" s="140"/>
      <c r="AB118" s="141"/>
      <c r="AC118" s="141"/>
      <c r="AD118" s="160"/>
    </row>
    <row r="119" spans="1:30" s="142" customFormat="1" ht="15" hidden="1">
      <c r="A119" s="134"/>
      <c r="B119" s="134"/>
      <c r="C119" s="135"/>
      <c r="D119" s="135"/>
      <c r="E119" s="135"/>
      <c r="F119" s="135"/>
      <c r="G119" s="135"/>
      <c r="H119" s="135"/>
      <c r="I119" s="135"/>
      <c r="J119" s="134"/>
      <c r="K119" s="135"/>
      <c r="L119" s="162"/>
      <c r="M119" s="135"/>
      <c r="N119" s="134"/>
      <c r="O119" s="135"/>
      <c r="P119" s="134"/>
      <c r="Q119" s="135"/>
      <c r="R119" s="134"/>
      <c r="S119" s="136"/>
      <c r="T119" s="136"/>
      <c r="U119" s="136"/>
      <c r="V119" s="137"/>
      <c r="W119" s="138" t="str">
        <f t="shared" si="4"/>
        <v/>
      </c>
      <c r="X119" s="205" t="e">
        <f t="shared" si="5"/>
        <v>#VALUE!</v>
      </c>
      <c r="Y119" s="139">
        <f t="shared" si="6"/>
        <v>0</v>
      </c>
      <c r="Z119" s="139" t="str">
        <f t="shared" si="7"/>
        <v/>
      </c>
      <c r="AA119" s="140"/>
      <c r="AB119" s="141"/>
      <c r="AC119" s="141"/>
      <c r="AD119" s="160"/>
    </row>
    <row r="120" spans="1:30" s="142" customFormat="1" ht="15" hidden="1">
      <c r="A120" s="134"/>
      <c r="B120" s="134"/>
      <c r="C120" s="135"/>
      <c r="D120" s="135"/>
      <c r="E120" s="135"/>
      <c r="F120" s="135"/>
      <c r="G120" s="135"/>
      <c r="H120" s="135"/>
      <c r="I120" s="135"/>
      <c r="J120" s="134"/>
      <c r="K120" s="135"/>
      <c r="L120" s="162"/>
      <c r="M120" s="135"/>
      <c r="N120" s="134"/>
      <c r="O120" s="135"/>
      <c r="P120" s="134"/>
      <c r="Q120" s="135"/>
      <c r="R120" s="134"/>
      <c r="S120" s="136"/>
      <c r="T120" s="136"/>
      <c r="U120" s="136"/>
      <c r="V120" s="137"/>
      <c r="W120" s="138" t="str">
        <f t="shared" si="4"/>
        <v/>
      </c>
      <c r="X120" s="205" t="e">
        <f t="shared" si="5"/>
        <v>#VALUE!</v>
      </c>
      <c r="Y120" s="139">
        <f t="shared" si="6"/>
        <v>0</v>
      </c>
      <c r="Z120" s="139" t="str">
        <f t="shared" si="7"/>
        <v/>
      </c>
      <c r="AA120" s="140"/>
      <c r="AB120" s="141"/>
      <c r="AC120" s="141"/>
      <c r="AD120" s="160"/>
    </row>
    <row r="121" spans="1:30" s="142" customFormat="1" ht="15" hidden="1">
      <c r="A121" s="134"/>
      <c r="B121" s="134"/>
      <c r="C121" s="135"/>
      <c r="D121" s="135"/>
      <c r="E121" s="135"/>
      <c r="F121" s="135"/>
      <c r="G121" s="135"/>
      <c r="H121" s="135"/>
      <c r="I121" s="135"/>
      <c r="J121" s="134"/>
      <c r="K121" s="135"/>
      <c r="L121" s="162"/>
      <c r="M121" s="135"/>
      <c r="N121" s="134"/>
      <c r="O121" s="135"/>
      <c r="P121" s="134"/>
      <c r="Q121" s="135"/>
      <c r="R121" s="134"/>
      <c r="S121" s="136"/>
      <c r="T121" s="136"/>
      <c r="U121" s="136"/>
      <c r="V121" s="137"/>
      <c r="W121" s="138" t="str">
        <f t="shared" si="4"/>
        <v/>
      </c>
      <c r="X121" s="205" t="e">
        <f t="shared" si="5"/>
        <v>#VALUE!</v>
      </c>
      <c r="Y121" s="139">
        <f t="shared" si="6"/>
        <v>0</v>
      </c>
      <c r="Z121" s="139" t="str">
        <f t="shared" si="7"/>
        <v/>
      </c>
      <c r="AA121" s="140"/>
      <c r="AB121" s="141"/>
      <c r="AC121" s="141"/>
      <c r="AD121" s="160"/>
    </row>
    <row r="122" spans="1:30" s="142" customFormat="1" ht="15" hidden="1">
      <c r="A122" s="134"/>
      <c r="B122" s="134"/>
      <c r="C122" s="135"/>
      <c r="D122" s="135"/>
      <c r="E122" s="135"/>
      <c r="F122" s="135"/>
      <c r="G122" s="135"/>
      <c r="H122" s="135"/>
      <c r="I122" s="135"/>
      <c r="J122" s="134"/>
      <c r="K122" s="135"/>
      <c r="L122" s="162"/>
      <c r="M122" s="135"/>
      <c r="N122" s="134"/>
      <c r="O122" s="135"/>
      <c r="P122" s="134"/>
      <c r="Q122" s="135"/>
      <c r="R122" s="134"/>
      <c r="S122" s="136"/>
      <c r="T122" s="136"/>
      <c r="U122" s="136"/>
      <c r="V122" s="137"/>
      <c r="W122" s="138" t="str">
        <f t="shared" si="4"/>
        <v/>
      </c>
      <c r="X122" s="205" t="e">
        <f t="shared" si="5"/>
        <v>#VALUE!</v>
      </c>
      <c r="Y122" s="139">
        <f t="shared" si="6"/>
        <v>0</v>
      </c>
      <c r="Z122" s="139" t="str">
        <f t="shared" si="7"/>
        <v/>
      </c>
      <c r="AA122" s="140"/>
      <c r="AB122" s="141"/>
      <c r="AC122" s="141"/>
      <c r="AD122" s="160"/>
    </row>
    <row r="123" spans="1:30" s="142" customFormat="1" ht="15" hidden="1">
      <c r="A123" s="134"/>
      <c r="B123" s="134"/>
      <c r="C123" s="135"/>
      <c r="D123" s="135"/>
      <c r="E123" s="135"/>
      <c r="F123" s="135"/>
      <c r="G123" s="135"/>
      <c r="H123" s="135"/>
      <c r="I123" s="135"/>
      <c r="J123" s="134"/>
      <c r="K123" s="135"/>
      <c r="L123" s="162"/>
      <c r="M123" s="135"/>
      <c r="N123" s="134"/>
      <c r="O123" s="135"/>
      <c r="P123" s="134"/>
      <c r="Q123" s="135"/>
      <c r="R123" s="134"/>
      <c r="S123" s="136"/>
      <c r="T123" s="136"/>
      <c r="U123" s="136"/>
      <c r="V123" s="137"/>
      <c r="W123" s="138" t="str">
        <f t="shared" si="4"/>
        <v/>
      </c>
      <c r="X123" s="205" t="e">
        <f t="shared" si="5"/>
        <v>#VALUE!</v>
      </c>
      <c r="Y123" s="139">
        <f t="shared" si="6"/>
        <v>0</v>
      </c>
      <c r="Z123" s="139" t="str">
        <f t="shared" si="7"/>
        <v/>
      </c>
      <c r="AA123" s="140"/>
      <c r="AB123" s="141"/>
      <c r="AC123" s="141"/>
      <c r="AD123" s="160"/>
    </row>
    <row r="124" spans="1:30" s="142" customFormat="1" ht="15" hidden="1">
      <c r="A124" s="134"/>
      <c r="B124" s="134"/>
      <c r="C124" s="135"/>
      <c r="D124" s="135"/>
      <c r="E124" s="135"/>
      <c r="F124" s="135"/>
      <c r="G124" s="135"/>
      <c r="H124" s="135"/>
      <c r="I124" s="135"/>
      <c r="J124" s="134"/>
      <c r="K124" s="135"/>
      <c r="L124" s="162"/>
      <c r="M124" s="135"/>
      <c r="N124" s="134"/>
      <c r="O124" s="135"/>
      <c r="P124" s="134"/>
      <c r="Q124" s="135"/>
      <c r="R124" s="134"/>
      <c r="S124" s="136"/>
      <c r="T124" s="136"/>
      <c r="U124" s="136"/>
      <c r="V124" s="137"/>
      <c r="W124" s="138" t="str">
        <f t="shared" si="4"/>
        <v/>
      </c>
      <c r="X124" s="205" t="e">
        <f t="shared" si="5"/>
        <v>#VALUE!</v>
      </c>
      <c r="Y124" s="139">
        <f t="shared" si="6"/>
        <v>0</v>
      </c>
      <c r="Z124" s="139" t="str">
        <f t="shared" si="7"/>
        <v/>
      </c>
      <c r="AA124" s="140"/>
      <c r="AB124" s="141"/>
      <c r="AC124" s="141"/>
      <c r="AD124" s="160"/>
    </row>
    <row r="125" spans="1:30" s="142" customFormat="1" ht="15" hidden="1">
      <c r="A125" s="134"/>
      <c r="B125" s="134"/>
      <c r="C125" s="135"/>
      <c r="D125" s="135"/>
      <c r="E125" s="135"/>
      <c r="F125" s="135"/>
      <c r="G125" s="135"/>
      <c r="H125" s="135"/>
      <c r="I125" s="135"/>
      <c r="J125" s="134"/>
      <c r="K125" s="135"/>
      <c r="L125" s="162"/>
      <c r="M125" s="135"/>
      <c r="N125" s="134"/>
      <c r="O125" s="135"/>
      <c r="P125" s="134"/>
      <c r="Q125" s="135"/>
      <c r="R125" s="134"/>
      <c r="S125" s="136"/>
      <c r="T125" s="136"/>
      <c r="U125" s="136"/>
      <c r="V125" s="137"/>
      <c r="W125" s="138" t="str">
        <f t="shared" si="4"/>
        <v/>
      </c>
      <c r="X125" s="205" t="e">
        <f t="shared" si="5"/>
        <v>#VALUE!</v>
      </c>
      <c r="Y125" s="139">
        <f t="shared" si="6"/>
        <v>0</v>
      </c>
      <c r="Z125" s="139" t="str">
        <f t="shared" si="7"/>
        <v/>
      </c>
      <c r="AA125" s="140"/>
      <c r="AB125" s="141"/>
      <c r="AC125" s="141"/>
      <c r="AD125" s="160"/>
    </row>
    <row r="126" spans="1:30" s="142" customFormat="1" ht="15" hidden="1">
      <c r="A126" s="134"/>
      <c r="B126" s="134"/>
      <c r="C126" s="135"/>
      <c r="D126" s="135"/>
      <c r="E126" s="135"/>
      <c r="F126" s="135"/>
      <c r="G126" s="135"/>
      <c r="H126" s="135"/>
      <c r="I126" s="135"/>
      <c r="J126" s="134"/>
      <c r="K126" s="135"/>
      <c r="L126" s="162"/>
      <c r="M126" s="135"/>
      <c r="N126" s="134"/>
      <c r="O126" s="135"/>
      <c r="P126" s="134"/>
      <c r="Q126" s="135"/>
      <c r="R126" s="134"/>
      <c r="S126" s="136"/>
      <c r="T126" s="136"/>
      <c r="U126" s="136"/>
      <c r="V126" s="137"/>
      <c r="W126" s="138" t="str">
        <f t="shared" si="4"/>
        <v/>
      </c>
      <c r="X126" s="205" t="e">
        <f t="shared" si="5"/>
        <v>#VALUE!</v>
      </c>
      <c r="Y126" s="139">
        <f t="shared" si="6"/>
        <v>0</v>
      </c>
      <c r="Z126" s="139" t="str">
        <f t="shared" si="7"/>
        <v/>
      </c>
      <c r="AA126" s="140"/>
      <c r="AB126" s="141"/>
      <c r="AC126" s="141"/>
      <c r="AD126" s="160"/>
    </row>
    <row r="127" spans="1:30" s="142" customFormat="1" ht="15" hidden="1">
      <c r="A127" s="134"/>
      <c r="B127" s="134"/>
      <c r="C127" s="135"/>
      <c r="D127" s="135"/>
      <c r="E127" s="135"/>
      <c r="F127" s="135"/>
      <c r="G127" s="135"/>
      <c r="H127" s="135"/>
      <c r="I127" s="135"/>
      <c r="J127" s="134"/>
      <c r="K127" s="135"/>
      <c r="L127" s="162"/>
      <c r="M127" s="135"/>
      <c r="N127" s="134"/>
      <c r="O127" s="135"/>
      <c r="P127" s="134"/>
      <c r="Q127" s="135"/>
      <c r="R127" s="134"/>
      <c r="S127" s="136"/>
      <c r="T127" s="136"/>
      <c r="U127" s="136"/>
      <c r="V127" s="137"/>
      <c r="W127" s="138" t="str">
        <f t="shared" si="4"/>
        <v/>
      </c>
      <c r="X127" s="205" t="e">
        <f t="shared" si="5"/>
        <v>#VALUE!</v>
      </c>
      <c r="Y127" s="139">
        <f t="shared" si="6"/>
        <v>0</v>
      </c>
      <c r="Z127" s="139" t="str">
        <f t="shared" si="7"/>
        <v/>
      </c>
      <c r="AA127" s="140"/>
      <c r="AB127" s="141"/>
      <c r="AC127" s="141"/>
      <c r="AD127" s="160"/>
    </row>
    <row r="128" spans="1:30" s="142" customFormat="1" ht="15" hidden="1">
      <c r="A128" s="134"/>
      <c r="B128" s="134"/>
      <c r="C128" s="135"/>
      <c r="D128" s="135"/>
      <c r="E128" s="135"/>
      <c r="F128" s="135"/>
      <c r="G128" s="135"/>
      <c r="H128" s="135"/>
      <c r="I128" s="135"/>
      <c r="J128" s="134"/>
      <c r="K128" s="135"/>
      <c r="L128" s="162"/>
      <c r="M128" s="135"/>
      <c r="N128" s="134"/>
      <c r="O128" s="135"/>
      <c r="P128" s="134"/>
      <c r="Q128" s="135"/>
      <c r="R128" s="134"/>
      <c r="S128" s="136"/>
      <c r="T128" s="136"/>
      <c r="U128" s="136"/>
      <c r="V128" s="137"/>
      <c r="W128" s="138" t="str">
        <f t="shared" si="4"/>
        <v/>
      </c>
      <c r="X128" s="205" t="e">
        <f t="shared" si="5"/>
        <v>#VALUE!</v>
      </c>
      <c r="Y128" s="139">
        <f t="shared" si="6"/>
        <v>0</v>
      </c>
      <c r="Z128" s="139" t="str">
        <f t="shared" si="7"/>
        <v/>
      </c>
      <c r="AA128" s="140"/>
      <c r="AB128" s="141"/>
      <c r="AC128" s="141"/>
      <c r="AD128" s="160"/>
    </row>
    <row r="129" spans="1:30" s="142" customFormat="1" ht="15" hidden="1">
      <c r="A129" s="134"/>
      <c r="B129" s="134"/>
      <c r="C129" s="135"/>
      <c r="D129" s="135"/>
      <c r="E129" s="135"/>
      <c r="F129" s="135"/>
      <c r="G129" s="135"/>
      <c r="H129" s="135"/>
      <c r="I129" s="135"/>
      <c r="J129" s="134"/>
      <c r="K129" s="135"/>
      <c r="L129" s="162"/>
      <c r="M129" s="135"/>
      <c r="N129" s="134"/>
      <c r="O129" s="135"/>
      <c r="P129" s="134"/>
      <c r="Q129" s="135"/>
      <c r="R129" s="134"/>
      <c r="S129" s="136"/>
      <c r="T129" s="136"/>
      <c r="U129" s="136"/>
      <c r="V129" s="137"/>
      <c r="W129" s="138" t="str">
        <f t="shared" si="4"/>
        <v/>
      </c>
      <c r="X129" s="205" t="e">
        <f t="shared" si="5"/>
        <v>#VALUE!</v>
      </c>
      <c r="Y129" s="139">
        <f t="shared" si="6"/>
        <v>0</v>
      </c>
      <c r="Z129" s="139" t="str">
        <f t="shared" si="7"/>
        <v/>
      </c>
      <c r="AA129" s="140"/>
      <c r="AB129" s="141"/>
      <c r="AC129" s="141"/>
      <c r="AD129" s="160"/>
    </row>
    <row r="130" spans="1:30" s="142" customFormat="1" ht="15" hidden="1">
      <c r="A130" s="134"/>
      <c r="B130" s="134"/>
      <c r="C130" s="135"/>
      <c r="D130" s="135"/>
      <c r="E130" s="135"/>
      <c r="F130" s="135"/>
      <c r="G130" s="135"/>
      <c r="H130" s="135"/>
      <c r="I130" s="135"/>
      <c r="J130" s="134"/>
      <c r="K130" s="135"/>
      <c r="L130" s="162"/>
      <c r="M130" s="135"/>
      <c r="N130" s="134"/>
      <c r="O130" s="135"/>
      <c r="P130" s="134"/>
      <c r="Q130" s="135"/>
      <c r="R130" s="134"/>
      <c r="S130" s="136"/>
      <c r="T130" s="136"/>
      <c r="U130" s="136"/>
      <c r="V130" s="137"/>
      <c r="W130" s="138" t="str">
        <f t="shared" si="4"/>
        <v/>
      </c>
      <c r="X130" s="205" t="e">
        <f t="shared" si="5"/>
        <v>#VALUE!</v>
      </c>
      <c r="Y130" s="139">
        <f t="shared" si="6"/>
        <v>0</v>
      </c>
      <c r="Z130" s="139" t="str">
        <f t="shared" si="7"/>
        <v/>
      </c>
      <c r="AA130" s="140"/>
      <c r="AB130" s="141"/>
      <c r="AC130" s="141"/>
      <c r="AD130" s="160"/>
    </row>
    <row r="131" spans="1:30" s="142" customFormat="1" ht="15" hidden="1">
      <c r="A131" s="134"/>
      <c r="B131" s="134"/>
      <c r="C131" s="135"/>
      <c r="D131" s="135"/>
      <c r="E131" s="135"/>
      <c r="F131" s="135"/>
      <c r="G131" s="135"/>
      <c r="H131" s="135"/>
      <c r="I131" s="135"/>
      <c r="J131" s="134"/>
      <c r="K131" s="135"/>
      <c r="L131" s="162"/>
      <c r="M131" s="135"/>
      <c r="N131" s="134"/>
      <c r="O131" s="135"/>
      <c r="P131" s="134"/>
      <c r="Q131" s="135"/>
      <c r="R131" s="134"/>
      <c r="S131" s="136"/>
      <c r="T131" s="136"/>
      <c r="U131" s="136"/>
      <c r="V131" s="137"/>
      <c r="W131" s="138" t="str">
        <f t="shared" ref="W131:W194" si="8">IF(L131&lt;&gt;"",L131,"")</f>
        <v/>
      </c>
      <c r="X131" s="205" t="e">
        <f t="shared" ref="X131:X194" si="9">W131-V131</f>
        <v>#VALUE!</v>
      </c>
      <c r="Y131" s="139">
        <f t="shared" ref="Y131:Y194" si="10">IF(V131="",U131,IF(AND(V131&lt;=41820,W131&lt;=41820),"",IF(AND(V131&lt;=41820,W131&gt;41820),U131,"")))</f>
        <v>0</v>
      </c>
      <c r="Z131" s="139" t="str">
        <f t="shared" ref="Z131:Z194" si="11">IF(AND(V131&gt;41820,W131&gt;41820),"",IF(AND(V131&gt;41820,W131&lt;=41820),U131,""))</f>
        <v/>
      </c>
      <c r="AA131" s="140"/>
      <c r="AB131" s="141"/>
      <c r="AC131" s="141"/>
      <c r="AD131" s="160"/>
    </row>
    <row r="132" spans="1:30" s="142" customFormat="1" ht="15" hidden="1">
      <c r="A132" s="134"/>
      <c r="B132" s="134"/>
      <c r="C132" s="135"/>
      <c r="D132" s="135"/>
      <c r="E132" s="135"/>
      <c r="F132" s="135"/>
      <c r="G132" s="135"/>
      <c r="H132" s="135"/>
      <c r="I132" s="135"/>
      <c r="J132" s="134"/>
      <c r="K132" s="135"/>
      <c r="L132" s="162"/>
      <c r="M132" s="135"/>
      <c r="N132" s="134"/>
      <c r="O132" s="135"/>
      <c r="P132" s="134"/>
      <c r="Q132" s="135"/>
      <c r="R132" s="134"/>
      <c r="S132" s="136"/>
      <c r="T132" s="136"/>
      <c r="U132" s="136"/>
      <c r="V132" s="137"/>
      <c r="W132" s="138" t="str">
        <f t="shared" si="8"/>
        <v/>
      </c>
      <c r="X132" s="205" t="e">
        <f t="shared" si="9"/>
        <v>#VALUE!</v>
      </c>
      <c r="Y132" s="139">
        <f t="shared" si="10"/>
        <v>0</v>
      </c>
      <c r="Z132" s="139" t="str">
        <f t="shared" si="11"/>
        <v/>
      </c>
      <c r="AA132" s="140"/>
      <c r="AB132" s="141"/>
      <c r="AC132" s="141"/>
      <c r="AD132" s="160"/>
    </row>
    <row r="133" spans="1:30" s="142" customFormat="1" ht="15" hidden="1">
      <c r="A133" s="134"/>
      <c r="B133" s="134"/>
      <c r="C133" s="135"/>
      <c r="D133" s="135"/>
      <c r="E133" s="135"/>
      <c r="F133" s="135"/>
      <c r="G133" s="135"/>
      <c r="H133" s="135"/>
      <c r="I133" s="135"/>
      <c r="J133" s="134"/>
      <c r="K133" s="135"/>
      <c r="L133" s="162"/>
      <c r="M133" s="135"/>
      <c r="N133" s="134"/>
      <c r="O133" s="135"/>
      <c r="P133" s="134"/>
      <c r="Q133" s="135"/>
      <c r="R133" s="134"/>
      <c r="S133" s="136"/>
      <c r="T133" s="136"/>
      <c r="U133" s="136"/>
      <c r="V133" s="137"/>
      <c r="W133" s="138" t="str">
        <f t="shared" si="8"/>
        <v/>
      </c>
      <c r="X133" s="205" t="e">
        <f t="shared" si="9"/>
        <v>#VALUE!</v>
      </c>
      <c r="Y133" s="139">
        <f t="shared" si="10"/>
        <v>0</v>
      </c>
      <c r="Z133" s="139" t="str">
        <f t="shared" si="11"/>
        <v/>
      </c>
      <c r="AA133" s="140"/>
      <c r="AB133" s="141"/>
      <c r="AC133" s="141"/>
      <c r="AD133" s="160"/>
    </row>
    <row r="134" spans="1:30" s="142" customFormat="1" ht="15" hidden="1">
      <c r="A134" s="134"/>
      <c r="B134" s="134"/>
      <c r="C134" s="135"/>
      <c r="D134" s="135"/>
      <c r="E134" s="135"/>
      <c r="F134" s="135"/>
      <c r="G134" s="135"/>
      <c r="H134" s="135"/>
      <c r="I134" s="135"/>
      <c r="J134" s="134"/>
      <c r="K134" s="135"/>
      <c r="L134" s="162"/>
      <c r="M134" s="135"/>
      <c r="N134" s="134"/>
      <c r="O134" s="135"/>
      <c r="P134" s="134"/>
      <c r="Q134" s="135"/>
      <c r="R134" s="134"/>
      <c r="S134" s="136"/>
      <c r="T134" s="136"/>
      <c r="U134" s="136"/>
      <c r="V134" s="137"/>
      <c r="W134" s="138" t="str">
        <f t="shared" si="8"/>
        <v/>
      </c>
      <c r="X134" s="205" t="e">
        <f t="shared" si="9"/>
        <v>#VALUE!</v>
      </c>
      <c r="Y134" s="139">
        <f t="shared" si="10"/>
        <v>0</v>
      </c>
      <c r="Z134" s="139" t="str">
        <f t="shared" si="11"/>
        <v/>
      </c>
      <c r="AA134" s="140"/>
      <c r="AB134" s="141"/>
      <c r="AC134" s="141"/>
      <c r="AD134" s="160"/>
    </row>
    <row r="135" spans="1:30" s="142" customFormat="1" ht="15" hidden="1">
      <c r="A135" s="134"/>
      <c r="B135" s="134"/>
      <c r="C135" s="135"/>
      <c r="D135" s="135"/>
      <c r="E135" s="135"/>
      <c r="F135" s="135"/>
      <c r="G135" s="135"/>
      <c r="H135" s="135"/>
      <c r="I135" s="135"/>
      <c r="J135" s="134"/>
      <c r="K135" s="135"/>
      <c r="L135" s="162"/>
      <c r="M135" s="135"/>
      <c r="N135" s="134"/>
      <c r="O135" s="135"/>
      <c r="P135" s="134"/>
      <c r="Q135" s="135"/>
      <c r="R135" s="134"/>
      <c r="S135" s="136"/>
      <c r="T135" s="136"/>
      <c r="U135" s="136"/>
      <c r="V135" s="137"/>
      <c r="W135" s="138" t="str">
        <f t="shared" si="8"/>
        <v/>
      </c>
      <c r="X135" s="205" t="e">
        <f t="shared" si="9"/>
        <v>#VALUE!</v>
      </c>
      <c r="Y135" s="139">
        <f t="shared" si="10"/>
        <v>0</v>
      </c>
      <c r="Z135" s="139" t="str">
        <f t="shared" si="11"/>
        <v/>
      </c>
      <c r="AA135" s="140"/>
      <c r="AB135" s="141"/>
      <c r="AC135" s="141"/>
      <c r="AD135" s="160"/>
    </row>
    <row r="136" spans="1:30" s="142" customFormat="1" ht="15" hidden="1">
      <c r="A136" s="134"/>
      <c r="B136" s="134"/>
      <c r="C136" s="135"/>
      <c r="D136" s="135"/>
      <c r="E136" s="135"/>
      <c r="F136" s="135"/>
      <c r="G136" s="135"/>
      <c r="H136" s="135"/>
      <c r="I136" s="135"/>
      <c r="J136" s="134"/>
      <c r="K136" s="135"/>
      <c r="L136" s="162"/>
      <c r="M136" s="135"/>
      <c r="N136" s="134"/>
      <c r="O136" s="135"/>
      <c r="P136" s="134"/>
      <c r="Q136" s="135"/>
      <c r="R136" s="134"/>
      <c r="S136" s="136"/>
      <c r="T136" s="136"/>
      <c r="U136" s="136"/>
      <c r="V136" s="137"/>
      <c r="W136" s="138" t="str">
        <f t="shared" si="8"/>
        <v/>
      </c>
      <c r="X136" s="205" t="e">
        <f t="shared" si="9"/>
        <v>#VALUE!</v>
      </c>
      <c r="Y136" s="139">
        <f t="shared" si="10"/>
        <v>0</v>
      </c>
      <c r="Z136" s="139" t="str">
        <f t="shared" si="11"/>
        <v/>
      </c>
      <c r="AA136" s="140"/>
      <c r="AB136" s="141"/>
      <c r="AC136" s="141"/>
      <c r="AD136" s="160"/>
    </row>
    <row r="137" spans="1:30" s="142" customFormat="1" ht="15" hidden="1">
      <c r="A137" s="134"/>
      <c r="B137" s="134"/>
      <c r="C137" s="135"/>
      <c r="D137" s="135"/>
      <c r="E137" s="135"/>
      <c r="F137" s="135"/>
      <c r="G137" s="135"/>
      <c r="H137" s="135"/>
      <c r="I137" s="135"/>
      <c r="J137" s="134"/>
      <c r="K137" s="135"/>
      <c r="L137" s="162"/>
      <c r="M137" s="135"/>
      <c r="N137" s="134"/>
      <c r="O137" s="135"/>
      <c r="P137" s="134"/>
      <c r="Q137" s="135"/>
      <c r="R137" s="134"/>
      <c r="S137" s="136"/>
      <c r="T137" s="136"/>
      <c r="U137" s="136"/>
      <c r="V137" s="137"/>
      <c r="W137" s="138" t="str">
        <f t="shared" si="8"/>
        <v/>
      </c>
      <c r="X137" s="205" t="e">
        <f t="shared" si="9"/>
        <v>#VALUE!</v>
      </c>
      <c r="Y137" s="139">
        <f t="shared" si="10"/>
        <v>0</v>
      </c>
      <c r="Z137" s="139" t="str">
        <f t="shared" si="11"/>
        <v/>
      </c>
      <c r="AA137" s="140"/>
      <c r="AB137" s="141"/>
      <c r="AC137" s="141"/>
      <c r="AD137" s="160"/>
    </row>
    <row r="138" spans="1:30" s="142" customFormat="1" ht="15" hidden="1">
      <c r="A138" s="134"/>
      <c r="B138" s="134"/>
      <c r="C138" s="135"/>
      <c r="D138" s="135"/>
      <c r="E138" s="135"/>
      <c r="F138" s="135"/>
      <c r="G138" s="135"/>
      <c r="H138" s="135"/>
      <c r="I138" s="135"/>
      <c r="J138" s="134"/>
      <c r="K138" s="135"/>
      <c r="L138" s="162"/>
      <c r="M138" s="135"/>
      <c r="N138" s="134"/>
      <c r="O138" s="135"/>
      <c r="P138" s="134"/>
      <c r="Q138" s="135"/>
      <c r="R138" s="134"/>
      <c r="S138" s="136"/>
      <c r="T138" s="136"/>
      <c r="U138" s="136"/>
      <c r="V138" s="137"/>
      <c r="W138" s="138" t="str">
        <f t="shared" si="8"/>
        <v/>
      </c>
      <c r="X138" s="205" t="e">
        <f t="shared" si="9"/>
        <v>#VALUE!</v>
      </c>
      <c r="Y138" s="139">
        <f t="shared" si="10"/>
        <v>0</v>
      </c>
      <c r="Z138" s="139" t="str">
        <f t="shared" si="11"/>
        <v/>
      </c>
      <c r="AA138" s="140"/>
      <c r="AB138" s="141"/>
      <c r="AC138" s="141"/>
      <c r="AD138" s="160"/>
    </row>
    <row r="139" spans="1:30" s="142" customFormat="1" ht="15" hidden="1">
      <c r="A139" s="134"/>
      <c r="B139" s="134"/>
      <c r="C139" s="135"/>
      <c r="D139" s="135"/>
      <c r="E139" s="135"/>
      <c r="F139" s="135"/>
      <c r="G139" s="135"/>
      <c r="H139" s="135"/>
      <c r="I139" s="135"/>
      <c r="J139" s="134"/>
      <c r="K139" s="135"/>
      <c r="L139" s="162"/>
      <c r="M139" s="135"/>
      <c r="N139" s="134"/>
      <c r="O139" s="135"/>
      <c r="P139" s="134"/>
      <c r="Q139" s="135"/>
      <c r="R139" s="134"/>
      <c r="S139" s="136"/>
      <c r="T139" s="136"/>
      <c r="U139" s="136"/>
      <c r="V139" s="137"/>
      <c r="W139" s="138" t="str">
        <f t="shared" si="8"/>
        <v/>
      </c>
      <c r="X139" s="205" t="e">
        <f t="shared" si="9"/>
        <v>#VALUE!</v>
      </c>
      <c r="Y139" s="139">
        <f t="shared" si="10"/>
        <v>0</v>
      </c>
      <c r="Z139" s="139" t="str">
        <f t="shared" si="11"/>
        <v/>
      </c>
      <c r="AA139" s="140"/>
      <c r="AB139" s="141"/>
      <c r="AC139" s="141"/>
      <c r="AD139" s="160"/>
    </row>
    <row r="140" spans="1:30" s="142" customFormat="1" ht="15" hidden="1">
      <c r="A140" s="134"/>
      <c r="B140" s="134"/>
      <c r="C140" s="135"/>
      <c r="D140" s="135"/>
      <c r="E140" s="135"/>
      <c r="F140" s="135"/>
      <c r="G140" s="135"/>
      <c r="H140" s="135"/>
      <c r="I140" s="135"/>
      <c r="J140" s="134"/>
      <c r="K140" s="135"/>
      <c r="L140" s="162"/>
      <c r="M140" s="135"/>
      <c r="N140" s="134"/>
      <c r="O140" s="135"/>
      <c r="P140" s="134"/>
      <c r="Q140" s="135"/>
      <c r="R140" s="134"/>
      <c r="S140" s="136"/>
      <c r="T140" s="136"/>
      <c r="U140" s="136"/>
      <c r="V140" s="137"/>
      <c r="W140" s="138" t="str">
        <f t="shared" si="8"/>
        <v/>
      </c>
      <c r="X140" s="205" t="e">
        <f t="shared" si="9"/>
        <v>#VALUE!</v>
      </c>
      <c r="Y140" s="139">
        <f t="shared" si="10"/>
        <v>0</v>
      </c>
      <c r="Z140" s="139" t="str">
        <f t="shared" si="11"/>
        <v/>
      </c>
      <c r="AA140" s="140"/>
      <c r="AB140" s="141"/>
      <c r="AC140" s="141"/>
      <c r="AD140" s="160"/>
    </row>
    <row r="141" spans="1:30" s="142" customFormat="1" ht="15" hidden="1">
      <c r="A141" s="134"/>
      <c r="B141" s="134"/>
      <c r="C141" s="135"/>
      <c r="D141" s="135"/>
      <c r="E141" s="135"/>
      <c r="F141" s="135"/>
      <c r="G141" s="135"/>
      <c r="H141" s="135"/>
      <c r="I141" s="135"/>
      <c r="J141" s="134"/>
      <c r="K141" s="135"/>
      <c r="L141" s="162"/>
      <c r="M141" s="135"/>
      <c r="N141" s="134"/>
      <c r="O141" s="135"/>
      <c r="P141" s="134"/>
      <c r="Q141" s="135"/>
      <c r="R141" s="134"/>
      <c r="S141" s="136"/>
      <c r="T141" s="136"/>
      <c r="U141" s="136"/>
      <c r="V141" s="137"/>
      <c r="W141" s="138" t="str">
        <f t="shared" si="8"/>
        <v/>
      </c>
      <c r="X141" s="205" t="e">
        <f t="shared" si="9"/>
        <v>#VALUE!</v>
      </c>
      <c r="Y141" s="139">
        <f t="shared" si="10"/>
        <v>0</v>
      </c>
      <c r="Z141" s="139" t="str">
        <f t="shared" si="11"/>
        <v/>
      </c>
      <c r="AA141" s="140"/>
      <c r="AB141" s="141"/>
      <c r="AC141" s="141"/>
      <c r="AD141" s="160"/>
    </row>
    <row r="142" spans="1:30" s="142" customFormat="1" ht="15" hidden="1">
      <c r="A142" s="134"/>
      <c r="B142" s="134"/>
      <c r="C142" s="135"/>
      <c r="D142" s="135"/>
      <c r="E142" s="135"/>
      <c r="F142" s="135"/>
      <c r="G142" s="135"/>
      <c r="H142" s="135"/>
      <c r="I142" s="135"/>
      <c r="J142" s="134"/>
      <c r="K142" s="135"/>
      <c r="L142" s="162"/>
      <c r="M142" s="135"/>
      <c r="N142" s="134"/>
      <c r="O142" s="135"/>
      <c r="P142" s="134"/>
      <c r="Q142" s="135"/>
      <c r="R142" s="134"/>
      <c r="S142" s="136"/>
      <c r="T142" s="136"/>
      <c r="U142" s="136"/>
      <c r="V142" s="137"/>
      <c r="W142" s="138" t="str">
        <f t="shared" si="8"/>
        <v/>
      </c>
      <c r="X142" s="205" t="e">
        <f t="shared" si="9"/>
        <v>#VALUE!</v>
      </c>
      <c r="Y142" s="139">
        <f t="shared" si="10"/>
        <v>0</v>
      </c>
      <c r="Z142" s="139" t="str">
        <f t="shared" si="11"/>
        <v/>
      </c>
      <c r="AA142" s="140"/>
      <c r="AB142" s="141"/>
      <c r="AC142" s="141"/>
      <c r="AD142" s="160"/>
    </row>
    <row r="143" spans="1:30" s="142" customFormat="1" ht="15" hidden="1">
      <c r="A143" s="134"/>
      <c r="B143" s="134"/>
      <c r="C143" s="135"/>
      <c r="D143" s="135"/>
      <c r="E143" s="135"/>
      <c r="F143" s="135"/>
      <c r="G143" s="135"/>
      <c r="H143" s="135"/>
      <c r="I143" s="135"/>
      <c r="J143" s="134"/>
      <c r="K143" s="135"/>
      <c r="L143" s="162"/>
      <c r="M143" s="135"/>
      <c r="N143" s="134"/>
      <c r="O143" s="135"/>
      <c r="P143" s="134"/>
      <c r="Q143" s="135"/>
      <c r="R143" s="134"/>
      <c r="S143" s="136"/>
      <c r="T143" s="136"/>
      <c r="U143" s="136"/>
      <c r="V143" s="137"/>
      <c r="W143" s="138" t="str">
        <f t="shared" si="8"/>
        <v/>
      </c>
      <c r="X143" s="205" t="e">
        <f t="shared" si="9"/>
        <v>#VALUE!</v>
      </c>
      <c r="Y143" s="139">
        <f t="shared" si="10"/>
        <v>0</v>
      </c>
      <c r="Z143" s="139" t="str">
        <f t="shared" si="11"/>
        <v/>
      </c>
      <c r="AA143" s="140"/>
      <c r="AB143" s="141"/>
      <c r="AC143" s="141"/>
      <c r="AD143" s="160"/>
    </row>
    <row r="144" spans="1:30" s="142" customFormat="1" ht="15" hidden="1">
      <c r="A144" s="134"/>
      <c r="B144" s="134"/>
      <c r="C144" s="135"/>
      <c r="D144" s="135"/>
      <c r="E144" s="135"/>
      <c r="F144" s="135"/>
      <c r="G144" s="135"/>
      <c r="H144" s="135"/>
      <c r="I144" s="135"/>
      <c r="J144" s="134"/>
      <c r="K144" s="135"/>
      <c r="L144" s="162"/>
      <c r="M144" s="135"/>
      <c r="N144" s="134"/>
      <c r="O144" s="135"/>
      <c r="P144" s="134"/>
      <c r="Q144" s="135"/>
      <c r="R144" s="134"/>
      <c r="S144" s="136"/>
      <c r="T144" s="136"/>
      <c r="U144" s="136"/>
      <c r="V144" s="137"/>
      <c r="W144" s="138" t="str">
        <f t="shared" si="8"/>
        <v/>
      </c>
      <c r="X144" s="205" t="e">
        <f t="shared" si="9"/>
        <v>#VALUE!</v>
      </c>
      <c r="Y144" s="139">
        <f t="shared" si="10"/>
        <v>0</v>
      </c>
      <c r="Z144" s="139" t="str">
        <f t="shared" si="11"/>
        <v/>
      </c>
      <c r="AA144" s="140"/>
      <c r="AB144" s="141"/>
      <c r="AC144" s="141"/>
      <c r="AD144" s="160"/>
    </row>
    <row r="145" spans="1:30" s="142" customFormat="1" ht="15" hidden="1">
      <c r="A145" s="134"/>
      <c r="B145" s="134"/>
      <c r="C145" s="135"/>
      <c r="D145" s="135"/>
      <c r="E145" s="135"/>
      <c r="F145" s="135"/>
      <c r="G145" s="135"/>
      <c r="H145" s="135"/>
      <c r="I145" s="135"/>
      <c r="J145" s="134"/>
      <c r="K145" s="135"/>
      <c r="L145" s="162"/>
      <c r="M145" s="135"/>
      <c r="N145" s="134"/>
      <c r="O145" s="135"/>
      <c r="P145" s="134"/>
      <c r="Q145" s="135"/>
      <c r="R145" s="134"/>
      <c r="S145" s="136"/>
      <c r="T145" s="136"/>
      <c r="U145" s="136"/>
      <c r="V145" s="137"/>
      <c r="W145" s="138" t="str">
        <f t="shared" si="8"/>
        <v/>
      </c>
      <c r="X145" s="205" t="e">
        <f t="shared" si="9"/>
        <v>#VALUE!</v>
      </c>
      <c r="Y145" s="139">
        <f t="shared" si="10"/>
        <v>0</v>
      </c>
      <c r="Z145" s="139" t="str">
        <f t="shared" si="11"/>
        <v/>
      </c>
      <c r="AA145" s="140"/>
      <c r="AB145" s="141"/>
      <c r="AC145" s="141"/>
      <c r="AD145" s="160"/>
    </row>
    <row r="146" spans="1:30" s="142" customFormat="1" ht="15" hidden="1">
      <c r="A146" s="134"/>
      <c r="B146" s="134"/>
      <c r="C146" s="135"/>
      <c r="D146" s="135"/>
      <c r="E146" s="135"/>
      <c r="F146" s="135"/>
      <c r="G146" s="135"/>
      <c r="H146" s="135"/>
      <c r="I146" s="135"/>
      <c r="J146" s="134"/>
      <c r="K146" s="135"/>
      <c r="L146" s="162"/>
      <c r="M146" s="135"/>
      <c r="N146" s="134"/>
      <c r="O146" s="135"/>
      <c r="P146" s="134"/>
      <c r="Q146" s="135"/>
      <c r="R146" s="134"/>
      <c r="S146" s="136"/>
      <c r="T146" s="136"/>
      <c r="U146" s="136"/>
      <c r="V146" s="137"/>
      <c r="W146" s="138" t="str">
        <f t="shared" si="8"/>
        <v/>
      </c>
      <c r="X146" s="205" t="e">
        <f t="shared" si="9"/>
        <v>#VALUE!</v>
      </c>
      <c r="Y146" s="139">
        <f t="shared" si="10"/>
        <v>0</v>
      </c>
      <c r="Z146" s="139" t="str">
        <f t="shared" si="11"/>
        <v/>
      </c>
      <c r="AA146" s="140"/>
      <c r="AB146" s="141"/>
      <c r="AC146" s="141"/>
      <c r="AD146" s="160"/>
    </row>
    <row r="147" spans="1:30" s="142" customFormat="1" ht="15" hidden="1">
      <c r="A147" s="134"/>
      <c r="B147" s="134"/>
      <c r="C147" s="135"/>
      <c r="D147" s="135"/>
      <c r="E147" s="135"/>
      <c r="F147" s="135"/>
      <c r="G147" s="135"/>
      <c r="H147" s="135"/>
      <c r="I147" s="135"/>
      <c r="J147" s="134"/>
      <c r="K147" s="135"/>
      <c r="L147" s="162"/>
      <c r="M147" s="135"/>
      <c r="N147" s="134"/>
      <c r="O147" s="135"/>
      <c r="P147" s="134"/>
      <c r="Q147" s="135"/>
      <c r="R147" s="134"/>
      <c r="S147" s="136"/>
      <c r="T147" s="136"/>
      <c r="U147" s="136"/>
      <c r="V147" s="137"/>
      <c r="W147" s="138" t="str">
        <f t="shared" si="8"/>
        <v/>
      </c>
      <c r="X147" s="205" t="e">
        <f t="shared" si="9"/>
        <v>#VALUE!</v>
      </c>
      <c r="Y147" s="139">
        <f t="shared" si="10"/>
        <v>0</v>
      </c>
      <c r="Z147" s="139" t="str">
        <f t="shared" si="11"/>
        <v/>
      </c>
      <c r="AA147" s="140"/>
      <c r="AB147" s="141"/>
      <c r="AC147" s="141"/>
      <c r="AD147" s="160"/>
    </row>
    <row r="148" spans="1:30" s="142" customFormat="1" ht="15" hidden="1">
      <c r="A148" s="134"/>
      <c r="B148" s="134"/>
      <c r="C148" s="135"/>
      <c r="D148" s="135"/>
      <c r="E148" s="135"/>
      <c r="F148" s="135"/>
      <c r="G148" s="135"/>
      <c r="H148" s="135"/>
      <c r="I148" s="135"/>
      <c r="J148" s="134"/>
      <c r="K148" s="135"/>
      <c r="L148" s="162"/>
      <c r="M148" s="135"/>
      <c r="N148" s="134"/>
      <c r="O148" s="135"/>
      <c r="P148" s="134"/>
      <c r="Q148" s="135"/>
      <c r="R148" s="134"/>
      <c r="S148" s="136"/>
      <c r="T148" s="136"/>
      <c r="U148" s="136"/>
      <c r="V148" s="137"/>
      <c r="W148" s="138" t="str">
        <f t="shared" si="8"/>
        <v/>
      </c>
      <c r="X148" s="205" t="e">
        <f t="shared" si="9"/>
        <v>#VALUE!</v>
      </c>
      <c r="Y148" s="139">
        <f t="shared" si="10"/>
        <v>0</v>
      </c>
      <c r="Z148" s="139" t="str">
        <f t="shared" si="11"/>
        <v/>
      </c>
      <c r="AA148" s="140"/>
      <c r="AB148" s="141"/>
      <c r="AC148" s="141"/>
      <c r="AD148" s="160"/>
    </row>
    <row r="149" spans="1:30" s="142" customFormat="1" ht="15" hidden="1">
      <c r="A149" s="134"/>
      <c r="B149" s="134"/>
      <c r="C149" s="135"/>
      <c r="D149" s="135"/>
      <c r="E149" s="135"/>
      <c r="F149" s="135"/>
      <c r="G149" s="135"/>
      <c r="H149" s="135"/>
      <c r="I149" s="135"/>
      <c r="J149" s="134"/>
      <c r="K149" s="135"/>
      <c r="L149" s="162"/>
      <c r="M149" s="135"/>
      <c r="N149" s="134"/>
      <c r="O149" s="135"/>
      <c r="P149" s="134"/>
      <c r="Q149" s="135"/>
      <c r="R149" s="134"/>
      <c r="S149" s="136"/>
      <c r="T149" s="136"/>
      <c r="U149" s="136"/>
      <c r="V149" s="137"/>
      <c r="W149" s="138" t="str">
        <f t="shared" si="8"/>
        <v/>
      </c>
      <c r="X149" s="205" t="e">
        <f t="shared" si="9"/>
        <v>#VALUE!</v>
      </c>
      <c r="Y149" s="139">
        <f t="shared" si="10"/>
        <v>0</v>
      </c>
      <c r="Z149" s="139" t="str">
        <f t="shared" si="11"/>
        <v/>
      </c>
      <c r="AA149" s="140"/>
      <c r="AB149" s="141"/>
      <c r="AC149" s="141"/>
      <c r="AD149" s="160"/>
    </row>
    <row r="150" spans="1:30" s="142" customFormat="1" ht="15" hidden="1">
      <c r="A150" s="134"/>
      <c r="B150" s="134"/>
      <c r="C150" s="135"/>
      <c r="D150" s="135"/>
      <c r="E150" s="135"/>
      <c r="F150" s="135"/>
      <c r="G150" s="135"/>
      <c r="H150" s="135"/>
      <c r="I150" s="135"/>
      <c r="J150" s="134"/>
      <c r="K150" s="135"/>
      <c r="L150" s="162"/>
      <c r="M150" s="135"/>
      <c r="N150" s="134"/>
      <c r="O150" s="135"/>
      <c r="P150" s="134"/>
      <c r="Q150" s="135"/>
      <c r="R150" s="134"/>
      <c r="S150" s="136"/>
      <c r="T150" s="136"/>
      <c r="U150" s="136"/>
      <c r="V150" s="137"/>
      <c r="W150" s="138" t="str">
        <f t="shared" si="8"/>
        <v/>
      </c>
      <c r="X150" s="205" t="e">
        <f t="shared" si="9"/>
        <v>#VALUE!</v>
      </c>
      <c r="Y150" s="139">
        <f t="shared" si="10"/>
        <v>0</v>
      </c>
      <c r="Z150" s="139" t="str">
        <f t="shared" si="11"/>
        <v/>
      </c>
      <c r="AA150" s="140"/>
      <c r="AB150" s="141"/>
      <c r="AC150" s="141"/>
      <c r="AD150" s="160"/>
    </row>
    <row r="151" spans="1:30" s="142" customFormat="1" ht="15" hidden="1">
      <c r="A151" s="134"/>
      <c r="B151" s="134"/>
      <c r="C151" s="135"/>
      <c r="D151" s="135"/>
      <c r="E151" s="135"/>
      <c r="F151" s="135"/>
      <c r="G151" s="135"/>
      <c r="H151" s="135"/>
      <c r="I151" s="135"/>
      <c r="J151" s="134"/>
      <c r="K151" s="135"/>
      <c r="L151" s="162"/>
      <c r="M151" s="135"/>
      <c r="N151" s="134"/>
      <c r="O151" s="135"/>
      <c r="P151" s="134"/>
      <c r="Q151" s="135"/>
      <c r="R151" s="134"/>
      <c r="S151" s="136"/>
      <c r="T151" s="136"/>
      <c r="U151" s="136"/>
      <c r="V151" s="137"/>
      <c r="W151" s="138" t="str">
        <f t="shared" si="8"/>
        <v/>
      </c>
      <c r="X151" s="205" t="e">
        <f t="shared" si="9"/>
        <v>#VALUE!</v>
      </c>
      <c r="Y151" s="139">
        <f t="shared" si="10"/>
        <v>0</v>
      </c>
      <c r="Z151" s="139" t="str">
        <f t="shared" si="11"/>
        <v/>
      </c>
      <c r="AA151" s="140"/>
      <c r="AB151" s="141"/>
      <c r="AC151" s="141"/>
      <c r="AD151" s="160"/>
    </row>
    <row r="152" spans="1:30" s="142" customFormat="1" ht="15" hidden="1">
      <c r="A152" s="134"/>
      <c r="B152" s="134"/>
      <c r="C152" s="135"/>
      <c r="D152" s="135"/>
      <c r="E152" s="135"/>
      <c r="F152" s="135"/>
      <c r="G152" s="135"/>
      <c r="H152" s="135"/>
      <c r="I152" s="135"/>
      <c r="J152" s="134"/>
      <c r="K152" s="135"/>
      <c r="L152" s="162"/>
      <c r="M152" s="135"/>
      <c r="N152" s="134"/>
      <c r="O152" s="135"/>
      <c r="P152" s="134"/>
      <c r="Q152" s="135"/>
      <c r="R152" s="134"/>
      <c r="S152" s="136"/>
      <c r="T152" s="136"/>
      <c r="U152" s="136"/>
      <c r="V152" s="137"/>
      <c r="W152" s="138" t="str">
        <f t="shared" si="8"/>
        <v/>
      </c>
      <c r="X152" s="205" t="e">
        <f t="shared" si="9"/>
        <v>#VALUE!</v>
      </c>
      <c r="Y152" s="139">
        <f t="shared" si="10"/>
        <v>0</v>
      </c>
      <c r="Z152" s="139" t="str">
        <f t="shared" si="11"/>
        <v/>
      </c>
      <c r="AA152" s="140"/>
      <c r="AB152" s="141"/>
      <c r="AC152" s="141"/>
      <c r="AD152" s="160"/>
    </row>
    <row r="153" spans="1:30" s="142" customFormat="1" ht="15" hidden="1">
      <c r="A153" s="134"/>
      <c r="B153" s="134"/>
      <c r="C153" s="135"/>
      <c r="D153" s="135"/>
      <c r="E153" s="135"/>
      <c r="F153" s="135"/>
      <c r="G153" s="135"/>
      <c r="H153" s="135"/>
      <c r="I153" s="135"/>
      <c r="J153" s="134"/>
      <c r="K153" s="135"/>
      <c r="L153" s="162"/>
      <c r="M153" s="135"/>
      <c r="N153" s="134"/>
      <c r="O153" s="135"/>
      <c r="P153" s="134"/>
      <c r="Q153" s="135"/>
      <c r="R153" s="134"/>
      <c r="S153" s="136"/>
      <c r="T153" s="136"/>
      <c r="U153" s="136"/>
      <c r="V153" s="137"/>
      <c r="W153" s="138" t="str">
        <f t="shared" si="8"/>
        <v/>
      </c>
      <c r="X153" s="205" t="e">
        <f t="shared" si="9"/>
        <v>#VALUE!</v>
      </c>
      <c r="Y153" s="139">
        <f t="shared" si="10"/>
        <v>0</v>
      </c>
      <c r="Z153" s="139" t="str">
        <f t="shared" si="11"/>
        <v/>
      </c>
      <c r="AA153" s="140"/>
      <c r="AB153" s="141"/>
      <c r="AC153" s="141"/>
      <c r="AD153" s="160"/>
    </row>
    <row r="154" spans="1:30" s="142" customFormat="1" ht="15" hidden="1">
      <c r="A154" s="134"/>
      <c r="B154" s="134"/>
      <c r="C154" s="135"/>
      <c r="D154" s="135"/>
      <c r="E154" s="135"/>
      <c r="F154" s="135"/>
      <c r="G154" s="135"/>
      <c r="H154" s="135"/>
      <c r="I154" s="135"/>
      <c r="J154" s="134"/>
      <c r="K154" s="135"/>
      <c r="L154" s="162"/>
      <c r="M154" s="135"/>
      <c r="N154" s="134"/>
      <c r="O154" s="135"/>
      <c r="P154" s="134"/>
      <c r="Q154" s="135"/>
      <c r="R154" s="134"/>
      <c r="S154" s="136"/>
      <c r="T154" s="136"/>
      <c r="U154" s="136"/>
      <c r="V154" s="137"/>
      <c r="W154" s="138" t="str">
        <f t="shared" si="8"/>
        <v/>
      </c>
      <c r="X154" s="205" t="e">
        <f t="shared" si="9"/>
        <v>#VALUE!</v>
      </c>
      <c r="Y154" s="139">
        <f t="shared" si="10"/>
        <v>0</v>
      </c>
      <c r="Z154" s="139" t="str">
        <f t="shared" si="11"/>
        <v/>
      </c>
      <c r="AA154" s="140"/>
      <c r="AB154" s="141"/>
      <c r="AC154" s="141"/>
      <c r="AD154" s="160"/>
    </row>
    <row r="155" spans="1:30" s="142" customFormat="1" ht="15" hidden="1">
      <c r="A155" s="134"/>
      <c r="B155" s="134"/>
      <c r="C155" s="135"/>
      <c r="D155" s="135"/>
      <c r="E155" s="135"/>
      <c r="F155" s="135"/>
      <c r="G155" s="135"/>
      <c r="H155" s="135"/>
      <c r="I155" s="135"/>
      <c r="J155" s="134"/>
      <c r="K155" s="135"/>
      <c r="L155" s="162"/>
      <c r="M155" s="135"/>
      <c r="N155" s="134"/>
      <c r="O155" s="135"/>
      <c r="P155" s="134"/>
      <c r="Q155" s="135"/>
      <c r="R155" s="134"/>
      <c r="S155" s="136"/>
      <c r="T155" s="136"/>
      <c r="U155" s="136"/>
      <c r="V155" s="137"/>
      <c r="W155" s="138" t="str">
        <f t="shared" si="8"/>
        <v/>
      </c>
      <c r="X155" s="205" t="e">
        <f t="shared" si="9"/>
        <v>#VALUE!</v>
      </c>
      <c r="Y155" s="139">
        <f t="shared" si="10"/>
        <v>0</v>
      </c>
      <c r="Z155" s="139" t="str">
        <f t="shared" si="11"/>
        <v/>
      </c>
      <c r="AA155" s="140"/>
      <c r="AB155" s="141"/>
      <c r="AC155" s="141"/>
      <c r="AD155" s="160"/>
    </row>
    <row r="156" spans="1:30" s="142" customFormat="1" ht="15" hidden="1">
      <c r="A156" s="134"/>
      <c r="B156" s="134"/>
      <c r="C156" s="135"/>
      <c r="D156" s="135"/>
      <c r="E156" s="135"/>
      <c r="F156" s="135"/>
      <c r="G156" s="135"/>
      <c r="H156" s="135"/>
      <c r="I156" s="135"/>
      <c r="J156" s="134"/>
      <c r="K156" s="135"/>
      <c r="L156" s="162"/>
      <c r="M156" s="135"/>
      <c r="N156" s="134"/>
      <c r="O156" s="135"/>
      <c r="P156" s="134"/>
      <c r="Q156" s="135"/>
      <c r="R156" s="134"/>
      <c r="S156" s="136"/>
      <c r="T156" s="136"/>
      <c r="U156" s="136"/>
      <c r="V156" s="137"/>
      <c r="W156" s="138" t="str">
        <f t="shared" si="8"/>
        <v/>
      </c>
      <c r="X156" s="205" t="e">
        <f t="shared" si="9"/>
        <v>#VALUE!</v>
      </c>
      <c r="Y156" s="139">
        <f t="shared" si="10"/>
        <v>0</v>
      </c>
      <c r="Z156" s="139" t="str">
        <f t="shared" si="11"/>
        <v/>
      </c>
      <c r="AA156" s="140"/>
      <c r="AB156" s="141"/>
      <c r="AC156" s="141"/>
      <c r="AD156" s="160"/>
    </row>
    <row r="157" spans="1:30" s="142" customFormat="1" ht="15" hidden="1">
      <c r="A157" s="134"/>
      <c r="B157" s="134"/>
      <c r="C157" s="135"/>
      <c r="D157" s="135"/>
      <c r="E157" s="135"/>
      <c r="F157" s="135"/>
      <c r="G157" s="135"/>
      <c r="H157" s="135"/>
      <c r="I157" s="135"/>
      <c r="J157" s="134"/>
      <c r="K157" s="135"/>
      <c r="L157" s="162"/>
      <c r="M157" s="135"/>
      <c r="N157" s="134"/>
      <c r="O157" s="135"/>
      <c r="P157" s="134"/>
      <c r="Q157" s="135"/>
      <c r="R157" s="134"/>
      <c r="S157" s="136"/>
      <c r="T157" s="136"/>
      <c r="U157" s="136"/>
      <c r="V157" s="137"/>
      <c r="W157" s="138" t="str">
        <f t="shared" si="8"/>
        <v/>
      </c>
      <c r="X157" s="205" t="e">
        <f t="shared" si="9"/>
        <v>#VALUE!</v>
      </c>
      <c r="Y157" s="139">
        <f t="shared" si="10"/>
        <v>0</v>
      </c>
      <c r="Z157" s="139" t="str">
        <f t="shared" si="11"/>
        <v/>
      </c>
      <c r="AA157" s="140"/>
      <c r="AB157" s="141"/>
      <c r="AC157" s="141"/>
      <c r="AD157" s="160"/>
    </row>
    <row r="158" spans="1:30" s="142" customFormat="1" ht="15" hidden="1">
      <c r="A158" s="134"/>
      <c r="B158" s="134"/>
      <c r="C158" s="135"/>
      <c r="D158" s="135"/>
      <c r="E158" s="135"/>
      <c r="F158" s="135"/>
      <c r="G158" s="135"/>
      <c r="H158" s="135"/>
      <c r="I158" s="135"/>
      <c r="J158" s="134"/>
      <c r="K158" s="135"/>
      <c r="L158" s="162"/>
      <c r="M158" s="135"/>
      <c r="N158" s="134"/>
      <c r="O158" s="135"/>
      <c r="P158" s="134"/>
      <c r="Q158" s="135"/>
      <c r="R158" s="134"/>
      <c r="S158" s="136"/>
      <c r="T158" s="136"/>
      <c r="U158" s="136"/>
      <c r="V158" s="137"/>
      <c r="W158" s="138" t="str">
        <f t="shared" si="8"/>
        <v/>
      </c>
      <c r="X158" s="205" t="e">
        <f t="shared" si="9"/>
        <v>#VALUE!</v>
      </c>
      <c r="Y158" s="139">
        <f t="shared" si="10"/>
        <v>0</v>
      </c>
      <c r="Z158" s="139" t="str">
        <f t="shared" si="11"/>
        <v/>
      </c>
      <c r="AA158" s="140"/>
      <c r="AB158" s="141"/>
      <c r="AC158" s="141"/>
      <c r="AD158" s="160"/>
    </row>
    <row r="159" spans="1:30" s="142" customFormat="1" ht="15" hidden="1">
      <c r="A159" s="134"/>
      <c r="B159" s="134"/>
      <c r="C159" s="135"/>
      <c r="D159" s="135"/>
      <c r="E159" s="135"/>
      <c r="F159" s="135"/>
      <c r="G159" s="135"/>
      <c r="H159" s="135"/>
      <c r="I159" s="135"/>
      <c r="J159" s="134"/>
      <c r="K159" s="135"/>
      <c r="L159" s="162"/>
      <c r="M159" s="135"/>
      <c r="N159" s="134"/>
      <c r="O159" s="135"/>
      <c r="P159" s="134"/>
      <c r="Q159" s="135"/>
      <c r="R159" s="134"/>
      <c r="S159" s="136"/>
      <c r="T159" s="136"/>
      <c r="U159" s="136"/>
      <c r="V159" s="137"/>
      <c r="W159" s="138" t="str">
        <f t="shared" si="8"/>
        <v/>
      </c>
      <c r="X159" s="205" t="e">
        <f t="shared" si="9"/>
        <v>#VALUE!</v>
      </c>
      <c r="Y159" s="139">
        <f t="shared" si="10"/>
        <v>0</v>
      </c>
      <c r="Z159" s="139" t="str">
        <f t="shared" si="11"/>
        <v/>
      </c>
      <c r="AA159" s="140"/>
      <c r="AB159" s="141"/>
      <c r="AC159" s="141"/>
      <c r="AD159" s="160"/>
    </row>
    <row r="160" spans="1:30" s="142" customFormat="1" ht="15" hidden="1">
      <c r="A160" s="134"/>
      <c r="B160" s="134"/>
      <c r="C160" s="135"/>
      <c r="D160" s="135"/>
      <c r="E160" s="135"/>
      <c r="F160" s="135"/>
      <c r="G160" s="135"/>
      <c r="H160" s="135"/>
      <c r="I160" s="135"/>
      <c r="J160" s="134"/>
      <c r="K160" s="135"/>
      <c r="L160" s="162"/>
      <c r="M160" s="135"/>
      <c r="N160" s="134"/>
      <c r="O160" s="135"/>
      <c r="P160" s="134"/>
      <c r="Q160" s="135"/>
      <c r="R160" s="134"/>
      <c r="S160" s="136"/>
      <c r="T160" s="136"/>
      <c r="U160" s="136"/>
      <c r="V160" s="137"/>
      <c r="W160" s="138" t="str">
        <f t="shared" si="8"/>
        <v/>
      </c>
      <c r="X160" s="205" t="e">
        <f t="shared" si="9"/>
        <v>#VALUE!</v>
      </c>
      <c r="Y160" s="139">
        <f t="shared" si="10"/>
        <v>0</v>
      </c>
      <c r="Z160" s="139" t="str">
        <f t="shared" si="11"/>
        <v/>
      </c>
      <c r="AA160" s="140"/>
      <c r="AB160" s="141"/>
      <c r="AC160" s="141"/>
      <c r="AD160" s="160"/>
    </row>
    <row r="161" spans="1:30" s="142" customFormat="1" ht="15" hidden="1">
      <c r="A161" s="134"/>
      <c r="B161" s="134"/>
      <c r="C161" s="135"/>
      <c r="D161" s="135"/>
      <c r="E161" s="135"/>
      <c r="F161" s="135"/>
      <c r="G161" s="135"/>
      <c r="H161" s="135"/>
      <c r="I161" s="135"/>
      <c r="J161" s="134"/>
      <c r="K161" s="135"/>
      <c r="L161" s="162"/>
      <c r="M161" s="135"/>
      <c r="N161" s="134"/>
      <c r="O161" s="135"/>
      <c r="P161" s="134"/>
      <c r="Q161" s="135"/>
      <c r="R161" s="134"/>
      <c r="S161" s="136"/>
      <c r="T161" s="136"/>
      <c r="U161" s="136"/>
      <c r="V161" s="137"/>
      <c r="W161" s="138" t="str">
        <f t="shared" si="8"/>
        <v/>
      </c>
      <c r="X161" s="205" t="e">
        <f t="shared" si="9"/>
        <v>#VALUE!</v>
      </c>
      <c r="Y161" s="139">
        <f t="shared" si="10"/>
        <v>0</v>
      </c>
      <c r="Z161" s="139" t="str">
        <f t="shared" si="11"/>
        <v/>
      </c>
      <c r="AA161" s="140"/>
      <c r="AB161" s="141"/>
      <c r="AC161" s="141"/>
      <c r="AD161" s="160"/>
    </row>
    <row r="162" spans="1:30" s="142" customFormat="1" ht="15" hidden="1">
      <c r="A162" s="134"/>
      <c r="B162" s="134"/>
      <c r="C162" s="135"/>
      <c r="D162" s="135"/>
      <c r="E162" s="135"/>
      <c r="F162" s="135"/>
      <c r="G162" s="135"/>
      <c r="H162" s="135"/>
      <c r="I162" s="135"/>
      <c r="J162" s="134"/>
      <c r="K162" s="135"/>
      <c r="L162" s="162"/>
      <c r="M162" s="135"/>
      <c r="N162" s="134"/>
      <c r="O162" s="135"/>
      <c r="P162" s="134"/>
      <c r="Q162" s="135"/>
      <c r="R162" s="134"/>
      <c r="S162" s="136"/>
      <c r="T162" s="136"/>
      <c r="U162" s="136"/>
      <c r="V162" s="137"/>
      <c r="W162" s="138" t="str">
        <f t="shared" si="8"/>
        <v/>
      </c>
      <c r="X162" s="205" t="e">
        <f t="shared" si="9"/>
        <v>#VALUE!</v>
      </c>
      <c r="Y162" s="139">
        <f t="shared" si="10"/>
        <v>0</v>
      </c>
      <c r="Z162" s="139" t="str">
        <f t="shared" si="11"/>
        <v/>
      </c>
      <c r="AA162" s="140"/>
      <c r="AB162" s="141"/>
      <c r="AC162" s="141"/>
      <c r="AD162" s="160"/>
    </row>
    <row r="163" spans="1:30" s="142" customFormat="1" ht="15" hidden="1">
      <c r="A163" s="134"/>
      <c r="B163" s="134"/>
      <c r="C163" s="135"/>
      <c r="D163" s="135"/>
      <c r="E163" s="135"/>
      <c r="F163" s="135"/>
      <c r="G163" s="135"/>
      <c r="H163" s="135"/>
      <c r="I163" s="135"/>
      <c r="J163" s="134"/>
      <c r="K163" s="135"/>
      <c r="L163" s="162"/>
      <c r="M163" s="135"/>
      <c r="N163" s="134"/>
      <c r="O163" s="135"/>
      <c r="P163" s="134"/>
      <c r="Q163" s="135"/>
      <c r="R163" s="134"/>
      <c r="S163" s="136"/>
      <c r="T163" s="136"/>
      <c r="U163" s="136"/>
      <c r="V163" s="137"/>
      <c r="W163" s="138" t="str">
        <f t="shared" si="8"/>
        <v/>
      </c>
      <c r="X163" s="205" t="e">
        <f t="shared" si="9"/>
        <v>#VALUE!</v>
      </c>
      <c r="Y163" s="139">
        <f t="shared" si="10"/>
        <v>0</v>
      </c>
      <c r="Z163" s="139" t="str">
        <f t="shared" si="11"/>
        <v/>
      </c>
      <c r="AA163" s="140"/>
      <c r="AB163" s="141"/>
      <c r="AC163" s="141"/>
      <c r="AD163" s="160"/>
    </row>
    <row r="164" spans="1:30" s="142" customFormat="1" ht="15" hidden="1">
      <c r="A164" s="134"/>
      <c r="B164" s="134"/>
      <c r="C164" s="135"/>
      <c r="D164" s="135"/>
      <c r="E164" s="135"/>
      <c r="F164" s="135"/>
      <c r="G164" s="135"/>
      <c r="H164" s="135"/>
      <c r="I164" s="135"/>
      <c r="J164" s="134"/>
      <c r="K164" s="135"/>
      <c r="L164" s="162"/>
      <c r="M164" s="135"/>
      <c r="N164" s="134"/>
      <c r="O164" s="135"/>
      <c r="P164" s="134"/>
      <c r="Q164" s="135"/>
      <c r="R164" s="134"/>
      <c r="S164" s="136"/>
      <c r="T164" s="136"/>
      <c r="U164" s="136"/>
      <c r="V164" s="137"/>
      <c r="W164" s="138" t="str">
        <f t="shared" si="8"/>
        <v/>
      </c>
      <c r="X164" s="205" t="e">
        <f t="shared" si="9"/>
        <v>#VALUE!</v>
      </c>
      <c r="Y164" s="139">
        <f t="shared" si="10"/>
        <v>0</v>
      </c>
      <c r="Z164" s="139" t="str">
        <f t="shared" si="11"/>
        <v/>
      </c>
      <c r="AA164" s="140"/>
      <c r="AB164" s="141"/>
      <c r="AC164" s="141"/>
      <c r="AD164" s="160"/>
    </row>
    <row r="165" spans="1:30" s="142" customFormat="1" ht="15" hidden="1">
      <c r="A165" s="134"/>
      <c r="B165" s="134"/>
      <c r="C165" s="135"/>
      <c r="D165" s="135"/>
      <c r="E165" s="135"/>
      <c r="F165" s="135"/>
      <c r="G165" s="135"/>
      <c r="H165" s="135"/>
      <c r="I165" s="135"/>
      <c r="J165" s="134"/>
      <c r="K165" s="135"/>
      <c r="L165" s="162"/>
      <c r="M165" s="135"/>
      <c r="N165" s="134"/>
      <c r="O165" s="135"/>
      <c r="P165" s="134"/>
      <c r="Q165" s="135"/>
      <c r="R165" s="134"/>
      <c r="S165" s="136"/>
      <c r="T165" s="136"/>
      <c r="U165" s="136"/>
      <c r="V165" s="137"/>
      <c r="W165" s="138" t="str">
        <f t="shared" si="8"/>
        <v/>
      </c>
      <c r="X165" s="205" t="e">
        <f t="shared" si="9"/>
        <v>#VALUE!</v>
      </c>
      <c r="Y165" s="139">
        <f t="shared" si="10"/>
        <v>0</v>
      </c>
      <c r="Z165" s="139" t="str">
        <f t="shared" si="11"/>
        <v/>
      </c>
      <c r="AA165" s="140"/>
      <c r="AB165" s="141"/>
      <c r="AC165" s="141"/>
      <c r="AD165" s="160"/>
    </row>
    <row r="166" spans="1:30" s="142" customFormat="1" ht="15" hidden="1">
      <c r="A166" s="134"/>
      <c r="B166" s="134"/>
      <c r="C166" s="135"/>
      <c r="D166" s="135"/>
      <c r="E166" s="135"/>
      <c r="F166" s="135"/>
      <c r="G166" s="135"/>
      <c r="H166" s="135"/>
      <c r="I166" s="135"/>
      <c r="J166" s="134"/>
      <c r="K166" s="135"/>
      <c r="L166" s="162"/>
      <c r="M166" s="135"/>
      <c r="N166" s="134"/>
      <c r="O166" s="135"/>
      <c r="P166" s="134"/>
      <c r="Q166" s="135"/>
      <c r="R166" s="134"/>
      <c r="S166" s="136"/>
      <c r="T166" s="136"/>
      <c r="U166" s="136"/>
      <c r="V166" s="137"/>
      <c r="W166" s="138" t="str">
        <f t="shared" si="8"/>
        <v/>
      </c>
      <c r="X166" s="205" t="e">
        <f t="shared" si="9"/>
        <v>#VALUE!</v>
      </c>
      <c r="Y166" s="139">
        <f t="shared" si="10"/>
        <v>0</v>
      </c>
      <c r="Z166" s="139" t="str">
        <f t="shared" si="11"/>
        <v/>
      </c>
      <c r="AA166" s="140"/>
      <c r="AB166" s="141"/>
      <c r="AC166" s="141"/>
      <c r="AD166" s="160"/>
    </row>
    <row r="167" spans="1:30" s="142" customFormat="1" ht="15" hidden="1">
      <c r="A167" s="134"/>
      <c r="B167" s="134"/>
      <c r="C167" s="135"/>
      <c r="D167" s="135"/>
      <c r="E167" s="135"/>
      <c r="F167" s="135"/>
      <c r="G167" s="135"/>
      <c r="H167" s="135"/>
      <c r="I167" s="135"/>
      <c r="J167" s="134"/>
      <c r="K167" s="135"/>
      <c r="L167" s="162"/>
      <c r="M167" s="135"/>
      <c r="N167" s="134"/>
      <c r="O167" s="135"/>
      <c r="P167" s="134"/>
      <c r="Q167" s="135"/>
      <c r="R167" s="134"/>
      <c r="S167" s="136"/>
      <c r="T167" s="136"/>
      <c r="U167" s="136"/>
      <c r="V167" s="137"/>
      <c r="W167" s="138" t="str">
        <f t="shared" si="8"/>
        <v/>
      </c>
      <c r="X167" s="205" t="e">
        <f t="shared" si="9"/>
        <v>#VALUE!</v>
      </c>
      <c r="Y167" s="139">
        <f t="shared" si="10"/>
        <v>0</v>
      </c>
      <c r="Z167" s="139" t="str">
        <f t="shared" si="11"/>
        <v/>
      </c>
      <c r="AA167" s="140"/>
      <c r="AB167" s="141"/>
      <c r="AC167" s="141"/>
      <c r="AD167" s="160"/>
    </row>
    <row r="168" spans="1:30" s="142" customFormat="1" ht="15" hidden="1">
      <c r="A168" s="134"/>
      <c r="B168" s="134"/>
      <c r="C168" s="135"/>
      <c r="D168" s="135"/>
      <c r="E168" s="135"/>
      <c r="F168" s="135"/>
      <c r="G168" s="135"/>
      <c r="H168" s="135"/>
      <c r="I168" s="135"/>
      <c r="J168" s="134"/>
      <c r="K168" s="135"/>
      <c r="L168" s="162"/>
      <c r="M168" s="135"/>
      <c r="N168" s="134"/>
      <c r="O168" s="135"/>
      <c r="P168" s="134"/>
      <c r="Q168" s="135"/>
      <c r="R168" s="134"/>
      <c r="S168" s="136"/>
      <c r="T168" s="136"/>
      <c r="U168" s="136"/>
      <c r="V168" s="137"/>
      <c r="W168" s="138" t="str">
        <f t="shared" si="8"/>
        <v/>
      </c>
      <c r="X168" s="205" t="e">
        <f t="shared" si="9"/>
        <v>#VALUE!</v>
      </c>
      <c r="Y168" s="139">
        <f t="shared" si="10"/>
        <v>0</v>
      </c>
      <c r="Z168" s="139" t="str">
        <f t="shared" si="11"/>
        <v/>
      </c>
      <c r="AA168" s="140"/>
      <c r="AB168" s="141"/>
      <c r="AC168" s="141"/>
      <c r="AD168" s="160"/>
    </row>
    <row r="169" spans="1:30" s="142" customFormat="1" ht="15" hidden="1">
      <c r="A169" s="134"/>
      <c r="B169" s="134"/>
      <c r="C169" s="135"/>
      <c r="D169" s="135"/>
      <c r="E169" s="135"/>
      <c r="F169" s="135"/>
      <c r="G169" s="135"/>
      <c r="H169" s="135"/>
      <c r="I169" s="135"/>
      <c r="J169" s="134"/>
      <c r="K169" s="135"/>
      <c r="L169" s="162"/>
      <c r="M169" s="135"/>
      <c r="N169" s="134"/>
      <c r="O169" s="135"/>
      <c r="P169" s="134"/>
      <c r="Q169" s="135"/>
      <c r="R169" s="134"/>
      <c r="S169" s="136"/>
      <c r="T169" s="136"/>
      <c r="U169" s="136"/>
      <c r="V169" s="137"/>
      <c r="W169" s="138" t="str">
        <f t="shared" si="8"/>
        <v/>
      </c>
      <c r="X169" s="205" t="e">
        <f t="shared" si="9"/>
        <v>#VALUE!</v>
      </c>
      <c r="Y169" s="139">
        <f t="shared" si="10"/>
        <v>0</v>
      </c>
      <c r="Z169" s="139" t="str">
        <f t="shared" si="11"/>
        <v/>
      </c>
      <c r="AA169" s="140"/>
      <c r="AB169" s="141"/>
      <c r="AC169" s="141"/>
      <c r="AD169" s="160"/>
    </row>
    <row r="170" spans="1:30" s="142" customFormat="1" ht="15" hidden="1">
      <c r="A170" s="134"/>
      <c r="B170" s="134"/>
      <c r="C170" s="135"/>
      <c r="D170" s="135"/>
      <c r="E170" s="135"/>
      <c r="F170" s="135"/>
      <c r="G170" s="135"/>
      <c r="H170" s="135"/>
      <c r="I170" s="135"/>
      <c r="J170" s="134"/>
      <c r="K170" s="135"/>
      <c r="L170" s="162"/>
      <c r="M170" s="135"/>
      <c r="N170" s="134"/>
      <c r="O170" s="135"/>
      <c r="P170" s="134"/>
      <c r="Q170" s="135"/>
      <c r="R170" s="134"/>
      <c r="S170" s="136"/>
      <c r="T170" s="136"/>
      <c r="U170" s="136"/>
      <c r="V170" s="137"/>
      <c r="W170" s="138" t="str">
        <f t="shared" si="8"/>
        <v/>
      </c>
      <c r="X170" s="205" t="e">
        <f t="shared" si="9"/>
        <v>#VALUE!</v>
      </c>
      <c r="Y170" s="139">
        <f t="shared" si="10"/>
        <v>0</v>
      </c>
      <c r="Z170" s="139" t="str">
        <f t="shared" si="11"/>
        <v/>
      </c>
      <c r="AA170" s="140"/>
      <c r="AB170" s="141"/>
      <c r="AC170" s="141"/>
      <c r="AD170" s="160"/>
    </row>
    <row r="171" spans="1:30" s="142" customFormat="1" ht="15" hidden="1">
      <c r="A171" s="134"/>
      <c r="B171" s="134"/>
      <c r="C171" s="135"/>
      <c r="D171" s="135"/>
      <c r="E171" s="135"/>
      <c r="F171" s="135"/>
      <c r="G171" s="135"/>
      <c r="H171" s="135"/>
      <c r="I171" s="135"/>
      <c r="J171" s="134"/>
      <c r="K171" s="135"/>
      <c r="L171" s="162"/>
      <c r="M171" s="135"/>
      <c r="N171" s="134"/>
      <c r="O171" s="135"/>
      <c r="P171" s="134"/>
      <c r="Q171" s="135"/>
      <c r="R171" s="134"/>
      <c r="S171" s="136"/>
      <c r="T171" s="136"/>
      <c r="U171" s="136"/>
      <c r="V171" s="137"/>
      <c r="W171" s="138" t="str">
        <f t="shared" si="8"/>
        <v/>
      </c>
      <c r="X171" s="205" t="e">
        <f t="shared" si="9"/>
        <v>#VALUE!</v>
      </c>
      <c r="Y171" s="139">
        <f t="shared" si="10"/>
        <v>0</v>
      </c>
      <c r="Z171" s="139" t="str">
        <f t="shared" si="11"/>
        <v/>
      </c>
      <c r="AA171" s="140"/>
      <c r="AB171" s="141"/>
      <c r="AC171" s="141"/>
      <c r="AD171" s="160"/>
    </row>
    <row r="172" spans="1:30" s="142" customFormat="1" ht="15" hidden="1">
      <c r="A172" s="134"/>
      <c r="B172" s="134"/>
      <c r="C172" s="135"/>
      <c r="D172" s="135"/>
      <c r="E172" s="135"/>
      <c r="F172" s="135"/>
      <c r="G172" s="135"/>
      <c r="H172" s="135"/>
      <c r="I172" s="135"/>
      <c r="J172" s="134"/>
      <c r="K172" s="135"/>
      <c r="L172" s="162"/>
      <c r="M172" s="135"/>
      <c r="N172" s="134"/>
      <c r="O172" s="135"/>
      <c r="P172" s="134"/>
      <c r="Q172" s="135"/>
      <c r="R172" s="134"/>
      <c r="S172" s="136"/>
      <c r="T172" s="136"/>
      <c r="U172" s="136"/>
      <c r="V172" s="137"/>
      <c r="W172" s="138" t="str">
        <f t="shared" si="8"/>
        <v/>
      </c>
      <c r="X172" s="205" t="e">
        <f t="shared" si="9"/>
        <v>#VALUE!</v>
      </c>
      <c r="Y172" s="139">
        <f t="shared" si="10"/>
        <v>0</v>
      </c>
      <c r="Z172" s="139" t="str">
        <f t="shared" si="11"/>
        <v/>
      </c>
      <c r="AA172" s="140"/>
      <c r="AB172" s="141"/>
      <c r="AC172" s="141"/>
      <c r="AD172" s="160"/>
    </row>
    <row r="173" spans="1:30" s="142" customFormat="1" ht="15" hidden="1">
      <c r="A173" s="134"/>
      <c r="B173" s="134"/>
      <c r="C173" s="135"/>
      <c r="D173" s="135"/>
      <c r="E173" s="135"/>
      <c r="F173" s="135"/>
      <c r="G173" s="135"/>
      <c r="H173" s="135"/>
      <c r="I173" s="135"/>
      <c r="J173" s="134"/>
      <c r="K173" s="135"/>
      <c r="L173" s="162"/>
      <c r="M173" s="135"/>
      <c r="N173" s="134"/>
      <c r="O173" s="135"/>
      <c r="P173" s="134"/>
      <c r="Q173" s="135"/>
      <c r="R173" s="134"/>
      <c r="S173" s="136"/>
      <c r="T173" s="136"/>
      <c r="U173" s="136"/>
      <c r="V173" s="137"/>
      <c r="W173" s="138" t="str">
        <f t="shared" si="8"/>
        <v/>
      </c>
      <c r="X173" s="205" t="e">
        <f t="shared" si="9"/>
        <v>#VALUE!</v>
      </c>
      <c r="Y173" s="139">
        <f t="shared" si="10"/>
        <v>0</v>
      </c>
      <c r="Z173" s="139" t="str">
        <f t="shared" si="11"/>
        <v/>
      </c>
      <c r="AA173" s="140"/>
      <c r="AB173" s="141"/>
      <c r="AC173" s="141"/>
      <c r="AD173" s="160"/>
    </row>
    <row r="174" spans="1:30" s="142" customFormat="1" ht="15" hidden="1">
      <c r="A174" s="134"/>
      <c r="B174" s="134"/>
      <c r="C174" s="135"/>
      <c r="D174" s="135"/>
      <c r="E174" s="135"/>
      <c r="F174" s="135"/>
      <c r="G174" s="135"/>
      <c r="H174" s="135"/>
      <c r="I174" s="135"/>
      <c r="J174" s="134"/>
      <c r="K174" s="135"/>
      <c r="L174" s="162"/>
      <c r="M174" s="135"/>
      <c r="N174" s="134"/>
      <c r="O174" s="135"/>
      <c r="P174" s="134"/>
      <c r="Q174" s="135"/>
      <c r="R174" s="134"/>
      <c r="S174" s="136"/>
      <c r="T174" s="136"/>
      <c r="U174" s="136"/>
      <c r="V174" s="137"/>
      <c r="W174" s="138" t="str">
        <f t="shared" si="8"/>
        <v/>
      </c>
      <c r="X174" s="205" t="e">
        <f t="shared" si="9"/>
        <v>#VALUE!</v>
      </c>
      <c r="Y174" s="139">
        <f t="shared" si="10"/>
        <v>0</v>
      </c>
      <c r="Z174" s="139" t="str">
        <f t="shared" si="11"/>
        <v/>
      </c>
      <c r="AA174" s="140"/>
      <c r="AB174" s="141"/>
      <c r="AC174" s="141"/>
      <c r="AD174" s="160"/>
    </row>
    <row r="175" spans="1:30" s="142" customFormat="1" ht="15" hidden="1">
      <c r="A175" s="134"/>
      <c r="B175" s="134"/>
      <c r="C175" s="135"/>
      <c r="D175" s="135"/>
      <c r="E175" s="135"/>
      <c r="F175" s="135"/>
      <c r="G175" s="135"/>
      <c r="H175" s="135"/>
      <c r="I175" s="135"/>
      <c r="J175" s="134"/>
      <c r="K175" s="135"/>
      <c r="L175" s="162"/>
      <c r="M175" s="135"/>
      <c r="N175" s="134"/>
      <c r="O175" s="135"/>
      <c r="P175" s="134"/>
      <c r="Q175" s="135"/>
      <c r="R175" s="134"/>
      <c r="S175" s="136"/>
      <c r="T175" s="136"/>
      <c r="U175" s="136"/>
      <c r="V175" s="137"/>
      <c r="W175" s="138" t="str">
        <f t="shared" si="8"/>
        <v/>
      </c>
      <c r="X175" s="205" t="e">
        <f t="shared" si="9"/>
        <v>#VALUE!</v>
      </c>
      <c r="Y175" s="139">
        <f t="shared" si="10"/>
        <v>0</v>
      </c>
      <c r="Z175" s="139" t="str">
        <f t="shared" si="11"/>
        <v/>
      </c>
      <c r="AA175" s="140"/>
      <c r="AB175" s="141"/>
      <c r="AC175" s="141"/>
      <c r="AD175" s="160"/>
    </row>
    <row r="176" spans="1:30" s="142" customFormat="1" ht="15" hidden="1">
      <c r="A176" s="134"/>
      <c r="B176" s="134"/>
      <c r="C176" s="135"/>
      <c r="D176" s="135"/>
      <c r="E176" s="135"/>
      <c r="F176" s="135"/>
      <c r="G176" s="135"/>
      <c r="H176" s="135"/>
      <c r="I176" s="135"/>
      <c r="J176" s="134"/>
      <c r="K176" s="135"/>
      <c r="L176" s="162"/>
      <c r="M176" s="135"/>
      <c r="N176" s="134"/>
      <c r="O176" s="135"/>
      <c r="P176" s="134"/>
      <c r="Q176" s="135"/>
      <c r="R176" s="134"/>
      <c r="S176" s="136"/>
      <c r="T176" s="136"/>
      <c r="U176" s="136"/>
      <c r="V176" s="137"/>
      <c r="W176" s="138" t="str">
        <f t="shared" si="8"/>
        <v/>
      </c>
      <c r="X176" s="205" t="e">
        <f t="shared" si="9"/>
        <v>#VALUE!</v>
      </c>
      <c r="Y176" s="139">
        <f t="shared" si="10"/>
        <v>0</v>
      </c>
      <c r="Z176" s="139" t="str">
        <f t="shared" si="11"/>
        <v/>
      </c>
      <c r="AA176" s="140"/>
      <c r="AB176" s="141"/>
      <c r="AC176" s="141"/>
      <c r="AD176" s="160"/>
    </row>
    <row r="177" spans="1:30" s="142" customFormat="1" ht="15" hidden="1">
      <c r="A177" s="134"/>
      <c r="B177" s="134"/>
      <c r="C177" s="135"/>
      <c r="D177" s="135"/>
      <c r="E177" s="135"/>
      <c r="F177" s="135"/>
      <c r="G177" s="135"/>
      <c r="H177" s="135"/>
      <c r="I177" s="135"/>
      <c r="J177" s="134"/>
      <c r="K177" s="135"/>
      <c r="L177" s="162"/>
      <c r="M177" s="135"/>
      <c r="N177" s="134"/>
      <c r="O177" s="135"/>
      <c r="P177" s="134"/>
      <c r="Q177" s="135"/>
      <c r="R177" s="134"/>
      <c r="S177" s="136"/>
      <c r="T177" s="136"/>
      <c r="U177" s="136"/>
      <c r="V177" s="137"/>
      <c r="W177" s="138" t="str">
        <f t="shared" si="8"/>
        <v/>
      </c>
      <c r="X177" s="205" t="e">
        <f t="shared" si="9"/>
        <v>#VALUE!</v>
      </c>
      <c r="Y177" s="139">
        <f t="shared" si="10"/>
        <v>0</v>
      </c>
      <c r="Z177" s="139" t="str">
        <f t="shared" si="11"/>
        <v/>
      </c>
      <c r="AA177" s="140"/>
      <c r="AB177" s="141"/>
      <c r="AC177" s="141"/>
      <c r="AD177" s="160"/>
    </row>
    <row r="178" spans="1:30" s="142" customFormat="1" ht="15" hidden="1">
      <c r="A178" s="134"/>
      <c r="B178" s="134"/>
      <c r="C178" s="135"/>
      <c r="D178" s="135"/>
      <c r="E178" s="135"/>
      <c r="F178" s="135"/>
      <c r="G178" s="135"/>
      <c r="H178" s="135"/>
      <c r="I178" s="135"/>
      <c r="J178" s="134"/>
      <c r="K178" s="135"/>
      <c r="L178" s="162"/>
      <c r="M178" s="135"/>
      <c r="N178" s="134"/>
      <c r="O178" s="135"/>
      <c r="P178" s="134"/>
      <c r="Q178" s="135"/>
      <c r="R178" s="134"/>
      <c r="S178" s="136"/>
      <c r="T178" s="136"/>
      <c r="U178" s="136"/>
      <c r="V178" s="137"/>
      <c r="W178" s="138" t="str">
        <f t="shared" si="8"/>
        <v/>
      </c>
      <c r="X178" s="205" t="e">
        <f t="shared" si="9"/>
        <v>#VALUE!</v>
      </c>
      <c r="Y178" s="139">
        <f t="shared" si="10"/>
        <v>0</v>
      </c>
      <c r="Z178" s="139" t="str">
        <f t="shared" si="11"/>
        <v/>
      </c>
      <c r="AA178" s="140"/>
      <c r="AB178" s="141"/>
      <c r="AC178" s="141"/>
      <c r="AD178" s="160"/>
    </row>
    <row r="179" spans="1:30" s="142" customFormat="1" ht="15" hidden="1">
      <c r="A179" s="134"/>
      <c r="B179" s="134"/>
      <c r="C179" s="135"/>
      <c r="D179" s="135"/>
      <c r="E179" s="135"/>
      <c r="F179" s="135"/>
      <c r="G179" s="135"/>
      <c r="H179" s="135"/>
      <c r="I179" s="135"/>
      <c r="J179" s="134"/>
      <c r="K179" s="135"/>
      <c r="L179" s="162"/>
      <c r="M179" s="135"/>
      <c r="N179" s="134"/>
      <c r="O179" s="135"/>
      <c r="P179" s="134"/>
      <c r="Q179" s="135"/>
      <c r="R179" s="134"/>
      <c r="S179" s="136"/>
      <c r="T179" s="136"/>
      <c r="U179" s="136"/>
      <c r="V179" s="137"/>
      <c r="W179" s="138" t="str">
        <f t="shared" si="8"/>
        <v/>
      </c>
      <c r="X179" s="205" t="e">
        <f t="shared" si="9"/>
        <v>#VALUE!</v>
      </c>
      <c r="Y179" s="139">
        <f t="shared" si="10"/>
        <v>0</v>
      </c>
      <c r="Z179" s="139" t="str">
        <f t="shared" si="11"/>
        <v/>
      </c>
      <c r="AA179" s="140"/>
      <c r="AB179" s="141"/>
      <c r="AC179" s="141"/>
      <c r="AD179" s="160"/>
    </row>
    <row r="180" spans="1:30" s="142" customFormat="1" ht="15" hidden="1">
      <c r="A180" s="134"/>
      <c r="B180" s="134"/>
      <c r="C180" s="135"/>
      <c r="D180" s="135"/>
      <c r="E180" s="135"/>
      <c r="F180" s="135"/>
      <c r="G180" s="135"/>
      <c r="H180" s="135"/>
      <c r="I180" s="135"/>
      <c r="J180" s="134"/>
      <c r="K180" s="135"/>
      <c r="L180" s="162"/>
      <c r="M180" s="135"/>
      <c r="N180" s="134"/>
      <c r="O180" s="135"/>
      <c r="P180" s="134"/>
      <c r="Q180" s="135"/>
      <c r="R180" s="134"/>
      <c r="S180" s="136"/>
      <c r="T180" s="136"/>
      <c r="U180" s="136"/>
      <c r="V180" s="137"/>
      <c r="W180" s="138" t="str">
        <f t="shared" si="8"/>
        <v/>
      </c>
      <c r="X180" s="205" t="e">
        <f t="shared" si="9"/>
        <v>#VALUE!</v>
      </c>
      <c r="Y180" s="139">
        <f t="shared" si="10"/>
        <v>0</v>
      </c>
      <c r="Z180" s="139" t="str">
        <f t="shared" si="11"/>
        <v/>
      </c>
      <c r="AA180" s="140"/>
      <c r="AB180" s="141"/>
      <c r="AC180" s="141"/>
      <c r="AD180" s="160"/>
    </row>
    <row r="181" spans="1:30" s="142" customFormat="1" ht="15" hidden="1">
      <c r="A181" s="134"/>
      <c r="B181" s="134"/>
      <c r="C181" s="135"/>
      <c r="D181" s="135"/>
      <c r="E181" s="135"/>
      <c r="F181" s="135"/>
      <c r="G181" s="135"/>
      <c r="H181" s="135"/>
      <c r="I181" s="135"/>
      <c r="J181" s="134"/>
      <c r="K181" s="135"/>
      <c r="L181" s="162"/>
      <c r="M181" s="135"/>
      <c r="N181" s="134"/>
      <c r="O181" s="135"/>
      <c r="P181" s="134"/>
      <c r="Q181" s="135"/>
      <c r="R181" s="134"/>
      <c r="S181" s="136"/>
      <c r="T181" s="136"/>
      <c r="U181" s="136"/>
      <c r="V181" s="137"/>
      <c r="W181" s="138" t="str">
        <f t="shared" si="8"/>
        <v/>
      </c>
      <c r="X181" s="205" t="e">
        <f t="shared" si="9"/>
        <v>#VALUE!</v>
      </c>
      <c r="Y181" s="139">
        <f t="shared" si="10"/>
        <v>0</v>
      </c>
      <c r="Z181" s="139" t="str">
        <f t="shared" si="11"/>
        <v/>
      </c>
      <c r="AA181" s="140"/>
      <c r="AB181" s="141"/>
      <c r="AC181" s="141"/>
      <c r="AD181" s="160"/>
    </row>
    <row r="182" spans="1:30" s="142" customFormat="1" ht="15" hidden="1">
      <c r="A182" s="134"/>
      <c r="B182" s="134"/>
      <c r="C182" s="135"/>
      <c r="D182" s="135"/>
      <c r="E182" s="135"/>
      <c r="F182" s="135"/>
      <c r="G182" s="135"/>
      <c r="H182" s="135"/>
      <c r="I182" s="135"/>
      <c r="J182" s="134"/>
      <c r="K182" s="135"/>
      <c r="L182" s="162"/>
      <c r="M182" s="135"/>
      <c r="N182" s="134"/>
      <c r="O182" s="135"/>
      <c r="P182" s="134"/>
      <c r="Q182" s="135"/>
      <c r="R182" s="134"/>
      <c r="S182" s="136"/>
      <c r="T182" s="136"/>
      <c r="U182" s="136"/>
      <c r="V182" s="137"/>
      <c r="W182" s="138" t="str">
        <f t="shared" si="8"/>
        <v/>
      </c>
      <c r="X182" s="205" t="e">
        <f t="shared" si="9"/>
        <v>#VALUE!</v>
      </c>
      <c r="Y182" s="139">
        <f t="shared" si="10"/>
        <v>0</v>
      </c>
      <c r="Z182" s="139" t="str">
        <f t="shared" si="11"/>
        <v/>
      </c>
      <c r="AA182" s="140"/>
      <c r="AB182" s="141"/>
      <c r="AC182" s="141"/>
      <c r="AD182" s="160"/>
    </row>
    <row r="183" spans="1:30" s="142" customFormat="1" ht="15" hidden="1">
      <c r="A183" s="134"/>
      <c r="B183" s="134"/>
      <c r="C183" s="135"/>
      <c r="D183" s="135"/>
      <c r="E183" s="135"/>
      <c r="F183" s="135"/>
      <c r="G183" s="135"/>
      <c r="H183" s="135"/>
      <c r="I183" s="135"/>
      <c r="J183" s="134"/>
      <c r="K183" s="135"/>
      <c r="L183" s="162"/>
      <c r="M183" s="135"/>
      <c r="N183" s="134"/>
      <c r="O183" s="135"/>
      <c r="P183" s="134"/>
      <c r="Q183" s="135"/>
      <c r="R183" s="134"/>
      <c r="S183" s="136"/>
      <c r="T183" s="136"/>
      <c r="U183" s="136"/>
      <c r="V183" s="137"/>
      <c r="W183" s="138" t="str">
        <f t="shared" si="8"/>
        <v/>
      </c>
      <c r="X183" s="205" t="e">
        <f t="shared" si="9"/>
        <v>#VALUE!</v>
      </c>
      <c r="Y183" s="139">
        <f t="shared" si="10"/>
        <v>0</v>
      </c>
      <c r="Z183" s="139" t="str">
        <f t="shared" si="11"/>
        <v/>
      </c>
      <c r="AA183" s="140"/>
      <c r="AB183" s="141"/>
      <c r="AC183" s="141"/>
      <c r="AD183" s="160"/>
    </row>
    <row r="184" spans="1:30" s="142" customFormat="1" ht="15" hidden="1">
      <c r="A184" s="134"/>
      <c r="B184" s="134"/>
      <c r="C184" s="135"/>
      <c r="D184" s="135"/>
      <c r="E184" s="135"/>
      <c r="F184" s="135"/>
      <c r="G184" s="135"/>
      <c r="H184" s="135"/>
      <c r="I184" s="135"/>
      <c r="J184" s="134"/>
      <c r="K184" s="135"/>
      <c r="L184" s="162"/>
      <c r="M184" s="135"/>
      <c r="N184" s="134"/>
      <c r="O184" s="135"/>
      <c r="P184" s="134"/>
      <c r="Q184" s="135"/>
      <c r="R184" s="134"/>
      <c r="S184" s="136"/>
      <c r="T184" s="136"/>
      <c r="U184" s="136"/>
      <c r="V184" s="137"/>
      <c r="W184" s="138" t="str">
        <f t="shared" si="8"/>
        <v/>
      </c>
      <c r="X184" s="205" t="e">
        <f t="shared" si="9"/>
        <v>#VALUE!</v>
      </c>
      <c r="Y184" s="139">
        <f t="shared" si="10"/>
        <v>0</v>
      </c>
      <c r="Z184" s="139" t="str">
        <f t="shared" si="11"/>
        <v/>
      </c>
      <c r="AA184" s="140"/>
      <c r="AB184" s="141"/>
      <c r="AC184" s="141"/>
      <c r="AD184" s="160"/>
    </row>
    <row r="185" spans="1:30" s="142" customFormat="1" ht="15" hidden="1">
      <c r="A185" s="134"/>
      <c r="B185" s="134"/>
      <c r="C185" s="135"/>
      <c r="D185" s="135"/>
      <c r="E185" s="135"/>
      <c r="F185" s="135"/>
      <c r="G185" s="135"/>
      <c r="H185" s="135"/>
      <c r="I185" s="135"/>
      <c r="J185" s="134"/>
      <c r="K185" s="135"/>
      <c r="L185" s="162"/>
      <c r="M185" s="135"/>
      <c r="N185" s="134"/>
      <c r="O185" s="135"/>
      <c r="P185" s="134"/>
      <c r="Q185" s="135"/>
      <c r="R185" s="134"/>
      <c r="S185" s="136"/>
      <c r="T185" s="136"/>
      <c r="U185" s="136"/>
      <c r="V185" s="137"/>
      <c r="W185" s="138" t="str">
        <f t="shared" si="8"/>
        <v/>
      </c>
      <c r="X185" s="205" t="e">
        <f t="shared" si="9"/>
        <v>#VALUE!</v>
      </c>
      <c r="Y185" s="139">
        <f t="shared" si="10"/>
        <v>0</v>
      </c>
      <c r="Z185" s="139" t="str">
        <f t="shared" si="11"/>
        <v/>
      </c>
      <c r="AA185" s="140"/>
      <c r="AB185" s="141"/>
      <c r="AC185" s="141"/>
      <c r="AD185" s="160"/>
    </row>
    <row r="186" spans="1:30" s="142" customFormat="1" ht="15" hidden="1">
      <c r="A186" s="134"/>
      <c r="B186" s="134"/>
      <c r="C186" s="135"/>
      <c r="D186" s="135"/>
      <c r="E186" s="135"/>
      <c r="F186" s="135"/>
      <c r="G186" s="135"/>
      <c r="H186" s="135"/>
      <c r="I186" s="135"/>
      <c r="J186" s="134"/>
      <c r="K186" s="135"/>
      <c r="L186" s="162"/>
      <c r="M186" s="135"/>
      <c r="N186" s="134"/>
      <c r="O186" s="135"/>
      <c r="P186" s="134"/>
      <c r="Q186" s="135"/>
      <c r="R186" s="134"/>
      <c r="S186" s="136"/>
      <c r="T186" s="136"/>
      <c r="U186" s="136"/>
      <c r="V186" s="137"/>
      <c r="W186" s="138" t="str">
        <f t="shared" si="8"/>
        <v/>
      </c>
      <c r="X186" s="205" t="e">
        <f t="shared" si="9"/>
        <v>#VALUE!</v>
      </c>
      <c r="Y186" s="139">
        <f t="shared" si="10"/>
        <v>0</v>
      </c>
      <c r="Z186" s="139" t="str">
        <f t="shared" si="11"/>
        <v/>
      </c>
      <c r="AA186" s="140"/>
      <c r="AB186" s="141"/>
      <c r="AC186" s="141"/>
      <c r="AD186" s="160"/>
    </row>
    <row r="187" spans="1:30" s="142" customFormat="1" ht="15" hidden="1">
      <c r="A187" s="134"/>
      <c r="B187" s="134"/>
      <c r="C187" s="135"/>
      <c r="D187" s="135"/>
      <c r="E187" s="135"/>
      <c r="F187" s="135"/>
      <c r="G187" s="135"/>
      <c r="H187" s="135"/>
      <c r="I187" s="135"/>
      <c r="J187" s="134"/>
      <c r="K187" s="135"/>
      <c r="L187" s="162"/>
      <c r="M187" s="135"/>
      <c r="N187" s="134"/>
      <c r="O187" s="135"/>
      <c r="P187" s="134"/>
      <c r="Q187" s="135"/>
      <c r="R187" s="134"/>
      <c r="S187" s="136"/>
      <c r="T187" s="136"/>
      <c r="U187" s="136"/>
      <c r="V187" s="137"/>
      <c r="W187" s="138" t="str">
        <f t="shared" si="8"/>
        <v/>
      </c>
      <c r="X187" s="205" t="e">
        <f t="shared" si="9"/>
        <v>#VALUE!</v>
      </c>
      <c r="Y187" s="139">
        <f t="shared" si="10"/>
        <v>0</v>
      </c>
      <c r="Z187" s="139" t="str">
        <f t="shared" si="11"/>
        <v/>
      </c>
      <c r="AA187" s="140"/>
      <c r="AB187" s="141"/>
      <c r="AC187" s="141"/>
      <c r="AD187" s="160"/>
    </row>
    <row r="188" spans="1:30" s="142" customFormat="1" ht="15" hidden="1">
      <c r="A188" s="134"/>
      <c r="B188" s="134"/>
      <c r="C188" s="135"/>
      <c r="D188" s="135"/>
      <c r="E188" s="135"/>
      <c r="F188" s="135"/>
      <c r="G188" s="135"/>
      <c r="H188" s="135"/>
      <c r="I188" s="135"/>
      <c r="J188" s="134"/>
      <c r="K188" s="135"/>
      <c r="L188" s="162"/>
      <c r="M188" s="135"/>
      <c r="N188" s="134"/>
      <c r="O188" s="135"/>
      <c r="P188" s="134"/>
      <c r="Q188" s="135"/>
      <c r="R188" s="134"/>
      <c r="S188" s="136"/>
      <c r="T188" s="136"/>
      <c r="U188" s="136"/>
      <c r="V188" s="137"/>
      <c r="W188" s="138" t="str">
        <f t="shared" si="8"/>
        <v/>
      </c>
      <c r="X188" s="205" t="e">
        <f t="shared" si="9"/>
        <v>#VALUE!</v>
      </c>
      <c r="Y188" s="139">
        <f t="shared" si="10"/>
        <v>0</v>
      </c>
      <c r="Z188" s="139" t="str">
        <f t="shared" si="11"/>
        <v/>
      </c>
      <c r="AA188" s="140"/>
      <c r="AB188" s="141"/>
      <c r="AC188" s="141"/>
      <c r="AD188" s="160"/>
    </row>
    <row r="189" spans="1:30" s="142" customFormat="1" ht="15" hidden="1">
      <c r="A189" s="134"/>
      <c r="B189" s="134"/>
      <c r="C189" s="135"/>
      <c r="D189" s="135"/>
      <c r="E189" s="135"/>
      <c r="F189" s="135"/>
      <c r="G189" s="135"/>
      <c r="H189" s="135"/>
      <c r="I189" s="135"/>
      <c r="J189" s="134"/>
      <c r="K189" s="135"/>
      <c r="L189" s="162"/>
      <c r="M189" s="135"/>
      <c r="N189" s="134"/>
      <c r="O189" s="135"/>
      <c r="P189" s="134"/>
      <c r="Q189" s="135"/>
      <c r="R189" s="134"/>
      <c r="S189" s="136"/>
      <c r="T189" s="136"/>
      <c r="U189" s="136"/>
      <c r="V189" s="137"/>
      <c r="W189" s="138" t="str">
        <f t="shared" si="8"/>
        <v/>
      </c>
      <c r="X189" s="205" t="e">
        <f t="shared" si="9"/>
        <v>#VALUE!</v>
      </c>
      <c r="Y189" s="139">
        <f t="shared" si="10"/>
        <v>0</v>
      </c>
      <c r="Z189" s="139" t="str">
        <f t="shared" si="11"/>
        <v/>
      </c>
      <c r="AA189" s="140"/>
      <c r="AB189" s="141"/>
      <c r="AC189" s="141"/>
      <c r="AD189" s="160"/>
    </row>
    <row r="190" spans="1:30" s="142" customFormat="1" ht="15" hidden="1">
      <c r="A190" s="134"/>
      <c r="B190" s="134"/>
      <c r="C190" s="135"/>
      <c r="D190" s="135"/>
      <c r="E190" s="135"/>
      <c r="F190" s="135"/>
      <c r="G190" s="135"/>
      <c r="H190" s="135"/>
      <c r="I190" s="135"/>
      <c r="J190" s="134"/>
      <c r="K190" s="135"/>
      <c r="L190" s="162"/>
      <c r="M190" s="135"/>
      <c r="N190" s="134"/>
      <c r="O190" s="135"/>
      <c r="P190" s="134"/>
      <c r="Q190" s="135"/>
      <c r="R190" s="134"/>
      <c r="S190" s="136"/>
      <c r="T190" s="136"/>
      <c r="U190" s="136"/>
      <c r="V190" s="137"/>
      <c r="W190" s="138" t="str">
        <f t="shared" si="8"/>
        <v/>
      </c>
      <c r="X190" s="205" t="e">
        <f t="shared" si="9"/>
        <v>#VALUE!</v>
      </c>
      <c r="Y190" s="139">
        <f t="shared" si="10"/>
        <v>0</v>
      </c>
      <c r="Z190" s="139" t="str">
        <f t="shared" si="11"/>
        <v/>
      </c>
      <c r="AA190" s="140"/>
      <c r="AB190" s="141"/>
      <c r="AC190" s="141"/>
      <c r="AD190" s="160"/>
    </row>
    <row r="191" spans="1:30" s="142" customFormat="1" ht="15" hidden="1">
      <c r="A191" s="134"/>
      <c r="B191" s="134"/>
      <c r="C191" s="135"/>
      <c r="D191" s="135"/>
      <c r="E191" s="135"/>
      <c r="F191" s="135"/>
      <c r="G191" s="135"/>
      <c r="H191" s="135"/>
      <c r="I191" s="135"/>
      <c r="J191" s="134"/>
      <c r="K191" s="135"/>
      <c r="L191" s="162"/>
      <c r="M191" s="135"/>
      <c r="N191" s="134"/>
      <c r="O191" s="135"/>
      <c r="P191" s="134"/>
      <c r="Q191" s="135"/>
      <c r="R191" s="134"/>
      <c r="S191" s="136"/>
      <c r="T191" s="136"/>
      <c r="U191" s="136"/>
      <c r="V191" s="137"/>
      <c r="W191" s="138" t="str">
        <f t="shared" si="8"/>
        <v/>
      </c>
      <c r="X191" s="205" t="e">
        <f t="shared" si="9"/>
        <v>#VALUE!</v>
      </c>
      <c r="Y191" s="139">
        <f t="shared" si="10"/>
        <v>0</v>
      </c>
      <c r="Z191" s="139" t="str">
        <f t="shared" si="11"/>
        <v/>
      </c>
      <c r="AA191" s="140"/>
      <c r="AB191" s="141"/>
      <c r="AC191" s="141"/>
      <c r="AD191" s="160"/>
    </row>
    <row r="192" spans="1:30" s="142" customFormat="1" ht="15" hidden="1">
      <c r="A192" s="134"/>
      <c r="B192" s="134"/>
      <c r="C192" s="135"/>
      <c r="D192" s="135"/>
      <c r="E192" s="135"/>
      <c r="F192" s="135"/>
      <c r="G192" s="135"/>
      <c r="H192" s="135"/>
      <c r="I192" s="135"/>
      <c r="J192" s="134"/>
      <c r="K192" s="135"/>
      <c r="L192" s="162"/>
      <c r="M192" s="135"/>
      <c r="N192" s="134"/>
      <c r="O192" s="135"/>
      <c r="P192" s="134"/>
      <c r="Q192" s="135"/>
      <c r="R192" s="134"/>
      <c r="S192" s="136"/>
      <c r="T192" s="136"/>
      <c r="U192" s="136"/>
      <c r="V192" s="137"/>
      <c r="W192" s="138" t="str">
        <f t="shared" si="8"/>
        <v/>
      </c>
      <c r="X192" s="205" t="e">
        <f t="shared" si="9"/>
        <v>#VALUE!</v>
      </c>
      <c r="Y192" s="139">
        <f t="shared" si="10"/>
        <v>0</v>
      </c>
      <c r="Z192" s="139" t="str">
        <f t="shared" si="11"/>
        <v/>
      </c>
      <c r="AA192" s="140"/>
      <c r="AB192" s="141"/>
      <c r="AC192" s="141"/>
      <c r="AD192" s="160"/>
    </row>
    <row r="193" spans="1:30" s="142" customFormat="1" ht="15" hidden="1">
      <c r="A193" s="134"/>
      <c r="B193" s="134"/>
      <c r="C193" s="135"/>
      <c r="D193" s="135"/>
      <c r="E193" s="135"/>
      <c r="F193" s="135"/>
      <c r="G193" s="135"/>
      <c r="H193" s="135"/>
      <c r="I193" s="135"/>
      <c r="J193" s="134"/>
      <c r="K193" s="135"/>
      <c r="L193" s="162"/>
      <c r="M193" s="135"/>
      <c r="N193" s="134"/>
      <c r="O193" s="135"/>
      <c r="P193" s="134"/>
      <c r="Q193" s="135"/>
      <c r="R193" s="134"/>
      <c r="S193" s="136"/>
      <c r="T193" s="136"/>
      <c r="U193" s="136"/>
      <c r="V193" s="137"/>
      <c r="W193" s="138" t="str">
        <f t="shared" si="8"/>
        <v/>
      </c>
      <c r="X193" s="205" t="e">
        <f t="shared" si="9"/>
        <v>#VALUE!</v>
      </c>
      <c r="Y193" s="139">
        <f t="shared" si="10"/>
        <v>0</v>
      </c>
      <c r="Z193" s="139" t="str">
        <f t="shared" si="11"/>
        <v/>
      </c>
      <c r="AA193" s="140"/>
      <c r="AB193" s="141"/>
      <c r="AC193" s="141"/>
      <c r="AD193" s="160"/>
    </row>
    <row r="194" spans="1:30" s="142" customFormat="1" ht="15" hidden="1">
      <c r="A194" s="134"/>
      <c r="B194" s="134"/>
      <c r="C194" s="135"/>
      <c r="D194" s="135"/>
      <c r="E194" s="135"/>
      <c r="F194" s="135"/>
      <c r="G194" s="135"/>
      <c r="H194" s="135"/>
      <c r="I194" s="135"/>
      <c r="J194" s="134"/>
      <c r="K194" s="135"/>
      <c r="L194" s="162"/>
      <c r="M194" s="135"/>
      <c r="N194" s="134"/>
      <c r="O194" s="135"/>
      <c r="P194" s="134"/>
      <c r="Q194" s="135"/>
      <c r="R194" s="134"/>
      <c r="S194" s="136"/>
      <c r="T194" s="136"/>
      <c r="U194" s="136"/>
      <c r="V194" s="137"/>
      <c r="W194" s="138" t="str">
        <f t="shared" si="8"/>
        <v/>
      </c>
      <c r="X194" s="205" t="e">
        <f t="shared" si="9"/>
        <v>#VALUE!</v>
      </c>
      <c r="Y194" s="139">
        <f t="shared" si="10"/>
        <v>0</v>
      </c>
      <c r="Z194" s="139" t="str">
        <f t="shared" si="11"/>
        <v/>
      </c>
      <c r="AA194" s="140"/>
      <c r="AB194" s="141"/>
      <c r="AC194" s="141"/>
      <c r="AD194" s="160"/>
    </row>
    <row r="195" spans="1:30" s="142" customFormat="1" ht="15" hidden="1">
      <c r="A195" s="134"/>
      <c r="B195" s="134"/>
      <c r="C195" s="135"/>
      <c r="D195" s="135"/>
      <c r="E195" s="135"/>
      <c r="F195" s="135"/>
      <c r="G195" s="135"/>
      <c r="H195" s="135"/>
      <c r="I195" s="135"/>
      <c r="J195" s="134"/>
      <c r="K195" s="135"/>
      <c r="L195" s="162"/>
      <c r="M195" s="135"/>
      <c r="N195" s="134"/>
      <c r="O195" s="135"/>
      <c r="P195" s="134"/>
      <c r="Q195" s="135"/>
      <c r="R195" s="134"/>
      <c r="S195" s="136"/>
      <c r="T195" s="136"/>
      <c r="U195" s="136"/>
      <c r="V195" s="137"/>
      <c r="W195" s="138" t="str">
        <f t="shared" ref="W195:W258" si="12">IF(L195&lt;&gt;"",L195,"")</f>
        <v/>
      </c>
      <c r="X195" s="205" t="e">
        <f t="shared" ref="X195:X258" si="13">W195-V195</f>
        <v>#VALUE!</v>
      </c>
      <c r="Y195" s="139">
        <f t="shared" ref="Y195:Y258" si="14">IF(V195="",U195,IF(AND(V195&lt;=41820,W195&lt;=41820),"",IF(AND(V195&lt;=41820,W195&gt;41820),U195,"")))</f>
        <v>0</v>
      </c>
      <c r="Z195" s="139" t="str">
        <f t="shared" ref="Z195:Z258" si="15">IF(AND(V195&gt;41820,W195&gt;41820),"",IF(AND(V195&gt;41820,W195&lt;=41820),U195,""))</f>
        <v/>
      </c>
      <c r="AA195" s="140"/>
      <c r="AB195" s="141"/>
      <c r="AC195" s="141"/>
      <c r="AD195" s="160"/>
    </row>
    <row r="196" spans="1:30" s="142" customFormat="1" ht="15" hidden="1">
      <c r="A196" s="134"/>
      <c r="B196" s="134"/>
      <c r="C196" s="135"/>
      <c r="D196" s="135"/>
      <c r="E196" s="135"/>
      <c r="F196" s="135"/>
      <c r="G196" s="135"/>
      <c r="H196" s="135"/>
      <c r="I196" s="135"/>
      <c r="J196" s="134"/>
      <c r="K196" s="135"/>
      <c r="L196" s="162"/>
      <c r="M196" s="135"/>
      <c r="N196" s="134"/>
      <c r="O196" s="135"/>
      <c r="P196" s="134"/>
      <c r="Q196" s="135"/>
      <c r="R196" s="134"/>
      <c r="S196" s="136"/>
      <c r="T196" s="136"/>
      <c r="U196" s="136"/>
      <c r="V196" s="137"/>
      <c r="W196" s="138" t="str">
        <f t="shared" si="12"/>
        <v/>
      </c>
      <c r="X196" s="205" t="e">
        <f t="shared" si="13"/>
        <v>#VALUE!</v>
      </c>
      <c r="Y196" s="139">
        <f t="shared" si="14"/>
        <v>0</v>
      </c>
      <c r="Z196" s="139" t="str">
        <f t="shared" si="15"/>
        <v/>
      </c>
      <c r="AA196" s="140"/>
      <c r="AB196" s="141"/>
      <c r="AC196" s="141"/>
      <c r="AD196" s="160"/>
    </row>
    <row r="197" spans="1:30" s="142" customFormat="1" ht="15" hidden="1">
      <c r="A197" s="134"/>
      <c r="B197" s="134"/>
      <c r="C197" s="135"/>
      <c r="D197" s="135"/>
      <c r="E197" s="135"/>
      <c r="F197" s="135"/>
      <c r="G197" s="135"/>
      <c r="H197" s="135"/>
      <c r="I197" s="135"/>
      <c r="J197" s="134"/>
      <c r="K197" s="135"/>
      <c r="L197" s="162"/>
      <c r="M197" s="135"/>
      <c r="N197" s="134"/>
      <c r="O197" s="135"/>
      <c r="P197" s="134"/>
      <c r="Q197" s="135"/>
      <c r="R197" s="134"/>
      <c r="S197" s="136"/>
      <c r="T197" s="136"/>
      <c r="U197" s="136"/>
      <c r="V197" s="137"/>
      <c r="W197" s="138" t="str">
        <f t="shared" si="12"/>
        <v/>
      </c>
      <c r="X197" s="205" t="e">
        <f t="shared" si="13"/>
        <v>#VALUE!</v>
      </c>
      <c r="Y197" s="139">
        <f t="shared" si="14"/>
        <v>0</v>
      </c>
      <c r="Z197" s="139" t="str">
        <f t="shared" si="15"/>
        <v/>
      </c>
      <c r="AA197" s="140"/>
      <c r="AB197" s="141"/>
      <c r="AC197" s="141"/>
      <c r="AD197" s="160"/>
    </row>
    <row r="198" spans="1:30" s="142" customFormat="1" ht="15" hidden="1">
      <c r="A198" s="134"/>
      <c r="B198" s="134"/>
      <c r="C198" s="135"/>
      <c r="D198" s="135"/>
      <c r="E198" s="135"/>
      <c r="F198" s="135"/>
      <c r="G198" s="135"/>
      <c r="H198" s="135"/>
      <c r="I198" s="135"/>
      <c r="J198" s="134"/>
      <c r="K198" s="135"/>
      <c r="L198" s="162"/>
      <c r="M198" s="135"/>
      <c r="N198" s="134"/>
      <c r="O198" s="135"/>
      <c r="P198" s="134"/>
      <c r="Q198" s="135"/>
      <c r="R198" s="134"/>
      <c r="S198" s="136"/>
      <c r="T198" s="136"/>
      <c r="U198" s="136"/>
      <c r="V198" s="137"/>
      <c r="W198" s="138" t="str">
        <f t="shared" si="12"/>
        <v/>
      </c>
      <c r="X198" s="205" t="e">
        <f t="shared" si="13"/>
        <v>#VALUE!</v>
      </c>
      <c r="Y198" s="139">
        <f t="shared" si="14"/>
        <v>0</v>
      </c>
      <c r="Z198" s="139" t="str">
        <f t="shared" si="15"/>
        <v/>
      </c>
      <c r="AA198" s="140"/>
      <c r="AB198" s="141"/>
      <c r="AC198" s="141"/>
      <c r="AD198" s="160"/>
    </row>
    <row r="199" spans="1:30" s="142" customFormat="1" ht="15" hidden="1">
      <c r="A199" s="134"/>
      <c r="B199" s="134"/>
      <c r="C199" s="135"/>
      <c r="D199" s="135"/>
      <c r="E199" s="135"/>
      <c r="F199" s="135"/>
      <c r="G199" s="135"/>
      <c r="H199" s="135"/>
      <c r="I199" s="135"/>
      <c r="J199" s="134"/>
      <c r="K199" s="135"/>
      <c r="L199" s="162"/>
      <c r="M199" s="135"/>
      <c r="N199" s="134"/>
      <c r="O199" s="135"/>
      <c r="P199" s="134"/>
      <c r="Q199" s="135"/>
      <c r="R199" s="134"/>
      <c r="S199" s="136"/>
      <c r="T199" s="136"/>
      <c r="U199" s="136"/>
      <c r="V199" s="137"/>
      <c r="W199" s="138" t="str">
        <f t="shared" si="12"/>
        <v/>
      </c>
      <c r="X199" s="205" t="e">
        <f t="shared" si="13"/>
        <v>#VALUE!</v>
      </c>
      <c r="Y199" s="139">
        <f t="shared" si="14"/>
        <v>0</v>
      </c>
      <c r="Z199" s="139" t="str">
        <f t="shared" si="15"/>
        <v/>
      </c>
      <c r="AA199" s="140"/>
      <c r="AB199" s="141"/>
      <c r="AC199" s="141"/>
      <c r="AD199" s="160"/>
    </row>
    <row r="200" spans="1:30" s="142" customFormat="1" ht="15" hidden="1">
      <c r="A200" s="134"/>
      <c r="B200" s="134"/>
      <c r="C200" s="135"/>
      <c r="D200" s="135"/>
      <c r="E200" s="135"/>
      <c r="F200" s="135"/>
      <c r="G200" s="135"/>
      <c r="H200" s="135"/>
      <c r="I200" s="135"/>
      <c r="J200" s="134"/>
      <c r="K200" s="135"/>
      <c r="L200" s="162"/>
      <c r="M200" s="135"/>
      <c r="N200" s="134"/>
      <c r="O200" s="135"/>
      <c r="P200" s="134"/>
      <c r="Q200" s="135"/>
      <c r="R200" s="134"/>
      <c r="S200" s="136"/>
      <c r="T200" s="136"/>
      <c r="U200" s="136"/>
      <c r="V200" s="137"/>
      <c r="W200" s="138" t="str">
        <f t="shared" si="12"/>
        <v/>
      </c>
      <c r="X200" s="205" t="e">
        <f t="shared" si="13"/>
        <v>#VALUE!</v>
      </c>
      <c r="Y200" s="139">
        <f t="shared" si="14"/>
        <v>0</v>
      </c>
      <c r="Z200" s="139" t="str">
        <f t="shared" si="15"/>
        <v/>
      </c>
      <c r="AA200" s="140"/>
      <c r="AB200" s="141"/>
      <c r="AC200" s="141"/>
      <c r="AD200" s="160"/>
    </row>
    <row r="201" spans="1:30" s="142" customFormat="1" ht="15" hidden="1">
      <c r="A201" s="134"/>
      <c r="B201" s="134"/>
      <c r="C201" s="135"/>
      <c r="D201" s="135"/>
      <c r="E201" s="135"/>
      <c r="F201" s="135"/>
      <c r="G201" s="135"/>
      <c r="H201" s="135"/>
      <c r="I201" s="135"/>
      <c r="J201" s="134"/>
      <c r="K201" s="135"/>
      <c r="L201" s="162"/>
      <c r="M201" s="135"/>
      <c r="N201" s="134"/>
      <c r="O201" s="135"/>
      <c r="P201" s="134"/>
      <c r="Q201" s="135"/>
      <c r="R201" s="134"/>
      <c r="S201" s="136"/>
      <c r="T201" s="136"/>
      <c r="U201" s="136"/>
      <c r="V201" s="137"/>
      <c r="W201" s="138" t="str">
        <f t="shared" si="12"/>
        <v/>
      </c>
      <c r="X201" s="205" t="e">
        <f t="shared" si="13"/>
        <v>#VALUE!</v>
      </c>
      <c r="Y201" s="139">
        <f t="shared" si="14"/>
        <v>0</v>
      </c>
      <c r="Z201" s="139" t="str">
        <f t="shared" si="15"/>
        <v/>
      </c>
      <c r="AA201" s="140"/>
      <c r="AB201" s="141"/>
      <c r="AC201" s="141"/>
      <c r="AD201" s="160"/>
    </row>
    <row r="202" spans="1:30" s="142" customFormat="1" ht="15" hidden="1">
      <c r="A202" s="134"/>
      <c r="B202" s="134"/>
      <c r="C202" s="135"/>
      <c r="D202" s="135"/>
      <c r="E202" s="135"/>
      <c r="F202" s="135"/>
      <c r="G202" s="135"/>
      <c r="H202" s="135"/>
      <c r="I202" s="135"/>
      <c r="J202" s="134"/>
      <c r="K202" s="135"/>
      <c r="L202" s="162"/>
      <c r="M202" s="135"/>
      <c r="N202" s="134"/>
      <c r="O202" s="135"/>
      <c r="P202" s="134"/>
      <c r="Q202" s="135"/>
      <c r="R202" s="134"/>
      <c r="S202" s="136"/>
      <c r="T202" s="136"/>
      <c r="U202" s="136"/>
      <c r="V202" s="137"/>
      <c r="W202" s="138" t="str">
        <f t="shared" si="12"/>
        <v/>
      </c>
      <c r="X202" s="205" t="e">
        <f t="shared" si="13"/>
        <v>#VALUE!</v>
      </c>
      <c r="Y202" s="139">
        <f t="shared" si="14"/>
        <v>0</v>
      </c>
      <c r="Z202" s="139" t="str">
        <f t="shared" si="15"/>
        <v/>
      </c>
      <c r="AA202" s="140"/>
      <c r="AB202" s="141"/>
      <c r="AC202" s="141"/>
      <c r="AD202" s="160"/>
    </row>
    <row r="203" spans="1:30" s="142" customFormat="1" ht="15" hidden="1">
      <c r="A203" s="134"/>
      <c r="B203" s="134"/>
      <c r="C203" s="135"/>
      <c r="D203" s="135"/>
      <c r="E203" s="135"/>
      <c r="F203" s="135"/>
      <c r="G203" s="135"/>
      <c r="H203" s="135"/>
      <c r="I203" s="135"/>
      <c r="J203" s="134"/>
      <c r="K203" s="135"/>
      <c r="L203" s="162"/>
      <c r="M203" s="135"/>
      <c r="N203" s="134"/>
      <c r="O203" s="135"/>
      <c r="P203" s="134"/>
      <c r="Q203" s="135"/>
      <c r="R203" s="134"/>
      <c r="S203" s="136"/>
      <c r="T203" s="136"/>
      <c r="U203" s="136"/>
      <c r="V203" s="137"/>
      <c r="W203" s="138" t="str">
        <f t="shared" si="12"/>
        <v/>
      </c>
      <c r="X203" s="205" t="e">
        <f t="shared" si="13"/>
        <v>#VALUE!</v>
      </c>
      <c r="Y203" s="139">
        <f t="shared" si="14"/>
        <v>0</v>
      </c>
      <c r="Z203" s="139" t="str">
        <f t="shared" si="15"/>
        <v/>
      </c>
      <c r="AA203" s="140"/>
      <c r="AB203" s="141"/>
      <c r="AC203" s="141"/>
      <c r="AD203" s="160"/>
    </row>
    <row r="204" spans="1:30" s="142" customFormat="1" ht="15" hidden="1">
      <c r="A204" s="134"/>
      <c r="B204" s="134"/>
      <c r="C204" s="135"/>
      <c r="D204" s="135"/>
      <c r="E204" s="135"/>
      <c r="F204" s="135"/>
      <c r="G204" s="135"/>
      <c r="H204" s="135"/>
      <c r="I204" s="135"/>
      <c r="J204" s="134"/>
      <c r="K204" s="135"/>
      <c r="L204" s="162"/>
      <c r="M204" s="135"/>
      <c r="N204" s="134"/>
      <c r="O204" s="135"/>
      <c r="P204" s="134"/>
      <c r="Q204" s="135"/>
      <c r="R204" s="134"/>
      <c r="S204" s="136"/>
      <c r="T204" s="136"/>
      <c r="U204" s="136"/>
      <c r="V204" s="137"/>
      <c r="W204" s="138" t="str">
        <f t="shared" si="12"/>
        <v/>
      </c>
      <c r="X204" s="205" t="e">
        <f t="shared" si="13"/>
        <v>#VALUE!</v>
      </c>
      <c r="Y204" s="139">
        <f t="shared" si="14"/>
        <v>0</v>
      </c>
      <c r="Z204" s="139" t="str">
        <f t="shared" si="15"/>
        <v/>
      </c>
      <c r="AA204" s="140"/>
      <c r="AB204" s="141"/>
      <c r="AC204" s="141"/>
      <c r="AD204" s="160"/>
    </row>
    <row r="205" spans="1:30" s="142" customFormat="1" ht="15" hidden="1">
      <c r="A205" s="134"/>
      <c r="B205" s="134"/>
      <c r="C205" s="135"/>
      <c r="D205" s="135"/>
      <c r="E205" s="135"/>
      <c r="F205" s="135"/>
      <c r="G205" s="135"/>
      <c r="H205" s="135"/>
      <c r="I205" s="135"/>
      <c r="J205" s="134"/>
      <c r="K205" s="135"/>
      <c r="L205" s="162"/>
      <c r="M205" s="135"/>
      <c r="N205" s="134"/>
      <c r="O205" s="135"/>
      <c r="P205" s="134"/>
      <c r="Q205" s="135"/>
      <c r="R205" s="134"/>
      <c r="S205" s="136"/>
      <c r="T205" s="136"/>
      <c r="U205" s="136"/>
      <c r="V205" s="137"/>
      <c r="W205" s="138" t="str">
        <f t="shared" si="12"/>
        <v/>
      </c>
      <c r="X205" s="205" t="e">
        <f t="shared" si="13"/>
        <v>#VALUE!</v>
      </c>
      <c r="Y205" s="139">
        <f t="shared" si="14"/>
        <v>0</v>
      </c>
      <c r="Z205" s="139" t="str">
        <f t="shared" si="15"/>
        <v/>
      </c>
      <c r="AA205" s="140"/>
      <c r="AB205" s="141"/>
      <c r="AC205" s="141"/>
      <c r="AD205" s="160"/>
    </row>
    <row r="206" spans="1:30" s="142" customFormat="1" ht="15" hidden="1">
      <c r="A206" s="134"/>
      <c r="B206" s="134"/>
      <c r="C206" s="135"/>
      <c r="D206" s="135"/>
      <c r="E206" s="135"/>
      <c r="F206" s="135"/>
      <c r="G206" s="135"/>
      <c r="H206" s="135"/>
      <c r="I206" s="135"/>
      <c r="J206" s="134"/>
      <c r="K206" s="135"/>
      <c r="L206" s="162"/>
      <c r="M206" s="135"/>
      <c r="N206" s="134"/>
      <c r="O206" s="135"/>
      <c r="P206" s="134"/>
      <c r="Q206" s="135"/>
      <c r="R206" s="134"/>
      <c r="S206" s="136"/>
      <c r="T206" s="136"/>
      <c r="U206" s="136"/>
      <c r="V206" s="137"/>
      <c r="W206" s="138" t="str">
        <f t="shared" si="12"/>
        <v/>
      </c>
      <c r="X206" s="205" t="e">
        <f t="shared" si="13"/>
        <v>#VALUE!</v>
      </c>
      <c r="Y206" s="139">
        <f t="shared" si="14"/>
        <v>0</v>
      </c>
      <c r="Z206" s="139" t="str">
        <f t="shared" si="15"/>
        <v/>
      </c>
      <c r="AA206" s="140"/>
      <c r="AB206" s="141"/>
      <c r="AC206" s="141"/>
      <c r="AD206" s="160"/>
    </row>
    <row r="207" spans="1:30" s="142" customFormat="1" ht="15" hidden="1">
      <c r="A207" s="134"/>
      <c r="B207" s="134"/>
      <c r="C207" s="135"/>
      <c r="D207" s="135"/>
      <c r="E207" s="135"/>
      <c r="F207" s="135"/>
      <c r="G207" s="135"/>
      <c r="H207" s="135"/>
      <c r="I207" s="135"/>
      <c r="J207" s="134"/>
      <c r="K207" s="135"/>
      <c r="L207" s="162"/>
      <c r="M207" s="135"/>
      <c r="N207" s="134"/>
      <c r="O207" s="135"/>
      <c r="P207" s="134"/>
      <c r="Q207" s="135"/>
      <c r="R207" s="134"/>
      <c r="S207" s="136"/>
      <c r="T207" s="136"/>
      <c r="U207" s="136"/>
      <c r="V207" s="137"/>
      <c r="W207" s="138" t="str">
        <f t="shared" si="12"/>
        <v/>
      </c>
      <c r="X207" s="205" t="e">
        <f t="shared" si="13"/>
        <v>#VALUE!</v>
      </c>
      <c r="Y207" s="139">
        <f t="shared" si="14"/>
        <v>0</v>
      </c>
      <c r="Z207" s="139" t="str">
        <f t="shared" si="15"/>
        <v/>
      </c>
      <c r="AA207" s="140"/>
      <c r="AB207" s="141"/>
      <c r="AC207" s="141"/>
      <c r="AD207" s="160"/>
    </row>
    <row r="208" spans="1:30" s="142" customFormat="1" ht="15" hidden="1">
      <c r="A208" s="134"/>
      <c r="B208" s="134"/>
      <c r="C208" s="135"/>
      <c r="D208" s="135"/>
      <c r="E208" s="135"/>
      <c r="F208" s="135"/>
      <c r="G208" s="135"/>
      <c r="H208" s="135"/>
      <c r="I208" s="135"/>
      <c r="J208" s="134"/>
      <c r="K208" s="135"/>
      <c r="L208" s="162"/>
      <c r="M208" s="135"/>
      <c r="N208" s="134"/>
      <c r="O208" s="135"/>
      <c r="P208" s="134"/>
      <c r="Q208" s="135"/>
      <c r="R208" s="134"/>
      <c r="S208" s="136"/>
      <c r="T208" s="136"/>
      <c r="U208" s="136"/>
      <c r="V208" s="137"/>
      <c r="W208" s="138" t="str">
        <f t="shared" si="12"/>
        <v/>
      </c>
      <c r="X208" s="205" t="e">
        <f t="shared" si="13"/>
        <v>#VALUE!</v>
      </c>
      <c r="Y208" s="139">
        <f t="shared" si="14"/>
        <v>0</v>
      </c>
      <c r="Z208" s="139" t="str">
        <f t="shared" si="15"/>
        <v/>
      </c>
      <c r="AA208" s="140"/>
      <c r="AB208" s="141"/>
      <c r="AC208" s="141"/>
      <c r="AD208" s="160"/>
    </row>
    <row r="209" spans="1:30" s="142" customFormat="1" ht="15" hidden="1">
      <c r="A209" s="134"/>
      <c r="B209" s="134"/>
      <c r="C209" s="135"/>
      <c r="D209" s="135"/>
      <c r="E209" s="135"/>
      <c r="F209" s="135"/>
      <c r="G209" s="135"/>
      <c r="H209" s="135"/>
      <c r="I209" s="135"/>
      <c r="J209" s="134"/>
      <c r="K209" s="135"/>
      <c r="L209" s="162"/>
      <c r="M209" s="135"/>
      <c r="N209" s="134"/>
      <c r="O209" s="135"/>
      <c r="P209" s="134"/>
      <c r="Q209" s="135"/>
      <c r="R209" s="134"/>
      <c r="S209" s="136"/>
      <c r="T209" s="136"/>
      <c r="U209" s="136"/>
      <c r="V209" s="137"/>
      <c r="W209" s="138" t="str">
        <f t="shared" si="12"/>
        <v/>
      </c>
      <c r="X209" s="205" t="e">
        <f t="shared" si="13"/>
        <v>#VALUE!</v>
      </c>
      <c r="Y209" s="139">
        <f t="shared" si="14"/>
        <v>0</v>
      </c>
      <c r="Z209" s="139" t="str">
        <f t="shared" si="15"/>
        <v/>
      </c>
      <c r="AA209" s="140"/>
      <c r="AB209" s="141"/>
      <c r="AC209" s="141"/>
      <c r="AD209" s="160"/>
    </row>
    <row r="210" spans="1:30" s="142" customFormat="1" ht="15" hidden="1">
      <c r="A210" s="134"/>
      <c r="B210" s="134"/>
      <c r="C210" s="135"/>
      <c r="D210" s="135"/>
      <c r="E210" s="135"/>
      <c r="F210" s="135"/>
      <c r="G210" s="135"/>
      <c r="H210" s="135"/>
      <c r="I210" s="135"/>
      <c r="J210" s="134"/>
      <c r="K210" s="135"/>
      <c r="L210" s="162"/>
      <c r="M210" s="135"/>
      <c r="N210" s="134"/>
      <c r="O210" s="135"/>
      <c r="P210" s="134"/>
      <c r="Q210" s="135"/>
      <c r="R210" s="134"/>
      <c r="S210" s="136"/>
      <c r="T210" s="136"/>
      <c r="U210" s="136"/>
      <c r="V210" s="137"/>
      <c r="W210" s="138" t="str">
        <f t="shared" si="12"/>
        <v/>
      </c>
      <c r="X210" s="205" t="e">
        <f t="shared" si="13"/>
        <v>#VALUE!</v>
      </c>
      <c r="Y210" s="139">
        <f t="shared" si="14"/>
        <v>0</v>
      </c>
      <c r="Z210" s="139" t="str">
        <f t="shared" si="15"/>
        <v/>
      </c>
      <c r="AA210" s="140"/>
      <c r="AB210" s="141"/>
      <c r="AC210" s="141"/>
      <c r="AD210" s="160"/>
    </row>
    <row r="211" spans="1:30" s="142" customFormat="1" ht="15" hidden="1">
      <c r="A211" s="134"/>
      <c r="B211" s="134"/>
      <c r="C211" s="135"/>
      <c r="D211" s="135"/>
      <c r="E211" s="135"/>
      <c r="F211" s="135"/>
      <c r="G211" s="135"/>
      <c r="H211" s="135"/>
      <c r="I211" s="135"/>
      <c r="J211" s="134"/>
      <c r="K211" s="135"/>
      <c r="L211" s="162"/>
      <c r="M211" s="135"/>
      <c r="N211" s="134"/>
      <c r="O211" s="135"/>
      <c r="P211" s="134"/>
      <c r="Q211" s="135"/>
      <c r="R211" s="134"/>
      <c r="S211" s="136"/>
      <c r="T211" s="136"/>
      <c r="U211" s="136"/>
      <c r="V211" s="137"/>
      <c r="W211" s="138" t="str">
        <f t="shared" si="12"/>
        <v/>
      </c>
      <c r="X211" s="205" t="e">
        <f t="shared" si="13"/>
        <v>#VALUE!</v>
      </c>
      <c r="Y211" s="139">
        <f t="shared" si="14"/>
        <v>0</v>
      </c>
      <c r="Z211" s="139" t="str">
        <f t="shared" si="15"/>
        <v/>
      </c>
      <c r="AA211" s="140"/>
      <c r="AB211" s="141"/>
      <c r="AC211" s="141"/>
      <c r="AD211" s="160"/>
    </row>
    <row r="212" spans="1:30" s="142" customFormat="1" ht="15" hidden="1">
      <c r="A212" s="134"/>
      <c r="B212" s="134"/>
      <c r="C212" s="135"/>
      <c r="D212" s="135"/>
      <c r="E212" s="135"/>
      <c r="F212" s="135"/>
      <c r="G212" s="135"/>
      <c r="H212" s="135"/>
      <c r="I212" s="135"/>
      <c r="J212" s="134"/>
      <c r="K212" s="135"/>
      <c r="L212" s="162"/>
      <c r="M212" s="135"/>
      <c r="N212" s="134"/>
      <c r="O212" s="135"/>
      <c r="P212" s="134"/>
      <c r="Q212" s="135"/>
      <c r="R212" s="134"/>
      <c r="S212" s="136"/>
      <c r="T212" s="136"/>
      <c r="U212" s="136"/>
      <c r="V212" s="137"/>
      <c r="W212" s="138" t="str">
        <f t="shared" si="12"/>
        <v/>
      </c>
      <c r="X212" s="205" t="e">
        <f t="shared" si="13"/>
        <v>#VALUE!</v>
      </c>
      <c r="Y212" s="139">
        <f t="shared" si="14"/>
        <v>0</v>
      </c>
      <c r="Z212" s="139" t="str">
        <f t="shared" si="15"/>
        <v/>
      </c>
      <c r="AA212" s="140"/>
      <c r="AB212" s="141"/>
      <c r="AC212" s="141"/>
      <c r="AD212" s="160"/>
    </row>
    <row r="213" spans="1:30" s="142" customFormat="1" ht="15" hidden="1">
      <c r="A213" s="134"/>
      <c r="B213" s="134"/>
      <c r="C213" s="135"/>
      <c r="D213" s="135"/>
      <c r="E213" s="135"/>
      <c r="F213" s="135"/>
      <c r="G213" s="135"/>
      <c r="H213" s="135"/>
      <c r="I213" s="135"/>
      <c r="J213" s="134"/>
      <c r="K213" s="135"/>
      <c r="L213" s="162"/>
      <c r="M213" s="135"/>
      <c r="N213" s="134"/>
      <c r="O213" s="135"/>
      <c r="P213" s="134"/>
      <c r="Q213" s="135"/>
      <c r="R213" s="134"/>
      <c r="S213" s="136"/>
      <c r="T213" s="136"/>
      <c r="U213" s="136"/>
      <c r="V213" s="137"/>
      <c r="W213" s="138" t="str">
        <f t="shared" si="12"/>
        <v/>
      </c>
      <c r="X213" s="205" t="e">
        <f t="shared" si="13"/>
        <v>#VALUE!</v>
      </c>
      <c r="Y213" s="139">
        <f t="shared" si="14"/>
        <v>0</v>
      </c>
      <c r="Z213" s="139" t="str">
        <f t="shared" si="15"/>
        <v/>
      </c>
      <c r="AA213" s="140"/>
      <c r="AB213" s="141"/>
      <c r="AC213" s="141"/>
      <c r="AD213" s="160"/>
    </row>
    <row r="214" spans="1:30" s="142" customFormat="1" ht="15" hidden="1">
      <c r="A214" s="134"/>
      <c r="B214" s="134"/>
      <c r="C214" s="135"/>
      <c r="D214" s="135"/>
      <c r="E214" s="135"/>
      <c r="F214" s="135"/>
      <c r="G214" s="135"/>
      <c r="H214" s="135"/>
      <c r="I214" s="135"/>
      <c r="J214" s="134"/>
      <c r="K214" s="135"/>
      <c r="L214" s="162"/>
      <c r="M214" s="135"/>
      <c r="N214" s="134"/>
      <c r="O214" s="135"/>
      <c r="P214" s="134"/>
      <c r="Q214" s="135"/>
      <c r="R214" s="134"/>
      <c r="S214" s="136"/>
      <c r="T214" s="136"/>
      <c r="U214" s="136"/>
      <c r="V214" s="137"/>
      <c r="W214" s="138" t="str">
        <f t="shared" si="12"/>
        <v/>
      </c>
      <c r="X214" s="205" t="e">
        <f t="shared" si="13"/>
        <v>#VALUE!</v>
      </c>
      <c r="Y214" s="139">
        <f t="shared" si="14"/>
        <v>0</v>
      </c>
      <c r="Z214" s="139" t="str">
        <f t="shared" si="15"/>
        <v/>
      </c>
      <c r="AA214" s="140"/>
      <c r="AB214" s="141"/>
      <c r="AC214" s="141"/>
      <c r="AD214" s="160"/>
    </row>
    <row r="215" spans="1:30" s="142" customFormat="1" ht="15" hidden="1">
      <c r="A215" s="134"/>
      <c r="B215" s="134"/>
      <c r="C215" s="135"/>
      <c r="D215" s="135"/>
      <c r="E215" s="135"/>
      <c r="F215" s="135"/>
      <c r="G215" s="135"/>
      <c r="H215" s="135"/>
      <c r="I215" s="135"/>
      <c r="J215" s="134"/>
      <c r="K215" s="135"/>
      <c r="L215" s="162"/>
      <c r="M215" s="135"/>
      <c r="N215" s="134"/>
      <c r="O215" s="135"/>
      <c r="P215" s="134"/>
      <c r="Q215" s="135"/>
      <c r="R215" s="134"/>
      <c r="S215" s="136"/>
      <c r="T215" s="136"/>
      <c r="U215" s="136"/>
      <c r="V215" s="137"/>
      <c r="W215" s="138" t="str">
        <f t="shared" si="12"/>
        <v/>
      </c>
      <c r="X215" s="205" t="e">
        <f t="shared" si="13"/>
        <v>#VALUE!</v>
      </c>
      <c r="Y215" s="139">
        <f t="shared" si="14"/>
        <v>0</v>
      </c>
      <c r="Z215" s="139" t="str">
        <f t="shared" si="15"/>
        <v/>
      </c>
      <c r="AA215" s="140"/>
      <c r="AB215" s="141"/>
      <c r="AC215" s="141"/>
      <c r="AD215" s="160"/>
    </row>
    <row r="216" spans="1:30" s="142" customFormat="1" ht="15" hidden="1">
      <c r="A216" s="134"/>
      <c r="B216" s="134"/>
      <c r="C216" s="135"/>
      <c r="D216" s="135"/>
      <c r="E216" s="135"/>
      <c r="F216" s="135"/>
      <c r="G216" s="135"/>
      <c r="H216" s="135"/>
      <c r="I216" s="135"/>
      <c r="J216" s="134"/>
      <c r="K216" s="135"/>
      <c r="L216" s="162"/>
      <c r="M216" s="135"/>
      <c r="N216" s="134"/>
      <c r="O216" s="135"/>
      <c r="P216" s="134"/>
      <c r="Q216" s="135"/>
      <c r="R216" s="134"/>
      <c r="S216" s="136"/>
      <c r="T216" s="136"/>
      <c r="U216" s="136"/>
      <c r="V216" s="137"/>
      <c r="W216" s="138" t="str">
        <f t="shared" si="12"/>
        <v/>
      </c>
      <c r="X216" s="205" t="e">
        <f t="shared" si="13"/>
        <v>#VALUE!</v>
      </c>
      <c r="Y216" s="139">
        <f t="shared" si="14"/>
        <v>0</v>
      </c>
      <c r="Z216" s="139" t="str">
        <f t="shared" si="15"/>
        <v/>
      </c>
      <c r="AA216" s="140"/>
      <c r="AB216" s="141"/>
      <c r="AC216" s="141"/>
      <c r="AD216" s="160"/>
    </row>
    <row r="217" spans="1:30" s="142" customFormat="1" ht="15" hidden="1">
      <c r="A217" s="134"/>
      <c r="B217" s="134"/>
      <c r="C217" s="135"/>
      <c r="D217" s="135"/>
      <c r="E217" s="135"/>
      <c r="F217" s="135"/>
      <c r="G217" s="135"/>
      <c r="H217" s="135"/>
      <c r="I217" s="135"/>
      <c r="J217" s="134"/>
      <c r="K217" s="135"/>
      <c r="L217" s="162"/>
      <c r="M217" s="135"/>
      <c r="N217" s="134"/>
      <c r="O217" s="135"/>
      <c r="P217" s="134"/>
      <c r="Q217" s="135"/>
      <c r="R217" s="134"/>
      <c r="S217" s="136"/>
      <c r="T217" s="136"/>
      <c r="U217" s="136"/>
      <c r="V217" s="137"/>
      <c r="W217" s="138" t="str">
        <f t="shared" si="12"/>
        <v/>
      </c>
      <c r="X217" s="205" t="e">
        <f t="shared" si="13"/>
        <v>#VALUE!</v>
      </c>
      <c r="Y217" s="139">
        <f t="shared" si="14"/>
        <v>0</v>
      </c>
      <c r="Z217" s="139" t="str">
        <f t="shared" si="15"/>
        <v/>
      </c>
      <c r="AA217" s="140"/>
      <c r="AB217" s="141"/>
      <c r="AC217" s="141"/>
      <c r="AD217" s="160"/>
    </row>
    <row r="218" spans="1:30" s="142" customFormat="1" ht="15" hidden="1">
      <c r="A218" s="134"/>
      <c r="B218" s="134"/>
      <c r="C218" s="135"/>
      <c r="D218" s="135"/>
      <c r="E218" s="135"/>
      <c r="F218" s="135"/>
      <c r="G218" s="135"/>
      <c r="H218" s="135"/>
      <c r="I218" s="135"/>
      <c r="J218" s="134"/>
      <c r="K218" s="135"/>
      <c r="L218" s="162"/>
      <c r="M218" s="135"/>
      <c r="N218" s="134"/>
      <c r="O218" s="135"/>
      <c r="P218" s="134"/>
      <c r="Q218" s="135"/>
      <c r="R218" s="134"/>
      <c r="S218" s="136"/>
      <c r="T218" s="136"/>
      <c r="U218" s="136"/>
      <c r="V218" s="137"/>
      <c r="W218" s="138" t="str">
        <f t="shared" si="12"/>
        <v/>
      </c>
      <c r="X218" s="205" t="e">
        <f t="shared" si="13"/>
        <v>#VALUE!</v>
      </c>
      <c r="Y218" s="139">
        <f t="shared" si="14"/>
        <v>0</v>
      </c>
      <c r="Z218" s="139" t="str">
        <f t="shared" si="15"/>
        <v/>
      </c>
      <c r="AA218" s="140"/>
      <c r="AB218" s="141"/>
      <c r="AC218" s="141"/>
      <c r="AD218" s="160"/>
    </row>
    <row r="219" spans="1:30" s="142" customFormat="1" ht="15" hidden="1">
      <c r="A219" s="134"/>
      <c r="B219" s="134"/>
      <c r="C219" s="135"/>
      <c r="D219" s="135"/>
      <c r="E219" s="135"/>
      <c r="F219" s="135"/>
      <c r="G219" s="135"/>
      <c r="H219" s="135"/>
      <c r="I219" s="135"/>
      <c r="J219" s="134"/>
      <c r="K219" s="135"/>
      <c r="L219" s="162"/>
      <c r="M219" s="135"/>
      <c r="N219" s="134"/>
      <c r="O219" s="135"/>
      <c r="P219" s="134"/>
      <c r="Q219" s="135"/>
      <c r="R219" s="134"/>
      <c r="S219" s="136"/>
      <c r="T219" s="136"/>
      <c r="U219" s="136"/>
      <c r="V219" s="137"/>
      <c r="W219" s="138" t="str">
        <f t="shared" si="12"/>
        <v/>
      </c>
      <c r="X219" s="205" t="e">
        <f t="shared" si="13"/>
        <v>#VALUE!</v>
      </c>
      <c r="Y219" s="139">
        <f t="shared" si="14"/>
        <v>0</v>
      </c>
      <c r="Z219" s="139" t="str">
        <f t="shared" si="15"/>
        <v/>
      </c>
      <c r="AA219" s="140"/>
      <c r="AB219" s="141"/>
      <c r="AC219" s="141"/>
      <c r="AD219" s="160"/>
    </row>
    <row r="220" spans="1:30" s="142" customFormat="1" ht="15" hidden="1">
      <c r="A220" s="134"/>
      <c r="B220" s="134"/>
      <c r="C220" s="135"/>
      <c r="D220" s="135"/>
      <c r="E220" s="135"/>
      <c r="F220" s="135"/>
      <c r="G220" s="135"/>
      <c r="H220" s="135"/>
      <c r="I220" s="135"/>
      <c r="J220" s="134"/>
      <c r="K220" s="135"/>
      <c r="L220" s="162"/>
      <c r="M220" s="135"/>
      <c r="N220" s="134"/>
      <c r="O220" s="135"/>
      <c r="P220" s="134"/>
      <c r="Q220" s="135"/>
      <c r="R220" s="134"/>
      <c r="S220" s="136"/>
      <c r="T220" s="136"/>
      <c r="U220" s="136"/>
      <c r="V220" s="137"/>
      <c r="W220" s="138" t="str">
        <f t="shared" si="12"/>
        <v/>
      </c>
      <c r="X220" s="205" t="e">
        <f t="shared" si="13"/>
        <v>#VALUE!</v>
      </c>
      <c r="Y220" s="139">
        <f t="shared" si="14"/>
        <v>0</v>
      </c>
      <c r="Z220" s="139" t="str">
        <f t="shared" si="15"/>
        <v/>
      </c>
      <c r="AA220" s="140"/>
      <c r="AB220" s="141"/>
      <c r="AC220" s="141"/>
      <c r="AD220" s="160"/>
    </row>
    <row r="221" spans="1:30" s="142" customFormat="1" ht="15" hidden="1">
      <c r="A221" s="134"/>
      <c r="B221" s="134"/>
      <c r="C221" s="135"/>
      <c r="D221" s="135"/>
      <c r="E221" s="135"/>
      <c r="F221" s="135"/>
      <c r="G221" s="135"/>
      <c r="H221" s="135"/>
      <c r="I221" s="135"/>
      <c r="J221" s="134"/>
      <c r="K221" s="135"/>
      <c r="L221" s="162"/>
      <c r="M221" s="135"/>
      <c r="N221" s="134"/>
      <c r="O221" s="135"/>
      <c r="P221" s="134"/>
      <c r="Q221" s="135"/>
      <c r="R221" s="134"/>
      <c r="S221" s="136"/>
      <c r="T221" s="136"/>
      <c r="U221" s="136"/>
      <c r="V221" s="137"/>
      <c r="W221" s="138" t="str">
        <f t="shared" si="12"/>
        <v/>
      </c>
      <c r="X221" s="205" t="e">
        <f t="shared" si="13"/>
        <v>#VALUE!</v>
      </c>
      <c r="Y221" s="139">
        <f t="shared" si="14"/>
        <v>0</v>
      </c>
      <c r="Z221" s="139" t="str">
        <f t="shared" si="15"/>
        <v/>
      </c>
      <c r="AA221" s="140"/>
      <c r="AB221" s="141"/>
      <c r="AC221" s="141"/>
      <c r="AD221" s="160"/>
    </row>
    <row r="222" spans="1:30" s="142" customFormat="1" ht="15" hidden="1">
      <c r="A222" s="134"/>
      <c r="B222" s="134"/>
      <c r="C222" s="135"/>
      <c r="D222" s="135"/>
      <c r="E222" s="135"/>
      <c r="F222" s="135"/>
      <c r="G222" s="135"/>
      <c r="H222" s="135"/>
      <c r="I222" s="135"/>
      <c r="J222" s="134"/>
      <c r="K222" s="135"/>
      <c r="L222" s="162"/>
      <c r="M222" s="135"/>
      <c r="N222" s="134"/>
      <c r="O222" s="135"/>
      <c r="P222" s="134"/>
      <c r="Q222" s="135"/>
      <c r="R222" s="134"/>
      <c r="S222" s="136"/>
      <c r="T222" s="136"/>
      <c r="U222" s="136"/>
      <c r="V222" s="137"/>
      <c r="W222" s="138" t="str">
        <f t="shared" si="12"/>
        <v/>
      </c>
      <c r="X222" s="205" t="e">
        <f t="shared" si="13"/>
        <v>#VALUE!</v>
      </c>
      <c r="Y222" s="139">
        <f t="shared" si="14"/>
        <v>0</v>
      </c>
      <c r="Z222" s="139" t="str">
        <f t="shared" si="15"/>
        <v/>
      </c>
      <c r="AA222" s="140"/>
      <c r="AB222" s="141"/>
      <c r="AC222" s="141"/>
      <c r="AD222" s="160"/>
    </row>
    <row r="223" spans="1:30" s="142" customFormat="1" ht="15" hidden="1">
      <c r="A223" s="134"/>
      <c r="B223" s="134"/>
      <c r="C223" s="135"/>
      <c r="D223" s="135"/>
      <c r="E223" s="135"/>
      <c r="F223" s="135"/>
      <c r="G223" s="135"/>
      <c r="H223" s="135"/>
      <c r="I223" s="135"/>
      <c r="J223" s="134"/>
      <c r="K223" s="135"/>
      <c r="L223" s="162"/>
      <c r="M223" s="135"/>
      <c r="N223" s="134"/>
      <c r="O223" s="135"/>
      <c r="P223" s="134"/>
      <c r="Q223" s="135"/>
      <c r="R223" s="134"/>
      <c r="S223" s="136"/>
      <c r="T223" s="136"/>
      <c r="U223" s="136"/>
      <c r="V223" s="137"/>
      <c r="W223" s="138" t="str">
        <f t="shared" si="12"/>
        <v/>
      </c>
      <c r="X223" s="205" t="e">
        <f t="shared" si="13"/>
        <v>#VALUE!</v>
      </c>
      <c r="Y223" s="139">
        <f t="shared" si="14"/>
        <v>0</v>
      </c>
      <c r="Z223" s="139" t="str">
        <f t="shared" si="15"/>
        <v/>
      </c>
      <c r="AA223" s="140"/>
      <c r="AB223" s="141"/>
      <c r="AC223" s="141"/>
      <c r="AD223" s="160"/>
    </row>
    <row r="224" spans="1:30" s="142" customFormat="1" ht="15" hidden="1">
      <c r="A224" s="134"/>
      <c r="B224" s="134"/>
      <c r="C224" s="135"/>
      <c r="D224" s="135"/>
      <c r="E224" s="135"/>
      <c r="F224" s="135"/>
      <c r="G224" s="135"/>
      <c r="H224" s="135"/>
      <c r="I224" s="135"/>
      <c r="J224" s="134"/>
      <c r="K224" s="135"/>
      <c r="L224" s="162"/>
      <c r="M224" s="135"/>
      <c r="N224" s="134"/>
      <c r="O224" s="135"/>
      <c r="P224" s="134"/>
      <c r="Q224" s="135"/>
      <c r="R224" s="134"/>
      <c r="S224" s="136"/>
      <c r="T224" s="136"/>
      <c r="U224" s="136"/>
      <c r="V224" s="137"/>
      <c r="W224" s="138" t="str">
        <f t="shared" si="12"/>
        <v/>
      </c>
      <c r="X224" s="205" t="e">
        <f t="shared" si="13"/>
        <v>#VALUE!</v>
      </c>
      <c r="Y224" s="139">
        <f t="shared" si="14"/>
        <v>0</v>
      </c>
      <c r="Z224" s="139" t="str">
        <f t="shared" si="15"/>
        <v/>
      </c>
      <c r="AA224" s="140"/>
      <c r="AB224" s="141"/>
      <c r="AC224" s="141"/>
      <c r="AD224" s="160"/>
    </row>
    <row r="225" spans="1:30" s="142" customFormat="1" ht="15" hidden="1">
      <c r="A225" s="134"/>
      <c r="B225" s="134"/>
      <c r="C225" s="135"/>
      <c r="D225" s="135"/>
      <c r="E225" s="135"/>
      <c r="F225" s="135"/>
      <c r="G225" s="135"/>
      <c r="H225" s="135"/>
      <c r="I225" s="135"/>
      <c r="J225" s="134"/>
      <c r="K225" s="135"/>
      <c r="L225" s="162"/>
      <c r="M225" s="135"/>
      <c r="N225" s="134"/>
      <c r="O225" s="135"/>
      <c r="P225" s="134"/>
      <c r="Q225" s="135"/>
      <c r="R225" s="134"/>
      <c r="S225" s="136"/>
      <c r="T225" s="136"/>
      <c r="U225" s="136"/>
      <c r="V225" s="137"/>
      <c r="W225" s="138" t="str">
        <f t="shared" si="12"/>
        <v/>
      </c>
      <c r="X225" s="205" t="e">
        <f t="shared" si="13"/>
        <v>#VALUE!</v>
      </c>
      <c r="Y225" s="139">
        <f t="shared" si="14"/>
        <v>0</v>
      </c>
      <c r="Z225" s="139" t="str">
        <f t="shared" si="15"/>
        <v/>
      </c>
      <c r="AA225" s="140"/>
      <c r="AB225" s="141"/>
      <c r="AC225" s="141"/>
      <c r="AD225" s="160"/>
    </row>
    <row r="226" spans="1:30" s="142" customFormat="1" ht="15" hidden="1">
      <c r="A226" s="134"/>
      <c r="B226" s="134"/>
      <c r="C226" s="135"/>
      <c r="D226" s="135"/>
      <c r="E226" s="135"/>
      <c r="F226" s="135"/>
      <c r="G226" s="135"/>
      <c r="H226" s="135"/>
      <c r="I226" s="135"/>
      <c r="J226" s="134"/>
      <c r="K226" s="135"/>
      <c r="L226" s="162"/>
      <c r="M226" s="135"/>
      <c r="N226" s="134"/>
      <c r="O226" s="135"/>
      <c r="P226" s="134"/>
      <c r="Q226" s="135"/>
      <c r="R226" s="134"/>
      <c r="S226" s="136"/>
      <c r="T226" s="136"/>
      <c r="U226" s="136"/>
      <c r="V226" s="137"/>
      <c r="W226" s="138" t="str">
        <f t="shared" si="12"/>
        <v/>
      </c>
      <c r="X226" s="205" t="e">
        <f t="shared" si="13"/>
        <v>#VALUE!</v>
      </c>
      <c r="Y226" s="139">
        <f t="shared" si="14"/>
        <v>0</v>
      </c>
      <c r="Z226" s="139" t="str">
        <f t="shared" si="15"/>
        <v/>
      </c>
      <c r="AA226" s="140"/>
      <c r="AB226" s="141"/>
      <c r="AC226" s="141"/>
      <c r="AD226" s="160"/>
    </row>
    <row r="227" spans="1:30" s="142" customFormat="1" ht="15" hidden="1">
      <c r="A227" s="134"/>
      <c r="B227" s="134"/>
      <c r="C227" s="135"/>
      <c r="D227" s="135"/>
      <c r="E227" s="135"/>
      <c r="F227" s="135"/>
      <c r="G227" s="135"/>
      <c r="H227" s="135"/>
      <c r="I227" s="135"/>
      <c r="J227" s="134"/>
      <c r="K227" s="135"/>
      <c r="L227" s="162"/>
      <c r="M227" s="135"/>
      <c r="N227" s="134"/>
      <c r="O227" s="135"/>
      <c r="P227" s="134"/>
      <c r="Q227" s="135"/>
      <c r="R227" s="134"/>
      <c r="S227" s="136"/>
      <c r="T227" s="136"/>
      <c r="U227" s="136"/>
      <c r="V227" s="137"/>
      <c r="W227" s="138" t="str">
        <f t="shared" si="12"/>
        <v/>
      </c>
      <c r="X227" s="205" t="e">
        <f t="shared" si="13"/>
        <v>#VALUE!</v>
      </c>
      <c r="Y227" s="139">
        <f t="shared" si="14"/>
        <v>0</v>
      </c>
      <c r="Z227" s="139" t="str">
        <f t="shared" si="15"/>
        <v/>
      </c>
      <c r="AA227" s="140"/>
      <c r="AB227" s="141"/>
      <c r="AC227" s="141"/>
      <c r="AD227" s="160"/>
    </row>
    <row r="228" spans="1:30" s="142" customFormat="1" ht="15" hidden="1">
      <c r="A228" s="134"/>
      <c r="B228" s="134"/>
      <c r="C228" s="135"/>
      <c r="D228" s="135"/>
      <c r="E228" s="135"/>
      <c r="F228" s="135"/>
      <c r="G228" s="135"/>
      <c r="H228" s="135"/>
      <c r="I228" s="135"/>
      <c r="J228" s="134"/>
      <c r="K228" s="135"/>
      <c r="L228" s="162"/>
      <c r="M228" s="135"/>
      <c r="N228" s="134"/>
      <c r="O228" s="135"/>
      <c r="P228" s="134"/>
      <c r="Q228" s="135"/>
      <c r="R228" s="134"/>
      <c r="S228" s="136"/>
      <c r="T228" s="136"/>
      <c r="U228" s="136"/>
      <c r="V228" s="137"/>
      <c r="W228" s="138" t="str">
        <f t="shared" si="12"/>
        <v/>
      </c>
      <c r="X228" s="205" t="e">
        <f t="shared" si="13"/>
        <v>#VALUE!</v>
      </c>
      <c r="Y228" s="139">
        <f t="shared" si="14"/>
        <v>0</v>
      </c>
      <c r="Z228" s="139" t="str">
        <f t="shared" si="15"/>
        <v/>
      </c>
      <c r="AA228" s="140"/>
      <c r="AB228" s="141"/>
      <c r="AC228" s="141"/>
      <c r="AD228" s="160"/>
    </row>
    <row r="229" spans="1:30" s="142" customFormat="1" ht="15" hidden="1">
      <c r="A229" s="134"/>
      <c r="B229" s="134"/>
      <c r="C229" s="135"/>
      <c r="D229" s="135"/>
      <c r="E229" s="135"/>
      <c r="F229" s="135"/>
      <c r="G229" s="135"/>
      <c r="H229" s="135"/>
      <c r="I229" s="135"/>
      <c r="J229" s="134"/>
      <c r="K229" s="135"/>
      <c r="L229" s="162"/>
      <c r="M229" s="135"/>
      <c r="N229" s="134"/>
      <c r="O229" s="135"/>
      <c r="P229" s="134"/>
      <c r="Q229" s="135"/>
      <c r="R229" s="134"/>
      <c r="S229" s="136"/>
      <c r="T229" s="136"/>
      <c r="U229" s="136"/>
      <c r="V229" s="137"/>
      <c r="W229" s="138" t="str">
        <f t="shared" si="12"/>
        <v/>
      </c>
      <c r="X229" s="205" t="e">
        <f t="shared" si="13"/>
        <v>#VALUE!</v>
      </c>
      <c r="Y229" s="139">
        <f t="shared" si="14"/>
        <v>0</v>
      </c>
      <c r="Z229" s="139" t="str">
        <f t="shared" si="15"/>
        <v/>
      </c>
      <c r="AA229" s="140"/>
      <c r="AB229" s="141"/>
      <c r="AC229" s="141"/>
      <c r="AD229" s="160"/>
    </row>
    <row r="230" spans="1:30" s="142" customFormat="1" ht="15" hidden="1">
      <c r="A230" s="134"/>
      <c r="B230" s="134"/>
      <c r="C230" s="135"/>
      <c r="D230" s="135"/>
      <c r="E230" s="135"/>
      <c r="F230" s="135"/>
      <c r="G230" s="135"/>
      <c r="H230" s="135"/>
      <c r="I230" s="135"/>
      <c r="J230" s="134"/>
      <c r="K230" s="135"/>
      <c r="L230" s="162"/>
      <c r="M230" s="135"/>
      <c r="N230" s="134"/>
      <c r="O230" s="135"/>
      <c r="P230" s="134"/>
      <c r="Q230" s="135"/>
      <c r="R230" s="134"/>
      <c r="S230" s="136"/>
      <c r="T230" s="136"/>
      <c r="U230" s="136"/>
      <c r="V230" s="137"/>
      <c r="W230" s="138" t="str">
        <f t="shared" si="12"/>
        <v/>
      </c>
      <c r="X230" s="205" t="e">
        <f t="shared" si="13"/>
        <v>#VALUE!</v>
      </c>
      <c r="Y230" s="139">
        <f t="shared" si="14"/>
        <v>0</v>
      </c>
      <c r="Z230" s="139" t="str">
        <f t="shared" si="15"/>
        <v/>
      </c>
      <c r="AA230" s="140"/>
      <c r="AB230" s="141"/>
      <c r="AC230" s="141"/>
      <c r="AD230" s="160"/>
    </row>
    <row r="231" spans="1:30" s="142" customFormat="1" ht="15" hidden="1">
      <c r="A231" s="134"/>
      <c r="B231" s="134"/>
      <c r="C231" s="135"/>
      <c r="D231" s="135"/>
      <c r="E231" s="135"/>
      <c r="F231" s="135"/>
      <c r="G231" s="135"/>
      <c r="H231" s="135"/>
      <c r="I231" s="135"/>
      <c r="J231" s="134"/>
      <c r="K231" s="135"/>
      <c r="L231" s="162"/>
      <c r="M231" s="135"/>
      <c r="N231" s="134"/>
      <c r="O231" s="135"/>
      <c r="P231" s="134"/>
      <c r="Q231" s="135"/>
      <c r="R231" s="134"/>
      <c r="S231" s="136"/>
      <c r="T231" s="136"/>
      <c r="U231" s="136"/>
      <c r="V231" s="137"/>
      <c r="W231" s="138" t="str">
        <f t="shared" si="12"/>
        <v/>
      </c>
      <c r="X231" s="205" t="e">
        <f t="shared" si="13"/>
        <v>#VALUE!</v>
      </c>
      <c r="Y231" s="139">
        <f t="shared" si="14"/>
        <v>0</v>
      </c>
      <c r="Z231" s="139" t="str">
        <f t="shared" si="15"/>
        <v/>
      </c>
      <c r="AA231" s="140"/>
      <c r="AB231" s="141"/>
      <c r="AC231" s="141"/>
      <c r="AD231" s="160"/>
    </row>
    <row r="232" spans="1:30" s="142" customFormat="1" ht="15" hidden="1">
      <c r="A232" s="134"/>
      <c r="B232" s="134"/>
      <c r="C232" s="135"/>
      <c r="D232" s="135"/>
      <c r="E232" s="135"/>
      <c r="F232" s="135"/>
      <c r="G232" s="135"/>
      <c r="H232" s="135"/>
      <c r="I232" s="135"/>
      <c r="J232" s="134"/>
      <c r="K232" s="135"/>
      <c r="L232" s="162"/>
      <c r="M232" s="135"/>
      <c r="N232" s="134"/>
      <c r="O232" s="135"/>
      <c r="P232" s="134"/>
      <c r="Q232" s="135"/>
      <c r="R232" s="134"/>
      <c r="S232" s="136"/>
      <c r="T232" s="136"/>
      <c r="U232" s="136"/>
      <c r="V232" s="137"/>
      <c r="W232" s="138" t="str">
        <f t="shared" si="12"/>
        <v/>
      </c>
      <c r="X232" s="205" t="e">
        <f t="shared" si="13"/>
        <v>#VALUE!</v>
      </c>
      <c r="Y232" s="139">
        <f t="shared" si="14"/>
        <v>0</v>
      </c>
      <c r="Z232" s="139" t="str">
        <f t="shared" si="15"/>
        <v/>
      </c>
      <c r="AA232" s="140"/>
      <c r="AB232" s="141"/>
      <c r="AC232" s="141"/>
      <c r="AD232" s="160"/>
    </row>
    <row r="233" spans="1:30" s="142" customFormat="1" ht="15" hidden="1">
      <c r="A233" s="134"/>
      <c r="B233" s="134"/>
      <c r="C233" s="135"/>
      <c r="D233" s="135"/>
      <c r="E233" s="135"/>
      <c r="F233" s="135"/>
      <c r="G233" s="135"/>
      <c r="H233" s="135"/>
      <c r="I233" s="135"/>
      <c r="J233" s="134"/>
      <c r="K233" s="135"/>
      <c r="L233" s="162"/>
      <c r="M233" s="135"/>
      <c r="N233" s="134"/>
      <c r="O233" s="135"/>
      <c r="P233" s="134"/>
      <c r="Q233" s="135"/>
      <c r="R233" s="134"/>
      <c r="S233" s="136"/>
      <c r="T233" s="136"/>
      <c r="U233" s="136"/>
      <c r="V233" s="137"/>
      <c r="W233" s="138" t="str">
        <f t="shared" si="12"/>
        <v/>
      </c>
      <c r="X233" s="205" t="e">
        <f t="shared" si="13"/>
        <v>#VALUE!</v>
      </c>
      <c r="Y233" s="139">
        <f t="shared" si="14"/>
        <v>0</v>
      </c>
      <c r="Z233" s="139" t="str">
        <f t="shared" si="15"/>
        <v/>
      </c>
      <c r="AA233" s="140"/>
      <c r="AB233" s="141"/>
      <c r="AC233" s="141"/>
      <c r="AD233" s="160"/>
    </row>
    <row r="234" spans="1:30" s="142" customFormat="1" ht="15" hidden="1">
      <c r="A234" s="134"/>
      <c r="B234" s="134"/>
      <c r="C234" s="135"/>
      <c r="D234" s="135"/>
      <c r="E234" s="135"/>
      <c r="F234" s="135"/>
      <c r="G234" s="135"/>
      <c r="H234" s="135"/>
      <c r="I234" s="135"/>
      <c r="J234" s="134"/>
      <c r="K234" s="135"/>
      <c r="L234" s="162"/>
      <c r="M234" s="135"/>
      <c r="N234" s="134"/>
      <c r="O234" s="135"/>
      <c r="P234" s="134"/>
      <c r="Q234" s="135"/>
      <c r="R234" s="134"/>
      <c r="S234" s="136"/>
      <c r="T234" s="136"/>
      <c r="U234" s="136"/>
      <c r="V234" s="137"/>
      <c r="W234" s="138" t="str">
        <f t="shared" si="12"/>
        <v/>
      </c>
      <c r="X234" s="205" t="e">
        <f t="shared" si="13"/>
        <v>#VALUE!</v>
      </c>
      <c r="Y234" s="139">
        <f t="shared" si="14"/>
        <v>0</v>
      </c>
      <c r="Z234" s="139" t="str">
        <f t="shared" si="15"/>
        <v/>
      </c>
      <c r="AA234" s="140"/>
      <c r="AB234" s="141"/>
      <c r="AC234" s="141"/>
      <c r="AD234" s="160"/>
    </row>
    <row r="235" spans="1:30" s="142" customFormat="1" ht="15" hidden="1">
      <c r="A235" s="134"/>
      <c r="B235" s="134"/>
      <c r="C235" s="135"/>
      <c r="D235" s="135"/>
      <c r="E235" s="135"/>
      <c r="F235" s="135"/>
      <c r="G235" s="135"/>
      <c r="H235" s="135"/>
      <c r="I235" s="135"/>
      <c r="J235" s="134"/>
      <c r="K235" s="135"/>
      <c r="L235" s="162"/>
      <c r="M235" s="135"/>
      <c r="N235" s="134"/>
      <c r="O235" s="135"/>
      <c r="P235" s="134"/>
      <c r="Q235" s="135"/>
      <c r="R235" s="134"/>
      <c r="S235" s="136"/>
      <c r="T235" s="136"/>
      <c r="U235" s="136"/>
      <c r="V235" s="137"/>
      <c r="W235" s="138" t="str">
        <f t="shared" si="12"/>
        <v/>
      </c>
      <c r="X235" s="205" t="e">
        <f t="shared" si="13"/>
        <v>#VALUE!</v>
      </c>
      <c r="Y235" s="139">
        <f t="shared" si="14"/>
        <v>0</v>
      </c>
      <c r="Z235" s="139" t="str">
        <f t="shared" si="15"/>
        <v/>
      </c>
      <c r="AA235" s="140"/>
      <c r="AB235" s="141"/>
      <c r="AC235" s="141"/>
      <c r="AD235" s="160"/>
    </row>
    <row r="236" spans="1:30" s="142" customFormat="1" ht="15" hidden="1">
      <c r="A236" s="134"/>
      <c r="B236" s="134"/>
      <c r="C236" s="135"/>
      <c r="D236" s="135"/>
      <c r="E236" s="135"/>
      <c r="F236" s="135"/>
      <c r="G236" s="135"/>
      <c r="H236" s="135"/>
      <c r="I236" s="135"/>
      <c r="J236" s="134"/>
      <c r="K236" s="135"/>
      <c r="L236" s="162"/>
      <c r="M236" s="135"/>
      <c r="N236" s="134"/>
      <c r="O236" s="135"/>
      <c r="P236" s="134"/>
      <c r="Q236" s="135"/>
      <c r="R236" s="134"/>
      <c r="S236" s="136"/>
      <c r="T236" s="136"/>
      <c r="U236" s="136"/>
      <c r="V236" s="137"/>
      <c r="W236" s="138" t="str">
        <f t="shared" si="12"/>
        <v/>
      </c>
      <c r="X236" s="205" t="e">
        <f t="shared" si="13"/>
        <v>#VALUE!</v>
      </c>
      <c r="Y236" s="139">
        <f t="shared" si="14"/>
        <v>0</v>
      </c>
      <c r="Z236" s="139" t="str">
        <f t="shared" si="15"/>
        <v/>
      </c>
      <c r="AA236" s="140"/>
      <c r="AB236" s="141"/>
      <c r="AC236" s="141"/>
      <c r="AD236" s="160"/>
    </row>
    <row r="237" spans="1:30" s="142" customFormat="1" ht="15" hidden="1">
      <c r="A237" s="134"/>
      <c r="B237" s="134"/>
      <c r="C237" s="135"/>
      <c r="D237" s="135"/>
      <c r="E237" s="135"/>
      <c r="F237" s="135"/>
      <c r="G237" s="135"/>
      <c r="H237" s="135"/>
      <c r="I237" s="135"/>
      <c r="J237" s="134"/>
      <c r="K237" s="135"/>
      <c r="L237" s="162"/>
      <c r="M237" s="135"/>
      <c r="N237" s="134"/>
      <c r="O237" s="135"/>
      <c r="P237" s="134"/>
      <c r="Q237" s="135"/>
      <c r="R237" s="134"/>
      <c r="S237" s="136"/>
      <c r="T237" s="136"/>
      <c r="U237" s="136"/>
      <c r="V237" s="137"/>
      <c r="W237" s="138" t="str">
        <f t="shared" si="12"/>
        <v/>
      </c>
      <c r="X237" s="205" t="e">
        <f t="shared" si="13"/>
        <v>#VALUE!</v>
      </c>
      <c r="Y237" s="139">
        <f t="shared" si="14"/>
        <v>0</v>
      </c>
      <c r="Z237" s="139" t="str">
        <f t="shared" si="15"/>
        <v/>
      </c>
      <c r="AA237" s="140"/>
      <c r="AB237" s="141"/>
      <c r="AC237" s="141"/>
      <c r="AD237" s="160"/>
    </row>
    <row r="238" spans="1:30" s="142" customFormat="1" ht="15" hidden="1">
      <c r="A238" s="134"/>
      <c r="B238" s="134"/>
      <c r="C238" s="135"/>
      <c r="D238" s="135"/>
      <c r="E238" s="135"/>
      <c r="F238" s="135"/>
      <c r="G238" s="135"/>
      <c r="H238" s="135"/>
      <c r="I238" s="135"/>
      <c r="J238" s="134"/>
      <c r="K238" s="135"/>
      <c r="L238" s="162"/>
      <c r="M238" s="135"/>
      <c r="N238" s="134"/>
      <c r="O238" s="135"/>
      <c r="P238" s="134"/>
      <c r="Q238" s="135"/>
      <c r="R238" s="134"/>
      <c r="S238" s="136"/>
      <c r="T238" s="136"/>
      <c r="U238" s="136"/>
      <c r="V238" s="137"/>
      <c r="W238" s="138" t="str">
        <f t="shared" si="12"/>
        <v/>
      </c>
      <c r="X238" s="205" t="e">
        <f t="shared" si="13"/>
        <v>#VALUE!</v>
      </c>
      <c r="Y238" s="139">
        <f t="shared" si="14"/>
        <v>0</v>
      </c>
      <c r="Z238" s="139" t="str">
        <f t="shared" si="15"/>
        <v/>
      </c>
      <c r="AA238" s="140"/>
      <c r="AB238" s="141"/>
      <c r="AC238" s="141"/>
      <c r="AD238" s="160"/>
    </row>
    <row r="239" spans="1:30" s="142" customFormat="1" ht="15" hidden="1">
      <c r="A239" s="134"/>
      <c r="B239" s="134"/>
      <c r="C239" s="135"/>
      <c r="D239" s="135"/>
      <c r="E239" s="135"/>
      <c r="F239" s="135"/>
      <c r="G239" s="135"/>
      <c r="H239" s="135"/>
      <c r="I239" s="135"/>
      <c r="J239" s="134"/>
      <c r="K239" s="135"/>
      <c r="L239" s="162"/>
      <c r="M239" s="135"/>
      <c r="N239" s="134"/>
      <c r="O239" s="135"/>
      <c r="P239" s="134"/>
      <c r="Q239" s="135"/>
      <c r="R239" s="134"/>
      <c r="S239" s="136"/>
      <c r="T239" s="136"/>
      <c r="U239" s="136"/>
      <c r="V239" s="137"/>
      <c r="W239" s="138" t="str">
        <f t="shared" si="12"/>
        <v/>
      </c>
      <c r="X239" s="205" t="e">
        <f t="shared" si="13"/>
        <v>#VALUE!</v>
      </c>
      <c r="Y239" s="139">
        <f t="shared" si="14"/>
        <v>0</v>
      </c>
      <c r="Z239" s="139" t="str">
        <f t="shared" si="15"/>
        <v/>
      </c>
      <c r="AA239" s="140"/>
      <c r="AB239" s="141"/>
      <c r="AC239" s="141"/>
      <c r="AD239" s="160"/>
    </row>
    <row r="240" spans="1:30" s="142" customFormat="1" ht="15" hidden="1">
      <c r="A240" s="134"/>
      <c r="B240" s="134"/>
      <c r="C240" s="135"/>
      <c r="D240" s="135"/>
      <c r="E240" s="135"/>
      <c r="F240" s="135"/>
      <c r="G240" s="135"/>
      <c r="H240" s="135"/>
      <c r="I240" s="135"/>
      <c r="J240" s="134"/>
      <c r="K240" s="135"/>
      <c r="L240" s="162"/>
      <c r="M240" s="135"/>
      <c r="N240" s="134"/>
      <c r="O240" s="135"/>
      <c r="P240" s="134"/>
      <c r="Q240" s="135"/>
      <c r="R240" s="134"/>
      <c r="S240" s="136"/>
      <c r="T240" s="136"/>
      <c r="U240" s="136"/>
      <c r="V240" s="137"/>
      <c r="W240" s="138" t="str">
        <f t="shared" si="12"/>
        <v/>
      </c>
      <c r="X240" s="205" t="e">
        <f t="shared" si="13"/>
        <v>#VALUE!</v>
      </c>
      <c r="Y240" s="139">
        <f t="shared" si="14"/>
        <v>0</v>
      </c>
      <c r="Z240" s="139" t="str">
        <f t="shared" si="15"/>
        <v/>
      </c>
      <c r="AA240" s="140"/>
      <c r="AB240" s="141"/>
      <c r="AC240" s="141"/>
      <c r="AD240" s="160"/>
    </row>
    <row r="241" spans="1:30" s="142" customFormat="1" ht="15" hidden="1">
      <c r="A241" s="134"/>
      <c r="B241" s="134"/>
      <c r="C241" s="135"/>
      <c r="D241" s="135"/>
      <c r="E241" s="135"/>
      <c r="F241" s="135"/>
      <c r="G241" s="135"/>
      <c r="H241" s="135"/>
      <c r="I241" s="135"/>
      <c r="J241" s="134"/>
      <c r="K241" s="135"/>
      <c r="L241" s="162"/>
      <c r="M241" s="135"/>
      <c r="N241" s="134"/>
      <c r="O241" s="135"/>
      <c r="P241" s="134"/>
      <c r="Q241" s="135"/>
      <c r="R241" s="134"/>
      <c r="S241" s="136"/>
      <c r="T241" s="136"/>
      <c r="U241" s="136"/>
      <c r="V241" s="137"/>
      <c r="W241" s="138" t="str">
        <f t="shared" si="12"/>
        <v/>
      </c>
      <c r="X241" s="205" t="e">
        <f t="shared" si="13"/>
        <v>#VALUE!</v>
      </c>
      <c r="Y241" s="139">
        <f t="shared" si="14"/>
        <v>0</v>
      </c>
      <c r="Z241" s="139" t="str">
        <f t="shared" si="15"/>
        <v/>
      </c>
      <c r="AA241" s="140"/>
      <c r="AB241" s="141"/>
      <c r="AC241" s="141"/>
      <c r="AD241" s="160"/>
    </row>
    <row r="242" spans="1:30" s="142" customFormat="1" ht="15" hidden="1">
      <c r="A242" s="134"/>
      <c r="B242" s="134"/>
      <c r="C242" s="135"/>
      <c r="D242" s="135"/>
      <c r="E242" s="135"/>
      <c r="F242" s="135"/>
      <c r="G242" s="135"/>
      <c r="H242" s="135"/>
      <c r="I242" s="135"/>
      <c r="J242" s="134"/>
      <c r="K242" s="135"/>
      <c r="L242" s="162"/>
      <c r="M242" s="135"/>
      <c r="N242" s="134"/>
      <c r="O242" s="135"/>
      <c r="P242" s="134"/>
      <c r="Q242" s="135"/>
      <c r="R242" s="134"/>
      <c r="S242" s="136"/>
      <c r="T242" s="136"/>
      <c r="U242" s="136"/>
      <c r="V242" s="137"/>
      <c r="W242" s="138" t="str">
        <f t="shared" si="12"/>
        <v/>
      </c>
      <c r="X242" s="205" t="e">
        <f t="shared" si="13"/>
        <v>#VALUE!</v>
      </c>
      <c r="Y242" s="139">
        <f t="shared" si="14"/>
        <v>0</v>
      </c>
      <c r="Z242" s="139" t="str">
        <f t="shared" si="15"/>
        <v/>
      </c>
      <c r="AA242" s="140"/>
      <c r="AB242" s="141"/>
      <c r="AC242" s="141"/>
      <c r="AD242" s="160"/>
    </row>
    <row r="243" spans="1:30" s="142" customFormat="1" ht="15" hidden="1">
      <c r="A243" s="134"/>
      <c r="B243" s="134"/>
      <c r="C243" s="135"/>
      <c r="D243" s="135"/>
      <c r="E243" s="135"/>
      <c r="F243" s="135"/>
      <c r="G243" s="135"/>
      <c r="H243" s="135"/>
      <c r="I243" s="135"/>
      <c r="J243" s="134"/>
      <c r="K243" s="135"/>
      <c r="L243" s="162"/>
      <c r="M243" s="135"/>
      <c r="N243" s="134"/>
      <c r="O243" s="135"/>
      <c r="P243" s="134"/>
      <c r="Q243" s="135"/>
      <c r="R243" s="134"/>
      <c r="S243" s="136"/>
      <c r="T243" s="136"/>
      <c r="U243" s="136"/>
      <c r="V243" s="137"/>
      <c r="W243" s="138" t="str">
        <f t="shared" si="12"/>
        <v/>
      </c>
      <c r="X243" s="205" t="e">
        <f t="shared" si="13"/>
        <v>#VALUE!</v>
      </c>
      <c r="Y243" s="139">
        <f t="shared" si="14"/>
        <v>0</v>
      </c>
      <c r="Z243" s="139" t="str">
        <f t="shared" si="15"/>
        <v/>
      </c>
      <c r="AA243" s="140"/>
      <c r="AB243" s="141"/>
      <c r="AC243" s="141"/>
      <c r="AD243" s="160"/>
    </row>
    <row r="244" spans="1:30" s="142" customFormat="1" ht="15" hidden="1">
      <c r="A244" s="134"/>
      <c r="B244" s="134"/>
      <c r="C244" s="135"/>
      <c r="D244" s="135"/>
      <c r="E244" s="135"/>
      <c r="F244" s="135"/>
      <c r="G244" s="135"/>
      <c r="H244" s="135"/>
      <c r="I244" s="135"/>
      <c r="J244" s="134"/>
      <c r="K244" s="135"/>
      <c r="L244" s="162"/>
      <c r="M244" s="135"/>
      <c r="N244" s="134"/>
      <c r="O244" s="135"/>
      <c r="P244" s="134"/>
      <c r="Q244" s="135"/>
      <c r="R244" s="134"/>
      <c r="S244" s="136"/>
      <c r="T244" s="136"/>
      <c r="U244" s="136"/>
      <c r="V244" s="137"/>
      <c r="W244" s="138" t="str">
        <f t="shared" si="12"/>
        <v/>
      </c>
      <c r="X244" s="205" t="e">
        <f t="shared" si="13"/>
        <v>#VALUE!</v>
      </c>
      <c r="Y244" s="139">
        <f t="shared" si="14"/>
        <v>0</v>
      </c>
      <c r="Z244" s="139" t="str">
        <f t="shared" si="15"/>
        <v/>
      </c>
      <c r="AA244" s="140"/>
      <c r="AB244" s="141"/>
      <c r="AC244" s="141"/>
      <c r="AD244" s="160"/>
    </row>
    <row r="245" spans="1:30" s="142" customFormat="1" ht="15" hidden="1">
      <c r="A245" s="134"/>
      <c r="B245" s="134"/>
      <c r="C245" s="135"/>
      <c r="D245" s="135"/>
      <c r="E245" s="135"/>
      <c r="F245" s="135"/>
      <c r="G245" s="135"/>
      <c r="H245" s="135"/>
      <c r="I245" s="135"/>
      <c r="J245" s="134"/>
      <c r="K245" s="135"/>
      <c r="L245" s="162"/>
      <c r="M245" s="135"/>
      <c r="N245" s="134"/>
      <c r="O245" s="135"/>
      <c r="P245" s="134"/>
      <c r="Q245" s="135"/>
      <c r="R245" s="134"/>
      <c r="S245" s="136"/>
      <c r="T245" s="136"/>
      <c r="U245" s="136"/>
      <c r="V245" s="137"/>
      <c r="W245" s="138" t="str">
        <f t="shared" si="12"/>
        <v/>
      </c>
      <c r="X245" s="205" t="e">
        <f t="shared" si="13"/>
        <v>#VALUE!</v>
      </c>
      <c r="Y245" s="139">
        <f t="shared" si="14"/>
        <v>0</v>
      </c>
      <c r="Z245" s="139" t="str">
        <f t="shared" si="15"/>
        <v/>
      </c>
      <c r="AA245" s="140"/>
      <c r="AB245" s="141"/>
      <c r="AC245" s="141"/>
      <c r="AD245" s="160"/>
    </row>
    <row r="246" spans="1:30" s="142" customFormat="1" ht="15" hidden="1">
      <c r="A246" s="134"/>
      <c r="B246" s="134"/>
      <c r="C246" s="135"/>
      <c r="D246" s="135"/>
      <c r="E246" s="135"/>
      <c r="F246" s="135"/>
      <c r="G246" s="135"/>
      <c r="H246" s="135"/>
      <c r="I246" s="135"/>
      <c r="J246" s="134"/>
      <c r="K246" s="135"/>
      <c r="L246" s="162"/>
      <c r="M246" s="135"/>
      <c r="N246" s="134"/>
      <c r="O246" s="135"/>
      <c r="P246" s="134"/>
      <c r="Q246" s="135"/>
      <c r="R246" s="134"/>
      <c r="S246" s="136"/>
      <c r="T246" s="136"/>
      <c r="U246" s="136"/>
      <c r="V246" s="137"/>
      <c r="W246" s="138" t="str">
        <f t="shared" si="12"/>
        <v/>
      </c>
      <c r="X246" s="205" t="e">
        <f t="shared" si="13"/>
        <v>#VALUE!</v>
      </c>
      <c r="Y246" s="139">
        <f t="shared" si="14"/>
        <v>0</v>
      </c>
      <c r="Z246" s="139" t="str">
        <f t="shared" si="15"/>
        <v/>
      </c>
      <c r="AA246" s="140"/>
      <c r="AB246" s="141"/>
      <c r="AC246" s="141"/>
      <c r="AD246" s="160"/>
    </row>
    <row r="247" spans="1:30" s="142" customFormat="1" ht="15" hidden="1">
      <c r="A247" s="134"/>
      <c r="B247" s="134"/>
      <c r="C247" s="135"/>
      <c r="D247" s="135"/>
      <c r="E247" s="135"/>
      <c r="F247" s="135"/>
      <c r="G247" s="135"/>
      <c r="H247" s="135"/>
      <c r="I247" s="135"/>
      <c r="J247" s="134"/>
      <c r="K247" s="135"/>
      <c r="L247" s="162"/>
      <c r="M247" s="135"/>
      <c r="N247" s="134"/>
      <c r="O247" s="135"/>
      <c r="P247" s="134"/>
      <c r="Q247" s="135"/>
      <c r="R247" s="134"/>
      <c r="S247" s="136"/>
      <c r="T247" s="136"/>
      <c r="U247" s="136"/>
      <c r="V247" s="137"/>
      <c r="W247" s="138" t="str">
        <f t="shared" si="12"/>
        <v/>
      </c>
      <c r="X247" s="205" t="e">
        <f t="shared" si="13"/>
        <v>#VALUE!</v>
      </c>
      <c r="Y247" s="139">
        <f t="shared" si="14"/>
        <v>0</v>
      </c>
      <c r="Z247" s="139" t="str">
        <f t="shared" si="15"/>
        <v/>
      </c>
      <c r="AA247" s="140"/>
      <c r="AB247" s="141"/>
      <c r="AC247" s="141"/>
      <c r="AD247" s="160"/>
    </row>
    <row r="248" spans="1:30" s="142" customFormat="1" ht="15" hidden="1">
      <c r="A248" s="134"/>
      <c r="B248" s="134"/>
      <c r="C248" s="135"/>
      <c r="D248" s="135"/>
      <c r="E248" s="135"/>
      <c r="F248" s="135"/>
      <c r="G248" s="135"/>
      <c r="H248" s="135"/>
      <c r="I248" s="135"/>
      <c r="J248" s="134"/>
      <c r="K248" s="135"/>
      <c r="L248" s="162"/>
      <c r="M248" s="135"/>
      <c r="N248" s="134"/>
      <c r="O248" s="135"/>
      <c r="P248" s="134"/>
      <c r="Q248" s="135"/>
      <c r="R248" s="134"/>
      <c r="S248" s="136"/>
      <c r="T248" s="136"/>
      <c r="U248" s="136"/>
      <c r="V248" s="137"/>
      <c r="W248" s="138" t="str">
        <f t="shared" si="12"/>
        <v/>
      </c>
      <c r="X248" s="205" t="e">
        <f t="shared" si="13"/>
        <v>#VALUE!</v>
      </c>
      <c r="Y248" s="139">
        <f t="shared" si="14"/>
        <v>0</v>
      </c>
      <c r="Z248" s="139" t="str">
        <f t="shared" si="15"/>
        <v/>
      </c>
      <c r="AA248" s="140"/>
      <c r="AB248" s="141"/>
      <c r="AC248" s="141"/>
      <c r="AD248" s="160"/>
    </row>
    <row r="249" spans="1:30" s="142" customFormat="1" ht="15" hidden="1">
      <c r="A249" s="134"/>
      <c r="B249" s="134"/>
      <c r="C249" s="135"/>
      <c r="D249" s="135"/>
      <c r="E249" s="135"/>
      <c r="F249" s="135"/>
      <c r="G249" s="135"/>
      <c r="H249" s="135"/>
      <c r="I249" s="135"/>
      <c r="J249" s="134"/>
      <c r="K249" s="135"/>
      <c r="L249" s="162"/>
      <c r="M249" s="135"/>
      <c r="N249" s="134"/>
      <c r="O249" s="135"/>
      <c r="P249" s="134"/>
      <c r="Q249" s="135"/>
      <c r="R249" s="134"/>
      <c r="S249" s="136"/>
      <c r="T249" s="136"/>
      <c r="U249" s="136"/>
      <c r="V249" s="137"/>
      <c r="W249" s="138" t="str">
        <f t="shared" si="12"/>
        <v/>
      </c>
      <c r="X249" s="205" t="e">
        <f t="shared" si="13"/>
        <v>#VALUE!</v>
      </c>
      <c r="Y249" s="139">
        <f t="shared" si="14"/>
        <v>0</v>
      </c>
      <c r="Z249" s="139" t="str">
        <f t="shared" si="15"/>
        <v/>
      </c>
      <c r="AA249" s="140"/>
      <c r="AB249" s="141"/>
      <c r="AC249" s="141"/>
      <c r="AD249" s="160"/>
    </row>
    <row r="250" spans="1:30" s="142" customFormat="1" ht="15" hidden="1">
      <c r="A250" s="134"/>
      <c r="B250" s="134"/>
      <c r="C250" s="135"/>
      <c r="D250" s="135"/>
      <c r="E250" s="135"/>
      <c r="F250" s="135"/>
      <c r="G250" s="135"/>
      <c r="H250" s="135"/>
      <c r="I250" s="135"/>
      <c r="J250" s="134"/>
      <c r="K250" s="135"/>
      <c r="L250" s="162"/>
      <c r="M250" s="135"/>
      <c r="N250" s="134"/>
      <c r="O250" s="135"/>
      <c r="P250" s="134"/>
      <c r="Q250" s="135"/>
      <c r="R250" s="134"/>
      <c r="S250" s="136"/>
      <c r="T250" s="136"/>
      <c r="U250" s="136"/>
      <c r="V250" s="137"/>
      <c r="W250" s="138" t="str">
        <f t="shared" si="12"/>
        <v/>
      </c>
      <c r="X250" s="205" t="e">
        <f t="shared" si="13"/>
        <v>#VALUE!</v>
      </c>
      <c r="Y250" s="139">
        <f t="shared" si="14"/>
        <v>0</v>
      </c>
      <c r="Z250" s="139" t="str">
        <f t="shared" si="15"/>
        <v/>
      </c>
      <c r="AA250" s="140"/>
      <c r="AB250" s="141"/>
      <c r="AC250" s="141"/>
      <c r="AD250" s="160"/>
    </row>
    <row r="251" spans="1:30" s="142" customFormat="1" ht="15" hidden="1">
      <c r="A251" s="134"/>
      <c r="B251" s="134"/>
      <c r="C251" s="135"/>
      <c r="D251" s="135"/>
      <c r="E251" s="135"/>
      <c r="F251" s="135"/>
      <c r="G251" s="135"/>
      <c r="H251" s="135"/>
      <c r="I251" s="135"/>
      <c r="J251" s="134"/>
      <c r="K251" s="135"/>
      <c r="L251" s="162"/>
      <c r="M251" s="135"/>
      <c r="N251" s="134"/>
      <c r="O251" s="135"/>
      <c r="P251" s="134"/>
      <c r="Q251" s="135"/>
      <c r="R251" s="134"/>
      <c r="S251" s="136"/>
      <c r="T251" s="136"/>
      <c r="U251" s="136"/>
      <c r="V251" s="137"/>
      <c r="W251" s="138" t="str">
        <f t="shared" si="12"/>
        <v/>
      </c>
      <c r="X251" s="205" t="e">
        <f t="shared" si="13"/>
        <v>#VALUE!</v>
      </c>
      <c r="Y251" s="139">
        <f t="shared" si="14"/>
        <v>0</v>
      </c>
      <c r="Z251" s="139" t="str">
        <f t="shared" si="15"/>
        <v/>
      </c>
      <c r="AA251" s="140"/>
      <c r="AB251" s="141"/>
      <c r="AC251" s="141"/>
      <c r="AD251" s="160"/>
    </row>
    <row r="252" spans="1:30" s="142" customFormat="1" ht="15" hidden="1">
      <c r="A252" s="134"/>
      <c r="B252" s="134"/>
      <c r="C252" s="135"/>
      <c r="D252" s="135"/>
      <c r="E252" s="135"/>
      <c r="F252" s="135"/>
      <c r="G252" s="135"/>
      <c r="H252" s="135"/>
      <c r="I252" s="135"/>
      <c r="J252" s="134"/>
      <c r="K252" s="135"/>
      <c r="L252" s="162"/>
      <c r="M252" s="135"/>
      <c r="N252" s="134"/>
      <c r="O252" s="135"/>
      <c r="P252" s="134"/>
      <c r="Q252" s="135"/>
      <c r="R252" s="134"/>
      <c r="S252" s="136"/>
      <c r="T252" s="136"/>
      <c r="U252" s="136"/>
      <c r="V252" s="137"/>
      <c r="W252" s="138" t="str">
        <f t="shared" si="12"/>
        <v/>
      </c>
      <c r="X252" s="205" t="e">
        <f t="shared" si="13"/>
        <v>#VALUE!</v>
      </c>
      <c r="Y252" s="139">
        <f t="shared" si="14"/>
        <v>0</v>
      </c>
      <c r="Z252" s="139" t="str">
        <f t="shared" si="15"/>
        <v/>
      </c>
      <c r="AA252" s="140"/>
      <c r="AB252" s="141"/>
      <c r="AC252" s="141"/>
      <c r="AD252" s="160"/>
    </row>
    <row r="253" spans="1:30" s="142" customFormat="1" ht="15" hidden="1">
      <c r="A253" s="134"/>
      <c r="B253" s="134"/>
      <c r="C253" s="135"/>
      <c r="D253" s="135"/>
      <c r="E253" s="135"/>
      <c r="F253" s="135"/>
      <c r="G253" s="135"/>
      <c r="H253" s="135"/>
      <c r="I253" s="135"/>
      <c r="J253" s="134"/>
      <c r="K253" s="135"/>
      <c r="L253" s="162"/>
      <c r="M253" s="135"/>
      <c r="N253" s="134"/>
      <c r="O253" s="135"/>
      <c r="P253" s="134"/>
      <c r="Q253" s="135"/>
      <c r="R253" s="134"/>
      <c r="S253" s="136"/>
      <c r="T253" s="136"/>
      <c r="U253" s="136"/>
      <c r="V253" s="137"/>
      <c r="W253" s="138" t="str">
        <f t="shared" si="12"/>
        <v/>
      </c>
      <c r="X253" s="205" t="e">
        <f t="shared" si="13"/>
        <v>#VALUE!</v>
      </c>
      <c r="Y253" s="139">
        <f t="shared" si="14"/>
        <v>0</v>
      </c>
      <c r="Z253" s="139" t="str">
        <f t="shared" si="15"/>
        <v/>
      </c>
      <c r="AA253" s="140"/>
      <c r="AB253" s="141"/>
      <c r="AC253" s="141"/>
      <c r="AD253" s="160"/>
    </row>
    <row r="254" spans="1:30" s="142" customFormat="1" ht="15" hidden="1">
      <c r="A254" s="134"/>
      <c r="B254" s="134"/>
      <c r="C254" s="135"/>
      <c r="D254" s="135"/>
      <c r="E254" s="135"/>
      <c r="F254" s="135"/>
      <c r="G254" s="135"/>
      <c r="H254" s="135"/>
      <c r="I254" s="135"/>
      <c r="J254" s="134"/>
      <c r="K254" s="135"/>
      <c r="L254" s="162"/>
      <c r="M254" s="135"/>
      <c r="N254" s="134"/>
      <c r="O254" s="135"/>
      <c r="P254" s="134"/>
      <c r="Q254" s="135"/>
      <c r="R254" s="134"/>
      <c r="S254" s="136"/>
      <c r="T254" s="136"/>
      <c r="U254" s="136"/>
      <c r="V254" s="137"/>
      <c r="W254" s="138" t="str">
        <f t="shared" si="12"/>
        <v/>
      </c>
      <c r="X254" s="205" t="e">
        <f t="shared" si="13"/>
        <v>#VALUE!</v>
      </c>
      <c r="Y254" s="139">
        <f t="shared" si="14"/>
        <v>0</v>
      </c>
      <c r="Z254" s="139" t="str">
        <f t="shared" si="15"/>
        <v/>
      </c>
      <c r="AA254" s="140"/>
      <c r="AB254" s="141"/>
      <c r="AC254" s="141"/>
      <c r="AD254" s="160"/>
    </row>
    <row r="255" spans="1:30" s="142" customFormat="1" ht="15" hidden="1">
      <c r="A255" s="134"/>
      <c r="B255" s="134"/>
      <c r="C255" s="135"/>
      <c r="D255" s="135"/>
      <c r="E255" s="135"/>
      <c r="F255" s="135"/>
      <c r="G255" s="135"/>
      <c r="H255" s="135"/>
      <c r="I255" s="135"/>
      <c r="J255" s="134"/>
      <c r="K255" s="135"/>
      <c r="L255" s="162"/>
      <c r="M255" s="135"/>
      <c r="N255" s="134"/>
      <c r="O255" s="135"/>
      <c r="P255" s="134"/>
      <c r="Q255" s="135"/>
      <c r="R255" s="134"/>
      <c r="S255" s="136"/>
      <c r="T255" s="136"/>
      <c r="U255" s="136"/>
      <c r="V255" s="137"/>
      <c r="W255" s="138" t="str">
        <f t="shared" si="12"/>
        <v/>
      </c>
      <c r="X255" s="205" t="e">
        <f t="shared" si="13"/>
        <v>#VALUE!</v>
      </c>
      <c r="Y255" s="139">
        <f t="shared" si="14"/>
        <v>0</v>
      </c>
      <c r="Z255" s="139" t="str">
        <f t="shared" si="15"/>
        <v/>
      </c>
      <c r="AA255" s="140"/>
      <c r="AB255" s="141"/>
      <c r="AC255" s="141"/>
      <c r="AD255" s="160"/>
    </row>
    <row r="256" spans="1:30" s="142" customFormat="1" ht="15" hidden="1">
      <c r="A256" s="134"/>
      <c r="B256" s="134"/>
      <c r="C256" s="135"/>
      <c r="D256" s="135"/>
      <c r="E256" s="135"/>
      <c r="F256" s="135"/>
      <c r="G256" s="135"/>
      <c r="H256" s="135"/>
      <c r="I256" s="135"/>
      <c r="J256" s="134"/>
      <c r="K256" s="135"/>
      <c r="L256" s="162"/>
      <c r="M256" s="135"/>
      <c r="N256" s="134"/>
      <c r="O256" s="135"/>
      <c r="P256" s="134"/>
      <c r="Q256" s="135"/>
      <c r="R256" s="134"/>
      <c r="S256" s="136"/>
      <c r="T256" s="136"/>
      <c r="U256" s="136"/>
      <c r="V256" s="137"/>
      <c r="W256" s="138" t="str">
        <f t="shared" si="12"/>
        <v/>
      </c>
      <c r="X256" s="205" t="e">
        <f t="shared" si="13"/>
        <v>#VALUE!</v>
      </c>
      <c r="Y256" s="139">
        <f t="shared" si="14"/>
        <v>0</v>
      </c>
      <c r="Z256" s="139" t="str">
        <f t="shared" si="15"/>
        <v/>
      </c>
      <c r="AA256" s="140"/>
      <c r="AB256" s="141"/>
      <c r="AC256" s="141"/>
      <c r="AD256" s="160"/>
    </row>
    <row r="257" spans="1:30" s="142" customFormat="1" ht="15" hidden="1">
      <c r="A257" s="134"/>
      <c r="B257" s="134"/>
      <c r="C257" s="135"/>
      <c r="D257" s="135"/>
      <c r="E257" s="135"/>
      <c r="F257" s="135"/>
      <c r="G257" s="135"/>
      <c r="H257" s="135"/>
      <c r="I257" s="135"/>
      <c r="J257" s="134"/>
      <c r="K257" s="135"/>
      <c r="L257" s="162"/>
      <c r="M257" s="135"/>
      <c r="N257" s="134"/>
      <c r="O257" s="135"/>
      <c r="P257" s="134"/>
      <c r="Q257" s="135"/>
      <c r="R257" s="134"/>
      <c r="S257" s="136"/>
      <c r="T257" s="136"/>
      <c r="U257" s="136"/>
      <c r="V257" s="137"/>
      <c r="W257" s="138" t="str">
        <f t="shared" si="12"/>
        <v/>
      </c>
      <c r="X257" s="205" t="e">
        <f t="shared" si="13"/>
        <v>#VALUE!</v>
      </c>
      <c r="Y257" s="139">
        <f t="shared" si="14"/>
        <v>0</v>
      </c>
      <c r="Z257" s="139" t="str">
        <f t="shared" si="15"/>
        <v/>
      </c>
      <c r="AA257" s="140"/>
      <c r="AB257" s="141"/>
      <c r="AC257" s="141"/>
      <c r="AD257" s="160"/>
    </row>
    <row r="258" spans="1:30" s="142" customFormat="1" ht="15" hidden="1">
      <c r="A258" s="134"/>
      <c r="B258" s="134"/>
      <c r="C258" s="135"/>
      <c r="D258" s="135"/>
      <c r="E258" s="135"/>
      <c r="F258" s="135"/>
      <c r="G258" s="135"/>
      <c r="H258" s="135"/>
      <c r="I258" s="135"/>
      <c r="J258" s="134"/>
      <c r="K258" s="135"/>
      <c r="L258" s="162"/>
      <c r="M258" s="135"/>
      <c r="N258" s="134"/>
      <c r="O258" s="135"/>
      <c r="P258" s="134"/>
      <c r="Q258" s="135"/>
      <c r="R258" s="134"/>
      <c r="S258" s="136"/>
      <c r="T258" s="136"/>
      <c r="U258" s="136"/>
      <c r="V258" s="137"/>
      <c r="W258" s="138" t="str">
        <f t="shared" si="12"/>
        <v/>
      </c>
      <c r="X258" s="205" t="e">
        <f t="shared" si="13"/>
        <v>#VALUE!</v>
      </c>
      <c r="Y258" s="139">
        <f t="shared" si="14"/>
        <v>0</v>
      </c>
      <c r="Z258" s="139" t="str">
        <f t="shared" si="15"/>
        <v/>
      </c>
      <c r="AA258" s="140"/>
      <c r="AB258" s="141"/>
      <c r="AC258" s="141"/>
      <c r="AD258" s="160"/>
    </row>
    <row r="259" spans="1:30" s="142" customFormat="1" ht="15" hidden="1">
      <c r="A259" s="134"/>
      <c r="B259" s="134"/>
      <c r="C259" s="135"/>
      <c r="D259" s="135"/>
      <c r="E259" s="135"/>
      <c r="F259" s="135"/>
      <c r="G259" s="135"/>
      <c r="H259" s="135"/>
      <c r="I259" s="135"/>
      <c r="J259" s="134"/>
      <c r="K259" s="135"/>
      <c r="L259" s="162"/>
      <c r="M259" s="135"/>
      <c r="N259" s="134"/>
      <c r="O259" s="135"/>
      <c r="P259" s="134"/>
      <c r="Q259" s="135"/>
      <c r="R259" s="134"/>
      <c r="S259" s="136"/>
      <c r="T259" s="136"/>
      <c r="U259" s="136"/>
      <c r="V259" s="137"/>
      <c r="W259" s="138" t="str">
        <f t="shared" ref="W259:W322" si="16">IF(L259&lt;&gt;"",L259,"")</f>
        <v/>
      </c>
      <c r="X259" s="205" t="e">
        <f t="shared" ref="X259:X322" si="17">W259-V259</f>
        <v>#VALUE!</v>
      </c>
      <c r="Y259" s="139">
        <f t="shared" ref="Y259:Y322" si="18">IF(V259="",U259,IF(AND(V259&lt;=41820,W259&lt;=41820),"",IF(AND(V259&lt;=41820,W259&gt;41820),U259,"")))</f>
        <v>0</v>
      </c>
      <c r="Z259" s="139" t="str">
        <f t="shared" ref="Z259:Z322" si="19">IF(AND(V259&gt;41820,W259&gt;41820),"",IF(AND(V259&gt;41820,W259&lt;=41820),U259,""))</f>
        <v/>
      </c>
      <c r="AA259" s="140"/>
      <c r="AB259" s="141"/>
      <c r="AC259" s="141"/>
      <c r="AD259" s="160"/>
    </row>
    <row r="260" spans="1:30" s="142" customFormat="1" ht="15" hidden="1">
      <c r="A260" s="134"/>
      <c r="B260" s="134"/>
      <c r="C260" s="135"/>
      <c r="D260" s="135"/>
      <c r="E260" s="135"/>
      <c r="F260" s="135"/>
      <c r="G260" s="135"/>
      <c r="H260" s="135"/>
      <c r="I260" s="135"/>
      <c r="J260" s="134"/>
      <c r="K260" s="135"/>
      <c r="L260" s="162"/>
      <c r="M260" s="135"/>
      <c r="N260" s="134"/>
      <c r="O260" s="135"/>
      <c r="P260" s="134"/>
      <c r="Q260" s="135"/>
      <c r="R260" s="134"/>
      <c r="S260" s="136"/>
      <c r="T260" s="136"/>
      <c r="U260" s="136"/>
      <c r="V260" s="137"/>
      <c r="W260" s="138" t="str">
        <f t="shared" si="16"/>
        <v/>
      </c>
      <c r="X260" s="205" t="e">
        <f t="shared" si="17"/>
        <v>#VALUE!</v>
      </c>
      <c r="Y260" s="139">
        <f t="shared" si="18"/>
        <v>0</v>
      </c>
      <c r="Z260" s="139" t="str">
        <f t="shared" si="19"/>
        <v/>
      </c>
      <c r="AA260" s="140"/>
      <c r="AB260" s="141"/>
      <c r="AC260" s="141"/>
      <c r="AD260" s="160"/>
    </row>
    <row r="261" spans="1:30" s="142" customFormat="1" ht="15" hidden="1">
      <c r="A261" s="134"/>
      <c r="B261" s="134"/>
      <c r="C261" s="135"/>
      <c r="D261" s="135"/>
      <c r="E261" s="135"/>
      <c r="F261" s="135"/>
      <c r="G261" s="135"/>
      <c r="H261" s="135"/>
      <c r="I261" s="135"/>
      <c r="J261" s="134"/>
      <c r="K261" s="135"/>
      <c r="L261" s="162"/>
      <c r="M261" s="135"/>
      <c r="N261" s="134"/>
      <c r="O261" s="135"/>
      <c r="P261" s="134"/>
      <c r="Q261" s="135"/>
      <c r="R261" s="134"/>
      <c r="S261" s="136"/>
      <c r="T261" s="136"/>
      <c r="U261" s="136"/>
      <c r="V261" s="137"/>
      <c r="W261" s="138" t="str">
        <f t="shared" si="16"/>
        <v/>
      </c>
      <c r="X261" s="205" t="e">
        <f t="shared" si="17"/>
        <v>#VALUE!</v>
      </c>
      <c r="Y261" s="139">
        <f t="shared" si="18"/>
        <v>0</v>
      </c>
      <c r="Z261" s="139" t="str">
        <f t="shared" si="19"/>
        <v/>
      </c>
      <c r="AA261" s="140"/>
      <c r="AB261" s="141"/>
      <c r="AC261" s="141"/>
      <c r="AD261" s="160"/>
    </row>
    <row r="262" spans="1:30" s="142" customFormat="1" ht="15" hidden="1">
      <c r="A262" s="134"/>
      <c r="B262" s="134"/>
      <c r="C262" s="135"/>
      <c r="D262" s="135"/>
      <c r="E262" s="135"/>
      <c r="F262" s="135"/>
      <c r="G262" s="135"/>
      <c r="H262" s="135"/>
      <c r="I262" s="135"/>
      <c r="J262" s="134"/>
      <c r="K262" s="135"/>
      <c r="L262" s="162"/>
      <c r="M262" s="135"/>
      <c r="N262" s="134"/>
      <c r="O262" s="135"/>
      <c r="P262" s="134"/>
      <c r="Q262" s="135"/>
      <c r="R262" s="134"/>
      <c r="S262" s="136"/>
      <c r="T262" s="136"/>
      <c r="U262" s="136"/>
      <c r="V262" s="137"/>
      <c r="W262" s="138" t="str">
        <f t="shared" si="16"/>
        <v/>
      </c>
      <c r="X262" s="205" t="e">
        <f t="shared" si="17"/>
        <v>#VALUE!</v>
      </c>
      <c r="Y262" s="139">
        <f t="shared" si="18"/>
        <v>0</v>
      </c>
      <c r="Z262" s="139" t="str">
        <f t="shared" si="19"/>
        <v/>
      </c>
      <c r="AA262" s="140"/>
      <c r="AB262" s="141"/>
      <c r="AC262" s="141"/>
      <c r="AD262" s="160"/>
    </row>
    <row r="263" spans="1:30" s="142" customFormat="1" ht="15" hidden="1">
      <c r="A263" s="134"/>
      <c r="B263" s="134"/>
      <c r="C263" s="135"/>
      <c r="D263" s="135"/>
      <c r="E263" s="135"/>
      <c r="F263" s="135"/>
      <c r="G263" s="135"/>
      <c r="H263" s="135"/>
      <c r="I263" s="135"/>
      <c r="J263" s="134"/>
      <c r="K263" s="135"/>
      <c r="L263" s="162"/>
      <c r="M263" s="135"/>
      <c r="N263" s="134"/>
      <c r="O263" s="135"/>
      <c r="P263" s="134"/>
      <c r="Q263" s="135"/>
      <c r="R263" s="134"/>
      <c r="S263" s="136"/>
      <c r="T263" s="136"/>
      <c r="U263" s="136"/>
      <c r="V263" s="137"/>
      <c r="W263" s="138" t="str">
        <f t="shared" si="16"/>
        <v/>
      </c>
      <c r="X263" s="205" t="e">
        <f t="shared" si="17"/>
        <v>#VALUE!</v>
      </c>
      <c r="Y263" s="139">
        <f t="shared" si="18"/>
        <v>0</v>
      </c>
      <c r="Z263" s="139" t="str">
        <f t="shared" si="19"/>
        <v/>
      </c>
      <c r="AA263" s="140"/>
      <c r="AB263" s="141"/>
      <c r="AC263" s="141"/>
      <c r="AD263" s="160"/>
    </row>
    <row r="264" spans="1:30" s="142" customFormat="1" ht="15" hidden="1">
      <c r="A264" s="134"/>
      <c r="B264" s="134"/>
      <c r="C264" s="135"/>
      <c r="D264" s="135"/>
      <c r="E264" s="135"/>
      <c r="F264" s="135"/>
      <c r="G264" s="135"/>
      <c r="H264" s="135"/>
      <c r="I264" s="135"/>
      <c r="J264" s="134"/>
      <c r="K264" s="135"/>
      <c r="L264" s="162"/>
      <c r="M264" s="135"/>
      <c r="N264" s="134"/>
      <c r="O264" s="135"/>
      <c r="P264" s="134"/>
      <c r="Q264" s="135"/>
      <c r="R264" s="134"/>
      <c r="S264" s="136"/>
      <c r="T264" s="136"/>
      <c r="U264" s="136"/>
      <c r="V264" s="137"/>
      <c r="W264" s="138" t="str">
        <f t="shared" si="16"/>
        <v/>
      </c>
      <c r="X264" s="205" t="e">
        <f t="shared" si="17"/>
        <v>#VALUE!</v>
      </c>
      <c r="Y264" s="139">
        <f t="shared" si="18"/>
        <v>0</v>
      </c>
      <c r="Z264" s="139" t="str">
        <f t="shared" si="19"/>
        <v/>
      </c>
      <c r="AA264" s="140"/>
      <c r="AB264" s="141"/>
      <c r="AC264" s="141"/>
      <c r="AD264" s="160"/>
    </row>
    <row r="265" spans="1:30" s="142" customFormat="1" ht="15" hidden="1">
      <c r="A265" s="134"/>
      <c r="B265" s="134"/>
      <c r="C265" s="135"/>
      <c r="D265" s="135"/>
      <c r="E265" s="135"/>
      <c r="F265" s="135"/>
      <c r="G265" s="135"/>
      <c r="H265" s="135"/>
      <c r="I265" s="135"/>
      <c r="J265" s="134"/>
      <c r="K265" s="135"/>
      <c r="L265" s="162"/>
      <c r="M265" s="135"/>
      <c r="N265" s="134"/>
      <c r="O265" s="135"/>
      <c r="P265" s="134"/>
      <c r="Q265" s="135"/>
      <c r="R265" s="134"/>
      <c r="S265" s="136"/>
      <c r="T265" s="136"/>
      <c r="U265" s="136"/>
      <c r="V265" s="137"/>
      <c r="W265" s="138" t="str">
        <f t="shared" si="16"/>
        <v/>
      </c>
      <c r="X265" s="205" t="e">
        <f t="shared" si="17"/>
        <v>#VALUE!</v>
      </c>
      <c r="Y265" s="139">
        <f t="shared" si="18"/>
        <v>0</v>
      </c>
      <c r="Z265" s="139" t="str">
        <f t="shared" si="19"/>
        <v/>
      </c>
      <c r="AA265" s="140"/>
      <c r="AB265" s="141"/>
      <c r="AC265" s="141"/>
      <c r="AD265" s="160"/>
    </row>
    <row r="266" spans="1:30" s="142" customFormat="1" ht="15" hidden="1">
      <c r="A266" s="134"/>
      <c r="B266" s="134"/>
      <c r="C266" s="135"/>
      <c r="D266" s="135"/>
      <c r="E266" s="135"/>
      <c r="F266" s="135"/>
      <c r="G266" s="135"/>
      <c r="H266" s="135"/>
      <c r="I266" s="135"/>
      <c r="J266" s="134"/>
      <c r="K266" s="135"/>
      <c r="L266" s="162"/>
      <c r="M266" s="135"/>
      <c r="N266" s="134"/>
      <c r="O266" s="135"/>
      <c r="P266" s="134"/>
      <c r="Q266" s="135"/>
      <c r="R266" s="134"/>
      <c r="S266" s="136"/>
      <c r="T266" s="136"/>
      <c r="U266" s="136"/>
      <c r="V266" s="137"/>
      <c r="W266" s="138" t="str">
        <f t="shared" si="16"/>
        <v/>
      </c>
      <c r="X266" s="205" t="e">
        <f t="shared" si="17"/>
        <v>#VALUE!</v>
      </c>
      <c r="Y266" s="139">
        <f t="shared" si="18"/>
        <v>0</v>
      </c>
      <c r="Z266" s="139" t="str">
        <f t="shared" si="19"/>
        <v/>
      </c>
      <c r="AA266" s="140"/>
      <c r="AB266" s="141"/>
      <c r="AC266" s="141"/>
      <c r="AD266" s="160"/>
    </row>
    <row r="267" spans="1:30" s="142" customFormat="1" ht="15" hidden="1">
      <c r="A267" s="134"/>
      <c r="B267" s="134"/>
      <c r="C267" s="135"/>
      <c r="D267" s="135"/>
      <c r="E267" s="135"/>
      <c r="F267" s="135"/>
      <c r="G267" s="135"/>
      <c r="H267" s="135"/>
      <c r="I267" s="135"/>
      <c r="J267" s="134"/>
      <c r="K267" s="135"/>
      <c r="L267" s="162"/>
      <c r="M267" s="135"/>
      <c r="N267" s="134"/>
      <c r="O267" s="135"/>
      <c r="P267" s="134"/>
      <c r="Q267" s="135"/>
      <c r="R267" s="134"/>
      <c r="S267" s="136"/>
      <c r="T267" s="136"/>
      <c r="U267" s="136"/>
      <c r="V267" s="137"/>
      <c r="W267" s="138" t="str">
        <f t="shared" si="16"/>
        <v/>
      </c>
      <c r="X267" s="205" t="e">
        <f t="shared" si="17"/>
        <v>#VALUE!</v>
      </c>
      <c r="Y267" s="139">
        <f t="shared" si="18"/>
        <v>0</v>
      </c>
      <c r="Z267" s="139" t="str">
        <f t="shared" si="19"/>
        <v/>
      </c>
      <c r="AA267" s="140"/>
      <c r="AB267" s="141"/>
      <c r="AC267" s="141"/>
      <c r="AD267" s="160"/>
    </row>
    <row r="268" spans="1:30" s="142" customFormat="1" ht="15" hidden="1">
      <c r="A268" s="134"/>
      <c r="B268" s="134"/>
      <c r="C268" s="135"/>
      <c r="D268" s="135"/>
      <c r="E268" s="135"/>
      <c r="F268" s="135"/>
      <c r="G268" s="135"/>
      <c r="H268" s="135"/>
      <c r="I268" s="135"/>
      <c r="J268" s="134"/>
      <c r="K268" s="135"/>
      <c r="L268" s="162"/>
      <c r="M268" s="135"/>
      <c r="N268" s="134"/>
      <c r="O268" s="135"/>
      <c r="P268" s="134"/>
      <c r="Q268" s="135"/>
      <c r="R268" s="134"/>
      <c r="S268" s="136"/>
      <c r="T268" s="136"/>
      <c r="U268" s="136"/>
      <c r="V268" s="137"/>
      <c r="W268" s="138" t="str">
        <f t="shared" si="16"/>
        <v/>
      </c>
      <c r="X268" s="205" t="e">
        <f t="shared" si="17"/>
        <v>#VALUE!</v>
      </c>
      <c r="Y268" s="139">
        <f t="shared" si="18"/>
        <v>0</v>
      </c>
      <c r="Z268" s="139" t="str">
        <f t="shared" si="19"/>
        <v/>
      </c>
      <c r="AA268" s="140"/>
      <c r="AB268" s="141"/>
      <c r="AC268" s="141"/>
      <c r="AD268" s="160"/>
    </row>
    <row r="269" spans="1:30" s="142" customFormat="1" ht="15" hidden="1">
      <c r="A269" s="134"/>
      <c r="B269" s="134"/>
      <c r="C269" s="135"/>
      <c r="D269" s="135"/>
      <c r="E269" s="135"/>
      <c r="F269" s="135"/>
      <c r="G269" s="135"/>
      <c r="H269" s="135"/>
      <c r="I269" s="135"/>
      <c r="J269" s="134"/>
      <c r="K269" s="135"/>
      <c r="L269" s="162"/>
      <c r="M269" s="135"/>
      <c r="N269" s="134"/>
      <c r="O269" s="135"/>
      <c r="P269" s="134"/>
      <c r="Q269" s="135"/>
      <c r="R269" s="134"/>
      <c r="S269" s="136"/>
      <c r="T269" s="136"/>
      <c r="U269" s="136"/>
      <c r="V269" s="137"/>
      <c r="W269" s="138" t="str">
        <f t="shared" si="16"/>
        <v/>
      </c>
      <c r="X269" s="205" t="e">
        <f t="shared" si="17"/>
        <v>#VALUE!</v>
      </c>
      <c r="Y269" s="139">
        <f t="shared" si="18"/>
        <v>0</v>
      </c>
      <c r="Z269" s="139" t="str">
        <f t="shared" si="19"/>
        <v/>
      </c>
      <c r="AA269" s="140"/>
      <c r="AB269" s="141"/>
      <c r="AC269" s="141"/>
      <c r="AD269" s="160"/>
    </row>
    <row r="270" spans="1:30" s="142" customFormat="1" ht="15" hidden="1">
      <c r="A270" s="134"/>
      <c r="B270" s="134"/>
      <c r="C270" s="135"/>
      <c r="D270" s="135"/>
      <c r="E270" s="135"/>
      <c r="F270" s="135"/>
      <c r="G270" s="135"/>
      <c r="H270" s="135"/>
      <c r="I270" s="135"/>
      <c r="J270" s="134"/>
      <c r="K270" s="135"/>
      <c r="L270" s="162"/>
      <c r="M270" s="135"/>
      <c r="N270" s="134"/>
      <c r="O270" s="135"/>
      <c r="P270" s="134"/>
      <c r="Q270" s="135"/>
      <c r="R270" s="134"/>
      <c r="S270" s="136"/>
      <c r="T270" s="136"/>
      <c r="U270" s="136"/>
      <c r="V270" s="137"/>
      <c r="W270" s="138" t="str">
        <f t="shared" si="16"/>
        <v/>
      </c>
      <c r="X270" s="205" t="e">
        <f t="shared" si="17"/>
        <v>#VALUE!</v>
      </c>
      <c r="Y270" s="139">
        <f t="shared" si="18"/>
        <v>0</v>
      </c>
      <c r="Z270" s="139" t="str">
        <f t="shared" si="19"/>
        <v/>
      </c>
      <c r="AA270" s="140"/>
      <c r="AB270" s="141"/>
      <c r="AC270" s="141"/>
      <c r="AD270" s="160"/>
    </row>
    <row r="271" spans="1:30" s="142" customFormat="1" ht="15" hidden="1">
      <c r="A271" s="134"/>
      <c r="B271" s="134"/>
      <c r="C271" s="135"/>
      <c r="D271" s="135"/>
      <c r="E271" s="135"/>
      <c r="F271" s="135"/>
      <c r="G271" s="135"/>
      <c r="H271" s="135"/>
      <c r="I271" s="135"/>
      <c r="J271" s="134"/>
      <c r="K271" s="135"/>
      <c r="L271" s="162"/>
      <c r="M271" s="135"/>
      <c r="N271" s="134"/>
      <c r="O271" s="135"/>
      <c r="P271" s="134"/>
      <c r="Q271" s="135"/>
      <c r="R271" s="134"/>
      <c r="S271" s="136"/>
      <c r="T271" s="136"/>
      <c r="U271" s="136"/>
      <c r="V271" s="137"/>
      <c r="W271" s="138" t="str">
        <f t="shared" si="16"/>
        <v/>
      </c>
      <c r="X271" s="205" t="e">
        <f t="shared" si="17"/>
        <v>#VALUE!</v>
      </c>
      <c r="Y271" s="139">
        <f t="shared" si="18"/>
        <v>0</v>
      </c>
      <c r="Z271" s="139" t="str">
        <f t="shared" si="19"/>
        <v/>
      </c>
      <c r="AA271" s="140"/>
      <c r="AB271" s="141"/>
      <c r="AC271" s="141"/>
      <c r="AD271" s="160"/>
    </row>
    <row r="272" spans="1:30" s="142" customFormat="1" ht="15" hidden="1">
      <c r="A272" s="134"/>
      <c r="B272" s="134"/>
      <c r="C272" s="135"/>
      <c r="D272" s="135"/>
      <c r="E272" s="135"/>
      <c r="F272" s="135"/>
      <c r="G272" s="135"/>
      <c r="H272" s="135"/>
      <c r="I272" s="135"/>
      <c r="J272" s="134"/>
      <c r="K272" s="135"/>
      <c r="L272" s="162"/>
      <c r="M272" s="135"/>
      <c r="N272" s="134"/>
      <c r="O272" s="135"/>
      <c r="P272" s="134"/>
      <c r="Q272" s="135"/>
      <c r="R272" s="134"/>
      <c r="S272" s="136"/>
      <c r="T272" s="136"/>
      <c r="U272" s="136"/>
      <c r="V272" s="137"/>
      <c r="W272" s="138" t="str">
        <f t="shared" si="16"/>
        <v/>
      </c>
      <c r="X272" s="205" t="e">
        <f t="shared" si="17"/>
        <v>#VALUE!</v>
      </c>
      <c r="Y272" s="139">
        <f t="shared" si="18"/>
        <v>0</v>
      </c>
      <c r="Z272" s="139" t="str">
        <f t="shared" si="19"/>
        <v/>
      </c>
      <c r="AA272" s="140"/>
      <c r="AB272" s="141"/>
      <c r="AC272" s="141"/>
      <c r="AD272" s="160"/>
    </row>
    <row r="273" spans="1:30" s="142" customFormat="1" ht="15" hidden="1">
      <c r="A273" s="134"/>
      <c r="B273" s="134"/>
      <c r="C273" s="135"/>
      <c r="D273" s="135"/>
      <c r="E273" s="135"/>
      <c r="F273" s="135"/>
      <c r="G273" s="135"/>
      <c r="H273" s="135"/>
      <c r="I273" s="135"/>
      <c r="J273" s="134"/>
      <c r="K273" s="135"/>
      <c r="L273" s="162"/>
      <c r="M273" s="135"/>
      <c r="N273" s="134"/>
      <c r="O273" s="135"/>
      <c r="P273" s="134"/>
      <c r="Q273" s="135"/>
      <c r="R273" s="134"/>
      <c r="S273" s="136"/>
      <c r="T273" s="136"/>
      <c r="U273" s="136"/>
      <c r="V273" s="137"/>
      <c r="W273" s="138" t="str">
        <f t="shared" si="16"/>
        <v/>
      </c>
      <c r="X273" s="205" t="e">
        <f t="shared" si="17"/>
        <v>#VALUE!</v>
      </c>
      <c r="Y273" s="139">
        <f t="shared" si="18"/>
        <v>0</v>
      </c>
      <c r="Z273" s="139" t="str">
        <f t="shared" si="19"/>
        <v/>
      </c>
      <c r="AA273" s="140"/>
      <c r="AB273" s="141"/>
      <c r="AC273" s="141"/>
      <c r="AD273" s="160"/>
    </row>
    <row r="274" spans="1:30" s="142" customFormat="1" ht="15" hidden="1">
      <c r="A274" s="134"/>
      <c r="B274" s="134"/>
      <c r="C274" s="135"/>
      <c r="D274" s="135"/>
      <c r="E274" s="135"/>
      <c r="F274" s="135"/>
      <c r="G274" s="135"/>
      <c r="H274" s="135"/>
      <c r="I274" s="135"/>
      <c r="J274" s="134"/>
      <c r="K274" s="135"/>
      <c r="L274" s="162"/>
      <c r="M274" s="135"/>
      <c r="N274" s="134"/>
      <c r="O274" s="135"/>
      <c r="P274" s="134"/>
      <c r="Q274" s="135"/>
      <c r="R274" s="134"/>
      <c r="S274" s="136"/>
      <c r="T274" s="136"/>
      <c r="U274" s="136"/>
      <c r="V274" s="137"/>
      <c r="W274" s="138" t="str">
        <f t="shared" si="16"/>
        <v/>
      </c>
      <c r="X274" s="205" t="e">
        <f t="shared" si="17"/>
        <v>#VALUE!</v>
      </c>
      <c r="Y274" s="139">
        <f t="shared" si="18"/>
        <v>0</v>
      </c>
      <c r="Z274" s="139" t="str">
        <f t="shared" si="19"/>
        <v/>
      </c>
      <c r="AA274" s="140"/>
      <c r="AB274" s="141"/>
      <c r="AC274" s="141"/>
      <c r="AD274" s="160"/>
    </row>
    <row r="275" spans="1:30" s="142" customFormat="1" ht="15" hidden="1">
      <c r="A275" s="134"/>
      <c r="B275" s="134"/>
      <c r="C275" s="135"/>
      <c r="D275" s="135"/>
      <c r="E275" s="135"/>
      <c r="F275" s="135"/>
      <c r="G275" s="135"/>
      <c r="H275" s="135"/>
      <c r="I275" s="135"/>
      <c r="J275" s="134"/>
      <c r="K275" s="135"/>
      <c r="L275" s="162"/>
      <c r="M275" s="135"/>
      <c r="N275" s="134"/>
      <c r="O275" s="135"/>
      <c r="P275" s="134"/>
      <c r="Q275" s="135"/>
      <c r="R275" s="134"/>
      <c r="S275" s="136"/>
      <c r="T275" s="136"/>
      <c r="U275" s="136"/>
      <c r="V275" s="137"/>
      <c r="W275" s="138" t="str">
        <f t="shared" si="16"/>
        <v/>
      </c>
      <c r="X275" s="205" t="e">
        <f t="shared" si="17"/>
        <v>#VALUE!</v>
      </c>
      <c r="Y275" s="139">
        <f t="shared" si="18"/>
        <v>0</v>
      </c>
      <c r="Z275" s="139" t="str">
        <f t="shared" si="19"/>
        <v/>
      </c>
      <c r="AA275" s="140"/>
      <c r="AB275" s="141"/>
      <c r="AC275" s="141"/>
      <c r="AD275" s="160"/>
    </row>
    <row r="276" spans="1:30" s="142" customFormat="1" ht="15" hidden="1">
      <c r="A276" s="134"/>
      <c r="B276" s="134"/>
      <c r="C276" s="135"/>
      <c r="D276" s="135"/>
      <c r="E276" s="135"/>
      <c r="F276" s="135"/>
      <c r="G276" s="135"/>
      <c r="H276" s="135"/>
      <c r="I276" s="135"/>
      <c r="J276" s="134"/>
      <c r="K276" s="135"/>
      <c r="L276" s="162"/>
      <c r="M276" s="135"/>
      <c r="N276" s="134"/>
      <c r="O276" s="135"/>
      <c r="P276" s="134"/>
      <c r="Q276" s="135"/>
      <c r="R276" s="134"/>
      <c r="S276" s="136"/>
      <c r="T276" s="136"/>
      <c r="U276" s="136"/>
      <c r="V276" s="137"/>
      <c r="W276" s="138" t="str">
        <f t="shared" si="16"/>
        <v/>
      </c>
      <c r="X276" s="205" t="e">
        <f t="shared" si="17"/>
        <v>#VALUE!</v>
      </c>
      <c r="Y276" s="139">
        <f t="shared" si="18"/>
        <v>0</v>
      </c>
      <c r="Z276" s="139" t="str">
        <f t="shared" si="19"/>
        <v/>
      </c>
      <c r="AA276" s="140"/>
      <c r="AB276" s="141"/>
      <c r="AC276" s="141"/>
      <c r="AD276" s="160"/>
    </row>
    <row r="277" spans="1:30" s="142" customFormat="1" ht="15" hidden="1">
      <c r="A277" s="134"/>
      <c r="B277" s="134"/>
      <c r="C277" s="135"/>
      <c r="D277" s="135"/>
      <c r="E277" s="135"/>
      <c r="F277" s="135"/>
      <c r="G277" s="135"/>
      <c r="H277" s="135"/>
      <c r="I277" s="135"/>
      <c r="J277" s="134"/>
      <c r="K277" s="135"/>
      <c r="L277" s="162"/>
      <c r="M277" s="135"/>
      <c r="N277" s="134"/>
      <c r="O277" s="135"/>
      <c r="P277" s="134"/>
      <c r="Q277" s="135"/>
      <c r="R277" s="134"/>
      <c r="S277" s="136"/>
      <c r="T277" s="136"/>
      <c r="U277" s="136"/>
      <c r="V277" s="137"/>
      <c r="W277" s="138" t="str">
        <f t="shared" si="16"/>
        <v/>
      </c>
      <c r="X277" s="205" t="e">
        <f t="shared" si="17"/>
        <v>#VALUE!</v>
      </c>
      <c r="Y277" s="139">
        <f t="shared" si="18"/>
        <v>0</v>
      </c>
      <c r="Z277" s="139" t="str">
        <f t="shared" si="19"/>
        <v/>
      </c>
      <c r="AA277" s="140"/>
      <c r="AB277" s="141"/>
      <c r="AC277" s="141"/>
      <c r="AD277" s="160"/>
    </row>
    <row r="278" spans="1:30" s="142" customFormat="1" ht="15" hidden="1">
      <c r="A278" s="134"/>
      <c r="B278" s="134"/>
      <c r="C278" s="135"/>
      <c r="D278" s="135"/>
      <c r="E278" s="135"/>
      <c r="F278" s="135"/>
      <c r="G278" s="135"/>
      <c r="H278" s="135"/>
      <c r="I278" s="135"/>
      <c r="J278" s="134"/>
      <c r="K278" s="135"/>
      <c r="L278" s="162"/>
      <c r="M278" s="135"/>
      <c r="N278" s="134"/>
      <c r="O278" s="135"/>
      <c r="P278" s="134"/>
      <c r="Q278" s="135"/>
      <c r="R278" s="134"/>
      <c r="S278" s="136"/>
      <c r="T278" s="136"/>
      <c r="U278" s="136"/>
      <c r="V278" s="137"/>
      <c r="W278" s="138" t="str">
        <f t="shared" si="16"/>
        <v/>
      </c>
      <c r="X278" s="205" t="e">
        <f t="shared" si="17"/>
        <v>#VALUE!</v>
      </c>
      <c r="Y278" s="139">
        <f t="shared" si="18"/>
        <v>0</v>
      </c>
      <c r="Z278" s="139" t="str">
        <f t="shared" si="19"/>
        <v/>
      </c>
      <c r="AA278" s="140"/>
      <c r="AB278" s="141"/>
      <c r="AC278" s="141"/>
      <c r="AD278" s="160"/>
    </row>
    <row r="279" spans="1:30" s="142" customFormat="1" ht="15" hidden="1">
      <c r="A279" s="134"/>
      <c r="B279" s="134"/>
      <c r="C279" s="135"/>
      <c r="D279" s="135"/>
      <c r="E279" s="135"/>
      <c r="F279" s="135"/>
      <c r="G279" s="135"/>
      <c r="H279" s="135"/>
      <c r="I279" s="135"/>
      <c r="J279" s="134"/>
      <c r="K279" s="135"/>
      <c r="L279" s="162"/>
      <c r="M279" s="135"/>
      <c r="N279" s="134"/>
      <c r="O279" s="135"/>
      <c r="P279" s="134"/>
      <c r="Q279" s="135"/>
      <c r="R279" s="134"/>
      <c r="S279" s="136"/>
      <c r="T279" s="136"/>
      <c r="U279" s="136"/>
      <c r="V279" s="137"/>
      <c r="W279" s="138" t="str">
        <f t="shared" si="16"/>
        <v/>
      </c>
      <c r="X279" s="205" t="e">
        <f t="shared" si="17"/>
        <v>#VALUE!</v>
      </c>
      <c r="Y279" s="139">
        <f t="shared" si="18"/>
        <v>0</v>
      </c>
      <c r="Z279" s="139" t="str">
        <f t="shared" si="19"/>
        <v/>
      </c>
      <c r="AA279" s="140"/>
      <c r="AB279" s="141"/>
      <c r="AC279" s="141"/>
      <c r="AD279" s="160"/>
    </row>
    <row r="280" spans="1:30" s="142" customFormat="1" ht="15" hidden="1">
      <c r="A280" s="134"/>
      <c r="B280" s="134"/>
      <c r="C280" s="135"/>
      <c r="D280" s="135"/>
      <c r="E280" s="135"/>
      <c r="F280" s="135"/>
      <c r="G280" s="135"/>
      <c r="H280" s="135"/>
      <c r="I280" s="135"/>
      <c r="J280" s="134"/>
      <c r="K280" s="135"/>
      <c r="L280" s="162"/>
      <c r="M280" s="135"/>
      <c r="N280" s="134"/>
      <c r="O280" s="135"/>
      <c r="P280" s="134"/>
      <c r="Q280" s="135"/>
      <c r="R280" s="134"/>
      <c r="S280" s="136"/>
      <c r="T280" s="136"/>
      <c r="U280" s="136"/>
      <c r="V280" s="137"/>
      <c r="W280" s="138" t="str">
        <f t="shared" si="16"/>
        <v/>
      </c>
      <c r="X280" s="205" t="e">
        <f t="shared" si="17"/>
        <v>#VALUE!</v>
      </c>
      <c r="Y280" s="139">
        <f t="shared" si="18"/>
        <v>0</v>
      </c>
      <c r="Z280" s="139" t="str">
        <f t="shared" si="19"/>
        <v/>
      </c>
      <c r="AA280" s="140"/>
      <c r="AB280" s="141"/>
      <c r="AC280" s="141"/>
      <c r="AD280" s="160"/>
    </row>
    <row r="281" spans="1:30" s="142" customFormat="1" ht="15" hidden="1">
      <c r="A281" s="134"/>
      <c r="B281" s="134"/>
      <c r="C281" s="135"/>
      <c r="D281" s="135"/>
      <c r="E281" s="135"/>
      <c r="F281" s="135"/>
      <c r="G281" s="135"/>
      <c r="H281" s="135"/>
      <c r="I281" s="135"/>
      <c r="J281" s="134"/>
      <c r="K281" s="135"/>
      <c r="L281" s="162"/>
      <c r="M281" s="135"/>
      <c r="N281" s="134"/>
      <c r="O281" s="135"/>
      <c r="P281" s="134"/>
      <c r="Q281" s="135"/>
      <c r="R281" s="134"/>
      <c r="S281" s="136"/>
      <c r="T281" s="136"/>
      <c r="U281" s="136"/>
      <c r="V281" s="137"/>
      <c r="W281" s="138" t="str">
        <f t="shared" si="16"/>
        <v/>
      </c>
      <c r="X281" s="205" t="e">
        <f t="shared" si="17"/>
        <v>#VALUE!</v>
      </c>
      <c r="Y281" s="139">
        <f t="shared" si="18"/>
        <v>0</v>
      </c>
      <c r="Z281" s="139" t="str">
        <f t="shared" si="19"/>
        <v/>
      </c>
      <c r="AA281" s="140"/>
      <c r="AB281" s="141"/>
      <c r="AC281" s="141"/>
      <c r="AD281" s="160"/>
    </row>
    <row r="282" spans="1:30" s="142" customFormat="1" ht="15" hidden="1">
      <c r="A282" s="134"/>
      <c r="B282" s="134"/>
      <c r="C282" s="135"/>
      <c r="D282" s="135"/>
      <c r="E282" s="135"/>
      <c r="F282" s="135"/>
      <c r="G282" s="135"/>
      <c r="H282" s="135"/>
      <c r="I282" s="135"/>
      <c r="J282" s="134"/>
      <c r="K282" s="135"/>
      <c r="L282" s="162"/>
      <c r="M282" s="135"/>
      <c r="N282" s="134"/>
      <c r="O282" s="135"/>
      <c r="P282" s="134"/>
      <c r="Q282" s="135"/>
      <c r="R282" s="134"/>
      <c r="S282" s="136"/>
      <c r="T282" s="136"/>
      <c r="U282" s="136"/>
      <c r="V282" s="137"/>
      <c r="W282" s="138" t="str">
        <f t="shared" si="16"/>
        <v/>
      </c>
      <c r="X282" s="205" t="e">
        <f t="shared" si="17"/>
        <v>#VALUE!</v>
      </c>
      <c r="Y282" s="139">
        <f t="shared" si="18"/>
        <v>0</v>
      </c>
      <c r="Z282" s="139" t="str">
        <f t="shared" si="19"/>
        <v/>
      </c>
      <c r="AA282" s="140"/>
      <c r="AB282" s="141"/>
      <c r="AC282" s="141"/>
      <c r="AD282" s="160"/>
    </row>
    <row r="283" spans="1:30" s="142" customFormat="1" ht="15" hidden="1">
      <c r="A283" s="134"/>
      <c r="B283" s="134"/>
      <c r="C283" s="135"/>
      <c r="D283" s="135"/>
      <c r="E283" s="135"/>
      <c r="F283" s="135"/>
      <c r="G283" s="135"/>
      <c r="H283" s="135"/>
      <c r="I283" s="135"/>
      <c r="J283" s="134"/>
      <c r="K283" s="135"/>
      <c r="L283" s="162"/>
      <c r="M283" s="135"/>
      <c r="N283" s="134"/>
      <c r="O283" s="135"/>
      <c r="P283" s="134"/>
      <c r="Q283" s="135"/>
      <c r="R283" s="134"/>
      <c r="S283" s="136"/>
      <c r="T283" s="136"/>
      <c r="U283" s="136"/>
      <c r="V283" s="137"/>
      <c r="W283" s="138" t="str">
        <f t="shared" si="16"/>
        <v/>
      </c>
      <c r="X283" s="205" t="e">
        <f t="shared" si="17"/>
        <v>#VALUE!</v>
      </c>
      <c r="Y283" s="139">
        <f t="shared" si="18"/>
        <v>0</v>
      </c>
      <c r="Z283" s="139" t="str">
        <f t="shared" si="19"/>
        <v/>
      </c>
      <c r="AA283" s="140"/>
      <c r="AB283" s="141"/>
      <c r="AC283" s="141"/>
      <c r="AD283" s="160"/>
    </row>
    <row r="284" spans="1:30" s="142" customFormat="1" ht="15" hidden="1">
      <c r="A284" s="134"/>
      <c r="B284" s="134"/>
      <c r="C284" s="135"/>
      <c r="D284" s="135"/>
      <c r="E284" s="135"/>
      <c r="F284" s="135"/>
      <c r="G284" s="135"/>
      <c r="H284" s="135"/>
      <c r="I284" s="135"/>
      <c r="J284" s="134"/>
      <c r="K284" s="135"/>
      <c r="L284" s="162"/>
      <c r="M284" s="135"/>
      <c r="N284" s="134"/>
      <c r="O284" s="135"/>
      <c r="P284" s="134"/>
      <c r="Q284" s="135"/>
      <c r="R284" s="134"/>
      <c r="S284" s="136"/>
      <c r="T284" s="136"/>
      <c r="U284" s="136"/>
      <c r="V284" s="137"/>
      <c r="W284" s="138" t="str">
        <f t="shared" si="16"/>
        <v/>
      </c>
      <c r="X284" s="205" t="e">
        <f t="shared" si="17"/>
        <v>#VALUE!</v>
      </c>
      <c r="Y284" s="139">
        <f t="shared" si="18"/>
        <v>0</v>
      </c>
      <c r="Z284" s="139" t="str">
        <f t="shared" si="19"/>
        <v/>
      </c>
      <c r="AA284" s="140"/>
      <c r="AB284" s="141"/>
      <c r="AC284" s="141"/>
      <c r="AD284" s="160"/>
    </row>
    <row r="285" spans="1:30" s="142" customFormat="1" ht="15" hidden="1">
      <c r="A285" s="134"/>
      <c r="B285" s="134"/>
      <c r="C285" s="135"/>
      <c r="D285" s="135"/>
      <c r="E285" s="135"/>
      <c r="F285" s="135"/>
      <c r="G285" s="135"/>
      <c r="H285" s="135"/>
      <c r="I285" s="135"/>
      <c r="J285" s="134"/>
      <c r="K285" s="135"/>
      <c r="L285" s="162"/>
      <c r="M285" s="135"/>
      <c r="N285" s="134"/>
      <c r="O285" s="135"/>
      <c r="P285" s="134"/>
      <c r="Q285" s="135"/>
      <c r="R285" s="134"/>
      <c r="S285" s="136"/>
      <c r="T285" s="136"/>
      <c r="U285" s="136"/>
      <c r="V285" s="137"/>
      <c r="W285" s="138" t="str">
        <f t="shared" si="16"/>
        <v/>
      </c>
      <c r="X285" s="205" t="e">
        <f t="shared" si="17"/>
        <v>#VALUE!</v>
      </c>
      <c r="Y285" s="139">
        <f t="shared" si="18"/>
        <v>0</v>
      </c>
      <c r="Z285" s="139" t="str">
        <f t="shared" si="19"/>
        <v/>
      </c>
      <c r="AA285" s="140"/>
      <c r="AB285" s="141"/>
      <c r="AC285" s="141"/>
      <c r="AD285" s="160"/>
    </row>
    <row r="286" spans="1:30" s="142" customFormat="1" ht="15" hidden="1">
      <c r="A286" s="134"/>
      <c r="B286" s="134"/>
      <c r="C286" s="135"/>
      <c r="D286" s="135"/>
      <c r="E286" s="135"/>
      <c r="F286" s="135"/>
      <c r="G286" s="135"/>
      <c r="H286" s="135"/>
      <c r="I286" s="135"/>
      <c r="J286" s="134"/>
      <c r="K286" s="135"/>
      <c r="L286" s="162"/>
      <c r="M286" s="135"/>
      <c r="N286" s="134"/>
      <c r="O286" s="135"/>
      <c r="P286" s="134"/>
      <c r="Q286" s="135"/>
      <c r="R286" s="134"/>
      <c r="S286" s="136"/>
      <c r="T286" s="136"/>
      <c r="U286" s="136"/>
      <c r="V286" s="137"/>
      <c r="W286" s="138" t="str">
        <f t="shared" si="16"/>
        <v/>
      </c>
      <c r="X286" s="205" t="e">
        <f t="shared" si="17"/>
        <v>#VALUE!</v>
      </c>
      <c r="Y286" s="139">
        <f t="shared" si="18"/>
        <v>0</v>
      </c>
      <c r="Z286" s="139" t="str">
        <f t="shared" si="19"/>
        <v/>
      </c>
      <c r="AA286" s="140"/>
      <c r="AB286" s="141"/>
      <c r="AC286" s="141"/>
      <c r="AD286" s="160"/>
    </row>
    <row r="287" spans="1:30" s="142" customFormat="1" ht="15" hidden="1">
      <c r="A287" s="134"/>
      <c r="B287" s="134"/>
      <c r="C287" s="135"/>
      <c r="D287" s="135"/>
      <c r="E287" s="135"/>
      <c r="F287" s="135"/>
      <c r="G287" s="135"/>
      <c r="H287" s="135"/>
      <c r="I287" s="135"/>
      <c r="J287" s="134"/>
      <c r="K287" s="135"/>
      <c r="L287" s="162"/>
      <c r="M287" s="135"/>
      <c r="N287" s="134"/>
      <c r="O287" s="135"/>
      <c r="P287" s="134"/>
      <c r="Q287" s="135"/>
      <c r="R287" s="134"/>
      <c r="S287" s="136"/>
      <c r="T287" s="136"/>
      <c r="U287" s="136"/>
      <c r="V287" s="137"/>
      <c r="W287" s="138" t="str">
        <f t="shared" si="16"/>
        <v/>
      </c>
      <c r="X287" s="205" t="e">
        <f t="shared" si="17"/>
        <v>#VALUE!</v>
      </c>
      <c r="Y287" s="139">
        <f t="shared" si="18"/>
        <v>0</v>
      </c>
      <c r="Z287" s="139" t="str">
        <f t="shared" si="19"/>
        <v/>
      </c>
      <c r="AA287" s="140"/>
      <c r="AB287" s="141"/>
      <c r="AC287" s="141"/>
      <c r="AD287" s="160"/>
    </row>
    <row r="288" spans="1:30" s="142" customFormat="1" ht="15" hidden="1">
      <c r="A288" s="134"/>
      <c r="B288" s="134"/>
      <c r="C288" s="135"/>
      <c r="D288" s="135"/>
      <c r="E288" s="135"/>
      <c r="F288" s="135"/>
      <c r="G288" s="135"/>
      <c r="H288" s="135"/>
      <c r="I288" s="135"/>
      <c r="J288" s="134"/>
      <c r="K288" s="135"/>
      <c r="L288" s="162"/>
      <c r="M288" s="135"/>
      <c r="N288" s="134"/>
      <c r="O288" s="135"/>
      <c r="P288" s="134"/>
      <c r="Q288" s="135"/>
      <c r="R288" s="134"/>
      <c r="S288" s="136"/>
      <c r="T288" s="136"/>
      <c r="U288" s="136"/>
      <c r="V288" s="137"/>
      <c r="W288" s="138" t="str">
        <f t="shared" si="16"/>
        <v/>
      </c>
      <c r="X288" s="205" t="e">
        <f t="shared" si="17"/>
        <v>#VALUE!</v>
      </c>
      <c r="Y288" s="139">
        <f t="shared" si="18"/>
        <v>0</v>
      </c>
      <c r="Z288" s="139" t="str">
        <f t="shared" si="19"/>
        <v/>
      </c>
      <c r="AA288" s="140"/>
      <c r="AB288" s="141"/>
      <c r="AC288" s="141"/>
      <c r="AD288" s="160"/>
    </row>
    <row r="289" spans="1:30" s="142" customFormat="1" ht="15" hidden="1">
      <c r="A289" s="134"/>
      <c r="B289" s="134"/>
      <c r="C289" s="135"/>
      <c r="D289" s="135"/>
      <c r="E289" s="135"/>
      <c r="F289" s="135"/>
      <c r="G289" s="135"/>
      <c r="H289" s="135"/>
      <c r="I289" s="135"/>
      <c r="J289" s="134"/>
      <c r="K289" s="135"/>
      <c r="L289" s="162"/>
      <c r="M289" s="135"/>
      <c r="N289" s="134"/>
      <c r="O289" s="135"/>
      <c r="P289" s="134"/>
      <c r="Q289" s="135"/>
      <c r="R289" s="134"/>
      <c r="S289" s="136"/>
      <c r="T289" s="136"/>
      <c r="U289" s="136"/>
      <c r="V289" s="137"/>
      <c r="W289" s="138" t="str">
        <f t="shared" si="16"/>
        <v/>
      </c>
      <c r="X289" s="205" t="e">
        <f t="shared" si="17"/>
        <v>#VALUE!</v>
      </c>
      <c r="Y289" s="139">
        <f t="shared" si="18"/>
        <v>0</v>
      </c>
      <c r="Z289" s="139" t="str">
        <f t="shared" si="19"/>
        <v/>
      </c>
      <c r="AA289" s="140"/>
      <c r="AB289" s="141"/>
      <c r="AC289" s="141"/>
      <c r="AD289" s="160"/>
    </row>
    <row r="290" spans="1:30" s="142" customFormat="1" ht="15" hidden="1">
      <c r="A290" s="134"/>
      <c r="B290" s="134"/>
      <c r="C290" s="135"/>
      <c r="D290" s="135"/>
      <c r="E290" s="135"/>
      <c r="F290" s="135"/>
      <c r="G290" s="135"/>
      <c r="H290" s="135"/>
      <c r="I290" s="135"/>
      <c r="J290" s="134"/>
      <c r="K290" s="135"/>
      <c r="L290" s="162"/>
      <c r="M290" s="135"/>
      <c r="N290" s="134"/>
      <c r="O290" s="135"/>
      <c r="P290" s="134"/>
      <c r="Q290" s="135"/>
      <c r="R290" s="134"/>
      <c r="S290" s="136"/>
      <c r="T290" s="136"/>
      <c r="U290" s="136"/>
      <c r="V290" s="137"/>
      <c r="W290" s="138" t="str">
        <f t="shared" si="16"/>
        <v/>
      </c>
      <c r="X290" s="205" t="e">
        <f t="shared" si="17"/>
        <v>#VALUE!</v>
      </c>
      <c r="Y290" s="139">
        <f t="shared" si="18"/>
        <v>0</v>
      </c>
      <c r="Z290" s="139" t="str">
        <f t="shared" si="19"/>
        <v/>
      </c>
      <c r="AA290" s="140"/>
      <c r="AB290" s="141"/>
      <c r="AC290" s="141"/>
      <c r="AD290" s="160"/>
    </row>
    <row r="291" spans="1:30" s="142" customFormat="1" ht="15" hidden="1">
      <c r="A291" s="134"/>
      <c r="B291" s="134"/>
      <c r="C291" s="135"/>
      <c r="D291" s="135"/>
      <c r="E291" s="135"/>
      <c r="F291" s="135"/>
      <c r="G291" s="135"/>
      <c r="H291" s="135"/>
      <c r="I291" s="135"/>
      <c r="J291" s="134"/>
      <c r="K291" s="135"/>
      <c r="L291" s="162"/>
      <c r="M291" s="135"/>
      <c r="N291" s="134"/>
      <c r="O291" s="135"/>
      <c r="P291" s="134"/>
      <c r="Q291" s="135"/>
      <c r="R291" s="134"/>
      <c r="S291" s="136"/>
      <c r="T291" s="136"/>
      <c r="U291" s="136"/>
      <c r="V291" s="137"/>
      <c r="W291" s="138" t="str">
        <f t="shared" si="16"/>
        <v/>
      </c>
      <c r="X291" s="205" t="e">
        <f t="shared" si="17"/>
        <v>#VALUE!</v>
      </c>
      <c r="Y291" s="139">
        <f t="shared" si="18"/>
        <v>0</v>
      </c>
      <c r="Z291" s="139" t="str">
        <f t="shared" si="19"/>
        <v/>
      </c>
      <c r="AA291" s="140"/>
      <c r="AB291" s="141"/>
      <c r="AC291" s="141"/>
      <c r="AD291" s="160"/>
    </row>
    <row r="292" spans="1:30" s="142" customFormat="1" ht="15" hidden="1">
      <c r="A292" s="134"/>
      <c r="B292" s="134"/>
      <c r="C292" s="135"/>
      <c r="D292" s="135"/>
      <c r="E292" s="135"/>
      <c r="F292" s="135"/>
      <c r="G292" s="135"/>
      <c r="H292" s="135"/>
      <c r="I292" s="135"/>
      <c r="J292" s="134"/>
      <c r="K292" s="135"/>
      <c r="L292" s="162"/>
      <c r="M292" s="135"/>
      <c r="N292" s="134"/>
      <c r="O292" s="135"/>
      <c r="P292" s="134"/>
      <c r="Q292" s="135"/>
      <c r="R292" s="134"/>
      <c r="S292" s="136"/>
      <c r="T292" s="136"/>
      <c r="U292" s="136"/>
      <c r="V292" s="137"/>
      <c r="W292" s="138" t="str">
        <f t="shared" si="16"/>
        <v/>
      </c>
      <c r="X292" s="205" t="e">
        <f t="shared" si="17"/>
        <v>#VALUE!</v>
      </c>
      <c r="Y292" s="139">
        <f t="shared" si="18"/>
        <v>0</v>
      </c>
      <c r="Z292" s="139" t="str">
        <f t="shared" si="19"/>
        <v/>
      </c>
      <c r="AA292" s="140"/>
      <c r="AB292" s="141"/>
      <c r="AC292" s="141"/>
      <c r="AD292" s="160"/>
    </row>
    <row r="293" spans="1:30" s="142" customFormat="1" ht="15" hidden="1">
      <c r="A293" s="134"/>
      <c r="B293" s="134"/>
      <c r="C293" s="135"/>
      <c r="D293" s="135"/>
      <c r="E293" s="135"/>
      <c r="F293" s="135"/>
      <c r="G293" s="135"/>
      <c r="H293" s="135"/>
      <c r="I293" s="135"/>
      <c r="J293" s="134"/>
      <c r="K293" s="135"/>
      <c r="L293" s="162"/>
      <c r="M293" s="135"/>
      <c r="N293" s="134"/>
      <c r="O293" s="135"/>
      <c r="P293" s="134"/>
      <c r="Q293" s="135"/>
      <c r="R293" s="134"/>
      <c r="S293" s="136"/>
      <c r="T293" s="136"/>
      <c r="U293" s="136"/>
      <c r="V293" s="137"/>
      <c r="W293" s="138" t="str">
        <f t="shared" si="16"/>
        <v/>
      </c>
      <c r="X293" s="205" t="e">
        <f t="shared" si="17"/>
        <v>#VALUE!</v>
      </c>
      <c r="Y293" s="139">
        <f t="shared" si="18"/>
        <v>0</v>
      </c>
      <c r="Z293" s="139" t="str">
        <f t="shared" si="19"/>
        <v/>
      </c>
      <c r="AA293" s="140"/>
      <c r="AB293" s="141"/>
      <c r="AC293" s="141"/>
      <c r="AD293" s="160"/>
    </row>
    <row r="294" spans="1:30" s="142" customFormat="1" ht="15" hidden="1">
      <c r="A294" s="134"/>
      <c r="B294" s="134"/>
      <c r="C294" s="135"/>
      <c r="D294" s="135"/>
      <c r="E294" s="135"/>
      <c r="F294" s="135"/>
      <c r="G294" s="135"/>
      <c r="H294" s="135"/>
      <c r="I294" s="135"/>
      <c r="J294" s="134"/>
      <c r="K294" s="135"/>
      <c r="L294" s="162"/>
      <c r="M294" s="135"/>
      <c r="N294" s="134"/>
      <c r="O294" s="135"/>
      <c r="P294" s="134"/>
      <c r="Q294" s="135"/>
      <c r="R294" s="134"/>
      <c r="S294" s="136"/>
      <c r="T294" s="136"/>
      <c r="U294" s="136"/>
      <c r="V294" s="137"/>
      <c r="W294" s="138" t="str">
        <f t="shared" si="16"/>
        <v/>
      </c>
      <c r="X294" s="205" t="e">
        <f t="shared" si="17"/>
        <v>#VALUE!</v>
      </c>
      <c r="Y294" s="139">
        <f t="shared" si="18"/>
        <v>0</v>
      </c>
      <c r="Z294" s="139" t="str">
        <f t="shared" si="19"/>
        <v/>
      </c>
      <c r="AA294" s="140"/>
      <c r="AB294" s="141"/>
      <c r="AC294" s="141"/>
      <c r="AD294" s="160"/>
    </row>
    <row r="295" spans="1:30" s="142" customFormat="1" ht="15" hidden="1">
      <c r="A295" s="134"/>
      <c r="B295" s="134"/>
      <c r="C295" s="135"/>
      <c r="D295" s="135"/>
      <c r="E295" s="135"/>
      <c r="F295" s="135"/>
      <c r="G295" s="135"/>
      <c r="H295" s="135"/>
      <c r="I295" s="135"/>
      <c r="J295" s="134"/>
      <c r="K295" s="135"/>
      <c r="L295" s="162"/>
      <c r="M295" s="135"/>
      <c r="N295" s="134"/>
      <c r="O295" s="135"/>
      <c r="P295" s="134"/>
      <c r="Q295" s="135"/>
      <c r="R295" s="134"/>
      <c r="S295" s="136"/>
      <c r="T295" s="136"/>
      <c r="U295" s="136"/>
      <c r="V295" s="137"/>
      <c r="W295" s="138" t="str">
        <f t="shared" si="16"/>
        <v/>
      </c>
      <c r="X295" s="205" t="e">
        <f t="shared" si="17"/>
        <v>#VALUE!</v>
      </c>
      <c r="Y295" s="139">
        <f t="shared" si="18"/>
        <v>0</v>
      </c>
      <c r="Z295" s="139" t="str">
        <f t="shared" si="19"/>
        <v/>
      </c>
      <c r="AA295" s="140"/>
      <c r="AB295" s="141"/>
      <c r="AC295" s="141"/>
      <c r="AD295" s="160"/>
    </row>
    <row r="296" spans="1:30" s="142" customFormat="1" ht="15" hidden="1">
      <c r="A296" s="134"/>
      <c r="B296" s="134"/>
      <c r="C296" s="135"/>
      <c r="D296" s="135"/>
      <c r="E296" s="135"/>
      <c r="F296" s="135"/>
      <c r="G296" s="135"/>
      <c r="H296" s="135"/>
      <c r="I296" s="135"/>
      <c r="J296" s="134"/>
      <c r="K296" s="135"/>
      <c r="L296" s="162"/>
      <c r="M296" s="135"/>
      <c r="N296" s="134"/>
      <c r="O296" s="135"/>
      <c r="P296" s="134"/>
      <c r="Q296" s="135"/>
      <c r="R296" s="134"/>
      <c r="S296" s="136"/>
      <c r="T296" s="136"/>
      <c r="U296" s="136"/>
      <c r="V296" s="137"/>
      <c r="W296" s="138" t="str">
        <f t="shared" si="16"/>
        <v/>
      </c>
      <c r="X296" s="205" t="e">
        <f t="shared" si="17"/>
        <v>#VALUE!</v>
      </c>
      <c r="Y296" s="139">
        <f t="shared" si="18"/>
        <v>0</v>
      </c>
      <c r="Z296" s="139" t="str">
        <f t="shared" si="19"/>
        <v/>
      </c>
      <c r="AA296" s="140"/>
      <c r="AB296" s="141"/>
      <c r="AC296" s="141"/>
      <c r="AD296" s="160"/>
    </row>
    <row r="297" spans="1:30" s="142" customFormat="1" ht="15" hidden="1">
      <c r="A297" s="134"/>
      <c r="B297" s="134"/>
      <c r="C297" s="135"/>
      <c r="D297" s="135"/>
      <c r="E297" s="135"/>
      <c r="F297" s="135"/>
      <c r="G297" s="135"/>
      <c r="H297" s="135"/>
      <c r="I297" s="135"/>
      <c r="J297" s="134"/>
      <c r="K297" s="135"/>
      <c r="L297" s="162"/>
      <c r="M297" s="135"/>
      <c r="N297" s="134"/>
      <c r="O297" s="135"/>
      <c r="P297" s="134"/>
      <c r="Q297" s="135"/>
      <c r="R297" s="134"/>
      <c r="S297" s="136"/>
      <c r="T297" s="136"/>
      <c r="U297" s="136"/>
      <c r="V297" s="137"/>
      <c r="W297" s="138" t="str">
        <f t="shared" si="16"/>
        <v/>
      </c>
      <c r="X297" s="205" t="e">
        <f t="shared" si="17"/>
        <v>#VALUE!</v>
      </c>
      <c r="Y297" s="139">
        <f t="shared" si="18"/>
        <v>0</v>
      </c>
      <c r="Z297" s="139" t="str">
        <f t="shared" si="19"/>
        <v/>
      </c>
      <c r="AA297" s="140"/>
      <c r="AB297" s="141"/>
      <c r="AC297" s="141"/>
      <c r="AD297" s="160"/>
    </row>
    <row r="298" spans="1:30" s="142" customFormat="1" ht="15" hidden="1">
      <c r="A298" s="134"/>
      <c r="B298" s="134"/>
      <c r="C298" s="135"/>
      <c r="D298" s="135"/>
      <c r="E298" s="135"/>
      <c r="F298" s="135"/>
      <c r="G298" s="135"/>
      <c r="H298" s="135"/>
      <c r="I298" s="135"/>
      <c r="J298" s="134"/>
      <c r="K298" s="135"/>
      <c r="L298" s="162"/>
      <c r="M298" s="135"/>
      <c r="N298" s="134"/>
      <c r="O298" s="135"/>
      <c r="P298" s="134"/>
      <c r="Q298" s="135"/>
      <c r="R298" s="134"/>
      <c r="S298" s="136"/>
      <c r="T298" s="136"/>
      <c r="U298" s="136"/>
      <c r="V298" s="137"/>
      <c r="W298" s="138" t="str">
        <f t="shared" si="16"/>
        <v/>
      </c>
      <c r="X298" s="205" t="e">
        <f t="shared" si="17"/>
        <v>#VALUE!</v>
      </c>
      <c r="Y298" s="139">
        <f t="shared" si="18"/>
        <v>0</v>
      </c>
      <c r="Z298" s="139" t="str">
        <f t="shared" si="19"/>
        <v/>
      </c>
      <c r="AA298" s="140"/>
      <c r="AB298" s="141"/>
      <c r="AC298" s="141"/>
      <c r="AD298" s="160"/>
    </row>
    <row r="299" spans="1:30" s="142" customFormat="1" ht="15" hidden="1">
      <c r="A299" s="134"/>
      <c r="B299" s="134"/>
      <c r="C299" s="135"/>
      <c r="D299" s="135"/>
      <c r="E299" s="135"/>
      <c r="F299" s="135"/>
      <c r="G299" s="135"/>
      <c r="H299" s="135"/>
      <c r="I299" s="135"/>
      <c r="J299" s="134"/>
      <c r="K299" s="135"/>
      <c r="L299" s="162"/>
      <c r="M299" s="135"/>
      <c r="N299" s="134"/>
      <c r="O299" s="135"/>
      <c r="P299" s="134"/>
      <c r="Q299" s="135"/>
      <c r="R299" s="134"/>
      <c r="S299" s="136"/>
      <c r="T299" s="136"/>
      <c r="U299" s="136"/>
      <c r="V299" s="137"/>
      <c r="W299" s="138" t="str">
        <f t="shared" si="16"/>
        <v/>
      </c>
      <c r="X299" s="205" t="e">
        <f t="shared" si="17"/>
        <v>#VALUE!</v>
      </c>
      <c r="Y299" s="139">
        <f t="shared" si="18"/>
        <v>0</v>
      </c>
      <c r="Z299" s="139" t="str">
        <f t="shared" si="19"/>
        <v/>
      </c>
      <c r="AA299" s="140"/>
      <c r="AB299" s="141"/>
      <c r="AC299" s="141"/>
      <c r="AD299" s="160"/>
    </row>
    <row r="300" spans="1:30" s="142" customFormat="1" ht="15" hidden="1">
      <c r="A300" s="134"/>
      <c r="B300" s="134"/>
      <c r="C300" s="135"/>
      <c r="D300" s="135"/>
      <c r="E300" s="135"/>
      <c r="F300" s="135"/>
      <c r="G300" s="135"/>
      <c r="H300" s="135"/>
      <c r="I300" s="135"/>
      <c r="J300" s="134"/>
      <c r="K300" s="135"/>
      <c r="L300" s="162"/>
      <c r="M300" s="135"/>
      <c r="N300" s="134"/>
      <c r="O300" s="135"/>
      <c r="P300" s="134"/>
      <c r="Q300" s="135"/>
      <c r="R300" s="134"/>
      <c r="S300" s="136"/>
      <c r="T300" s="136"/>
      <c r="U300" s="136"/>
      <c r="V300" s="137"/>
      <c r="W300" s="138" t="str">
        <f t="shared" si="16"/>
        <v/>
      </c>
      <c r="X300" s="205" t="e">
        <f t="shared" si="17"/>
        <v>#VALUE!</v>
      </c>
      <c r="Y300" s="139">
        <f t="shared" si="18"/>
        <v>0</v>
      </c>
      <c r="Z300" s="139" t="str">
        <f t="shared" si="19"/>
        <v/>
      </c>
      <c r="AA300" s="140"/>
      <c r="AB300" s="141"/>
      <c r="AC300" s="141"/>
      <c r="AD300" s="160"/>
    </row>
    <row r="301" spans="1:30" s="142" customFormat="1" ht="15" hidden="1">
      <c r="A301" s="134"/>
      <c r="B301" s="134"/>
      <c r="C301" s="135"/>
      <c r="D301" s="135"/>
      <c r="E301" s="135"/>
      <c r="F301" s="135"/>
      <c r="G301" s="135"/>
      <c r="H301" s="135"/>
      <c r="I301" s="135"/>
      <c r="J301" s="134"/>
      <c r="K301" s="135"/>
      <c r="L301" s="162"/>
      <c r="M301" s="135"/>
      <c r="N301" s="134"/>
      <c r="O301" s="135"/>
      <c r="P301" s="134"/>
      <c r="Q301" s="135"/>
      <c r="R301" s="134"/>
      <c r="S301" s="136"/>
      <c r="T301" s="136"/>
      <c r="U301" s="136"/>
      <c r="V301" s="137"/>
      <c r="W301" s="138" t="str">
        <f t="shared" si="16"/>
        <v/>
      </c>
      <c r="X301" s="205" t="e">
        <f t="shared" si="17"/>
        <v>#VALUE!</v>
      </c>
      <c r="Y301" s="139">
        <f t="shared" si="18"/>
        <v>0</v>
      </c>
      <c r="Z301" s="139" t="str">
        <f t="shared" si="19"/>
        <v/>
      </c>
      <c r="AA301" s="140"/>
      <c r="AB301" s="141"/>
      <c r="AC301" s="141"/>
      <c r="AD301" s="160"/>
    </row>
    <row r="302" spans="1:30" s="142" customFormat="1" ht="15" hidden="1">
      <c r="A302" s="134"/>
      <c r="B302" s="134"/>
      <c r="C302" s="135"/>
      <c r="D302" s="135"/>
      <c r="E302" s="135"/>
      <c r="F302" s="135"/>
      <c r="G302" s="135"/>
      <c r="H302" s="135"/>
      <c r="I302" s="135"/>
      <c r="J302" s="134"/>
      <c r="K302" s="135"/>
      <c r="L302" s="162"/>
      <c r="M302" s="135"/>
      <c r="N302" s="134"/>
      <c r="O302" s="135"/>
      <c r="P302" s="134"/>
      <c r="Q302" s="135"/>
      <c r="R302" s="134"/>
      <c r="S302" s="136"/>
      <c r="T302" s="136"/>
      <c r="U302" s="136"/>
      <c r="V302" s="137"/>
      <c r="W302" s="138" t="str">
        <f t="shared" si="16"/>
        <v/>
      </c>
      <c r="X302" s="205" t="e">
        <f t="shared" si="17"/>
        <v>#VALUE!</v>
      </c>
      <c r="Y302" s="139">
        <f t="shared" si="18"/>
        <v>0</v>
      </c>
      <c r="Z302" s="139" t="str">
        <f t="shared" si="19"/>
        <v/>
      </c>
      <c r="AA302" s="140"/>
      <c r="AB302" s="141"/>
      <c r="AC302" s="141"/>
      <c r="AD302" s="160"/>
    </row>
    <row r="303" spans="1:30" s="142" customFormat="1" ht="15" hidden="1">
      <c r="A303" s="134"/>
      <c r="B303" s="134"/>
      <c r="C303" s="135"/>
      <c r="D303" s="135"/>
      <c r="E303" s="135"/>
      <c r="F303" s="135"/>
      <c r="G303" s="135"/>
      <c r="H303" s="135"/>
      <c r="I303" s="135"/>
      <c r="J303" s="134"/>
      <c r="K303" s="135"/>
      <c r="L303" s="162"/>
      <c r="M303" s="135"/>
      <c r="N303" s="134"/>
      <c r="O303" s="135"/>
      <c r="P303" s="134"/>
      <c r="Q303" s="135"/>
      <c r="R303" s="134"/>
      <c r="S303" s="136"/>
      <c r="T303" s="136"/>
      <c r="U303" s="136"/>
      <c r="V303" s="137"/>
      <c r="W303" s="138" t="str">
        <f t="shared" si="16"/>
        <v/>
      </c>
      <c r="X303" s="205" t="e">
        <f t="shared" si="17"/>
        <v>#VALUE!</v>
      </c>
      <c r="Y303" s="139">
        <f t="shared" si="18"/>
        <v>0</v>
      </c>
      <c r="Z303" s="139" t="str">
        <f t="shared" si="19"/>
        <v/>
      </c>
      <c r="AA303" s="140"/>
      <c r="AB303" s="141"/>
      <c r="AC303" s="141"/>
      <c r="AD303" s="160"/>
    </row>
    <row r="304" spans="1:30" s="142" customFormat="1" ht="15" hidden="1">
      <c r="A304" s="134"/>
      <c r="B304" s="134"/>
      <c r="C304" s="135"/>
      <c r="D304" s="135"/>
      <c r="E304" s="135"/>
      <c r="F304" s="135"/>
      <c r="G304" s="135"/>
      <c r="H304" s="135"/>
      <c r="I304" s="135"/>
      <c r="J304" s="134"/>
      <c r="K304" s="135"/>
      <c r="L304" s="162"/>
      <c r="M304" s="135"/>
      <c r="N304" s="134"/>
      <c r="O304" s="135"/>
      <c r="P304" s="134"/>
      <c r="Q304" s="135"/>
      <c r="R304" s="134"/>
      <c r="S304" s="136"/>
      <c r="T304" s="136"/>
      <c r="U304" s="136"/>
      <c r="V304" s="137"/>
      <c r="W304" s="138" t="str">
        <f t="shared" si="16"/>
        <v/>
      </c>
      <c r="X304" s="205" t="e">
        <f t="shared" si="17"/>
        <v>#VALUE!</v>
      </c>
      <c r="Y304" s="139">
        <f t="shared" si="18"/>
        <v>0</v>
      </c>
      <c r="Z304" s="139" t="str">
        <f t="shared" si="19"/>
        <v/>
      </c>
      <c r="AA304" s="140"/>
      <c r="AB304" s="141"/>
      <c r="AC304" s="141"/>
      <c r="AD304" s="160"/>
    </row>
    <row r="305" spans="1:30" s="142" customFormat="1" ht="15" hidden="1">
      <c r="A305" s="134"/>
      <c r="B305" s="134"/>
      <c r="C305" s="135"/>
      <c r="D305" s="135"/>
      <c r="E305" s="135"/>
      <c r="F305" s="135"/>
      <c r="G305" s="135"/>
      <c r="H305" s="135"/>
      <c r="I305" s="135"/>
      <c r="J305" s="134"/>
      <c r="K305" s="135"/>
      <c r="L305" s="162"/>
      <c r="M305" s="135"/>
      <c r="N305" s="134"/>
      <c r="O305" s="135"/>
      <c r="P305" s="134"/>
      <c r="Q305" s="135"/>
      <c r="R305" s="134"/>
      <c r="S305" s="136"/>
      <c r="T305" s="136"/>
      <c r="U305" s="136"/>
      <c r="V305" s="137"/>
      <c r="W305" s="138" t="str">
        <f t="shared" si="16"/>
        <v/>
      </c>
      <c r="X305" s="205" t="e">
        <f t="shared" si="17"/>
        <v>#VALUE!</v>
      </c>
      <c r="Y305" s="139">
        <f t="shared" si="18"/>
        <v>0</v>
      </c>
      <c r="Z305" s="139" t="str">
        <f t="shared" si="19"/>
        <v/>
      </c>
      <c r="AA305" s="140"/>
      <c r="AB305" s="141"/>
      <c r="AC305" s="141"/>
      <c r="AD305" s="160"/>
    </row>
    <row r="306" spans="1:30" s="142" customFormat="1" ht="15" hidden="1">
      <c r="A306" s="134"/>
      <c r="B306" s="134"/>
      <c r="C306" s="135"/>
      <c r="D306" s="135"/>
      <c r="E306" s="135"/>
      <c r="F306" s="135"/>
      <c r="G306" s="135"/>
      <c r="H306" s="135"/>
      <c r="I306" s="135"/>
      <c r="J306" s="134"/>
      <c r="K306" s="135"/>
      <c r="L306" s="162"/>
      <c r="M306" s="135"/>
      <c r="N306" s="134"/>
      <c r="O306" s="135"/>
      <c r="P306" s="134"/>
      <c r="Q306" s="135"/>
      <c r="R306" s="134"/>
      <c r="S306" s="136"/>
      <c r="T306" s="136"/>
      <c r="U306" s="136"/>
      <c r="V306" s="137"/>
      <c r="W306" s="138" t="str">
        <f t="shared" si="16"/>
        <v/>
      </c>
      <c r="X306" s="205" t="e">
        <f t="shared" si="17"/>
        <v>#VALUE!</v>
      </c>
      <c r="Y306" s="139">
        <f t="shared" si="18"/>
        <v>0</v>
      </c>
      <c r="Z306" s="139" t="str">
        <f t="shared" si="19"/>
        <v/>
      </c>
      <c r="AA306" s="140"/>
      <c r="AB306" s="141"/>
      <c r="AC306" s="141"/>
      <c r="AD306" s="160"/>
    </row>
    <row r="307" spans="1:30" s="142" customFormat="1" ht="15" hidden="1">
      <c r="A307" s="134"/>
      <c r="B307" s="134"/>
      <c r="C307" s="135"/>
      <c r="D307" s="135"/>
      <c r="E307" s="135"/>
      <c r="F307" s="135"/>
      <c r="G307" s="135"/>
      <c r="H307" s="135"/>
      <c r="I307" s="135"/>
      <c r="J307" s="134"/>
      <c r="K307" s="135"/>
      <c r="L307" s="162"/>
      <c r="M307" s="135"/>
      <c r="N307" s="134"/>
      <c r="O307" s="135"/>
      <c r="P307" s="134"/>
      <c r="Q307" s="135"/>
      <c r="R307" s="134"/>
      <c r="S307" s="136"/>
      <c r="T307" s="136"/>
      <c r="U307" s="136"/>
      <c r="V307" s="137"/>
      <c r="W307" s="138" t="str">
        <f t="shared" si="16"/>
        <v/>
      </c>
      <c r="X307" s="205" t="e">
        <f t="shared" si="17"/>
        <v>#VALUE!</v>
      </c>
      <c r="Y307" s="139">
        <f t="shared" si="18"/>
        <v>0</v>
      </c>
      <c r="Z307" s="139" t="str">
        <f t="shared" si="19"/>
        <v/>
      </c>
      <c r="AA307" s="140"/>
      <c r="AB307" s="141"/>
      <c r="AC307" s="141"/>
      <c r="AD307" s="160"/>
    </row>
    <row r="308" spans="1:30" s="142" customFormat="1" ht="15" hidden="1">
      <c r="A308" s="134"/>
      <c r="B308" s="134"/>
      <c r="C308" s="135"/>
      <c r="D308" s="135"/>
      <c r="E308" s="135"/>
      <c r="F308" s="135"/>
      <c r="G308" s="135"/>
      <c r="H308" s="135"/>
      <c r="I308" s="135"/>
      <c r="J308" s="134"/>
      <c r="K308" s="135"/>
      <c r="L308" s="162"/>
      <c r="M308" s="135"/>
      <c r="N308" s="134"/>
      <c r="O308" s="135"/>
      <c r="P308" s="134"/>
      <c r="Q308" s="135"/>
      <c r="R308" s="134"/>
      <c r="S308" s="136"/>
      <c r="T308" s="136"/>
      <c r="U308" s="136"/>
      <c r="V308" s="137"/>
      <c r="W308" s="138" t="str">
        <f t="shared" si="16"/>
        <v/>
      </c>
      <c r="X308" s="205" t="e">
        <f t="shared" si="17"/>
        <v>#VALUE!</v>
      </c>
      <c r="Y308" s="139">
        <f t="shared" si="18"/>
        <v>0</v>
      </c>
      <c r="Z308" s="139" t="str">
        <f t="shared" si="19"/>
        <v/>
      </c>
      <c r="AA308" s="140"/>
      <c r="AB308" s="141"/>
      <c r="AC308" s="141"/>
      <c r="AD308" s="160"/>
    </row>
    <row r="309" spans="1:30" s="142" customFormat="1" ht="15" hidden="1">
      <c r="A309" s="134"/>
      <c r="B309" s="134"/>
      <c r="C309" s="135"/>
      <c r="D309" s="135"/>
      <c r="E309" s="135"/>
      <c r="F309" s="135"/>
      <c r="G309" s="135"/>
      <c r="H309" s="135"/>
      <c r="I309" s="135"/>
      <c r="J309" s="134"/>
      <c r="K309" s="135"/>
      <c r="L309" s="162"/>
      <c r="M309" s="135"/>
      <c r="N309" s="134"/>
      <c r="O309" s="135"/>
      <c r="P309" s="134"/>
      <c r="Q309" s="135"/>
      <c r="R309" s="134"/>
      <c r="S309" s="136"/>
      <c r="T309" s="136"/>
      <c r="U309" s="136"/>
      <c r="V309" s="137"/>
      <c r="W309" s="138" t="str">
        <f t="shared" si="16"/>
        <v/>
      </c>
      <c r="X309" s="205" t="e">
        <f t="shared" si="17"/>
        <v>#VALUE!</v>
      </c>
      <c r="Y309" s="139">
        <f t="shared" si="18"/>
        <v>0</v>
      </c>
      <c r="Z309" s="139" t="str">
        <f t="shared" si="19"/>
        <v/>
      </c>
      <c r="AA309" s="140"/>
      <c r="AB309" s="141"/>
      <c r="AC309" s="141"/>
      <c r="AD309" s="160"/>
    </row>
    <row r="310" spans="1:30" s="142" customFormat="1" ht="15" hidden="1">
      <c r="A310" s="134"/>
      <c r="B310" s="134"/>
      <c r="C310" s="135"/>
      <c r="D310" s="135"/>
      <c r="E310" s="135"/>
      <c r="F310" s="135"/>
      <c r="G310" s="135"/>
      <c r="H310" s="135"/>
      <c r="I310" s="135"/>
      <c r="J310" s="134"/>
      <c r="K310" s="135"/>
      <c r="L310" s="162"/>
      <c r="M310" s="135"/>
      <c r="N310" s="134"/>
      <c r="O310" s="135"/>
      <c r="P310" s="134"/>
      <c r="Q310" s="135"/>
      <c r="R310" s="134"/>
      <c r="S310" s="136"/>
      <c r="T310" s="136"/>
      <c r="U310" s="136"/>
      <c r="V310" s="137"/>
      <c r="W310" s="138" t="str">
        <f t="shared" si="16"/>
        <v/>
      </c>
      <c r="X310" s="205" t="e">
        <f t="shared" si="17"/>
        <v>#VALUE!</v>
      </c>
      <c r="Y310" s="139">
        <f t="shared" si="18"/>
        <v>0</v>
      </c>
      <c r="Z310" s="139" t="str">
        <f t="shared" si="19"/>
        <v/>
      </c>
      <c r="AA310" s="140"/>
      <c r="AB310" s="141"/>
      <c r="AC310" s="141"/>
      <c r="AD310" s="160"/>
    </row>
    <row r="311" spans="1:30" s="142" customFormat="1" ht="15" hidden="1">
      <c r="A311" s="134"/>
      <c r="B311" s="134"/>
      <c r="C311" s="135"/>
      <c r="D311" s="135"/>
      <c r="E311" s="135"/>
      <c r="F311" s="135"/>
      <c r="G311" s="135"/>
      <c r="H311" s="135"/>
      <c r="I311" s="135"/>
      <c r="J311" s="134"/>
      <c r="K311" s="135"/>
      <c r="L311" s="162"/>
      <c r="M311" s="135"/>
      <c r="N311" s="134"/>
      <c r="O311" s="135"/>
      <c r="P311" s="134"/>
      <c r="Q311" s="135"/>
      <c r="R311" s="134"/>
      <c r="S311" s="136"/>
      <c r="T311" s="136"/>
      <c r="U311" s="136"/>
      <c r="V311" s="137"/>
      <c r="W311" s="138" t="str">
        <f t="shared" si="16"/>
        <v/>
      </c>
      <c r="X311" s="205" t="e">
        <f t="shared" si="17"/>
        <v>#VALUE!</v>
      </c>
      <c r="Y311" s="139">
        <f t="shared" si="18"/>
        <v>0</v>
      </c>
      <c r="Z311" s="139" t="str">
        <f t="shared" si="19"/>
        <v/>
      </c>
      <c r="AA311" s="140"/>
      <c r="AB311" s="141"/>
      <c r="AC311" s="141"/>
      <c r="AD311" s="160"/>
    </row>
    <row r="312" spans="1:30" s="142" customFormat="1" ht="15" hidden="1">
      <c r="A312" s="134"/>
      <c r="B312" s="134"/>
      <c r="C312" s="135"/>
      <c r="D312" s="135"/>
      <c r="E312" s="135"/>
      <c r="F312" s="135"/>
      <c r="G312" s="135"/>
      <c r="H312" s="135"/>
      <c r="I312" s="135"/>
      <c r="J312" s="134"/>
      <c r="K312" s="135"/>
      <c r="L312" s="162"/>
      <c r="M312" s="135"/>
      <c r="N312" s="134"/>
      <c r="O312" s="135"/>
      <c r="P312" s="134"/>
      <c r="Q312" s="135"/>
      <c r="R312" s="134"/>
      <c r="S312" s="136"/>
      <c r="T312" s="136"/>
      <c r="U312" s="136"/>
      <c r="V312" s="137"/>
      <c r="W312" s="138" t="str">
        <f t="shared" si="16"/>
        <v/>
      </c>
      <c r="X312" s="205" t="e">
        <f t="shared" si="17"/>
        <v>#VALUE!</v>
      </c>
      <c r="Y312" s="139">
        <f t="shared" si="18"/>
        <v>0</v>
      </c>
      <c r="Z312" s="139" t="str">
        <f t="shared" si="19"/>
        <v/>
      </c>
      <c r="AA312" s="140"/>
      <c r="AB312" s="141"/>
      <c r="AC312" s="141"/>
      <c r="AD312" s="160"/>
    </row>
    <row r="313" spans="1:30" s="142" customFormat="1" ht="15" hidden="1">
      <c r="A313" s="134"/>
      <c r="B313" s="134"/>
      <c r="C313" s="135"/>
      <c r="D313" s="135"/>
      <c r="E313" s="135"/>
      <c r="F313" s="135"/>
      <c r="G313" s="135"/>
      <c r="H313" s="135"/>
      <c r="I313" s="135"/>
      <c r="J313" s="134"/>
      <c r="K313" s="135"/>
      <c r="L313" s="162"/>
      <c r="M313" s="135"/>
      <c r="N313" s="134"/>
      <c r="O313" s="135"/>
      <c r="P313" s="134"/>
      <c r="Q313" s="135"/>
      <c r="R313" s="134"/>
      <c r="S313" s="136"/>
      <c r="T313" s="136"/>
      <c r="U313" s="136"/>
      <c r="V313" s="137"/>
      <c r="W313" s="138" t="str">
        <f t="shared" si="16"/>
        <v/>
      </c>
      <c r="X313" s="205" t="e">
        <f t="shared" si="17"/>
        <v>#VALUE!</v>
      </c>
      <c r="Y313" s="139">
        <f t="shared" si="18"/>
        <v>0</v>
      </c>
      <c r="Z313" s="139" t="str">
        <f t="shared" si="19"/>
        <v/>
      </c>
      <c r="AA313" s="140"/>
      <c r="AB313" s="141"/>
      <c r="AC313" s="141"/>
      <c r="AD313" s="160"/>
    </row>
    <row r="314" spans="1:30" s="142" customFormat="1" ht="15" hidden="1">
      <c r="A314" s="134"/>
      <c r="B314" s="134"/>
      <c r="C314" s="135"/>
      <c r="D314" s="135"/>
      <c r="E314" s="135"/>
      <c r="F314" s="135"/>
      <c r="G314" s="135"/>
      <c r="H314" s="135"/>
      <c r="I314" s="135"/>
      <c r="J314" s="134"/>
      <c r="K314" s="135"/>
      <c r="L314" s="162"/>
      <c r="M314" s="135"/>
      <c r="N314" s="134"/>
      <c r="O314" s="135"/>
      <c r="P314" s="134"/>
      <c r="Q314" s="135"/>
      <c r="R314" s="134"/>
      <c r="S314" s="136"/>
      <c r="T314" s="136"/>
      <c r="U314" s="136"/>
      <c r="V314" s="137"/>
      <c r="W314" s="138" t="str">
        <f t="shared" si="16"/>
        <v/>
      </c>
      <c r="X314" s="205" t="e">
        <f t="shared" si="17"/>
        <v>#VALUE!</v>
      </c>
      <c r="Y314" s="139">
        <f t="shared" si="18"/>
        <v>0</v>
      </c>
      <c r="Z314" s="139" t="str">
        <f t="shared" si="19"/>
        <v/>
      </c>
      <c r="AA314" s="140"/>
      <c r="AB314" s="141"/>
      <c r="AC314" s="141"/>
      <c r="AD314" s="160"/>
    </row>
    <row r="315" spans="1:30" s="142" customFormat="1" ht="15" hidden="1">
      <c r="A315" s="134"/>
      <c r="B315" s="134"/>
      <c r="C315" s="135"/>
      <c r="D315" s="135"/>
      <c r="E315" s="135"/>
      <c r="F315" s="135"/>
      <c r="G315" s="135"/>
      <c r="H315" s="135"/>
      <c r="I315" s="135"/>
      <c r="J315" s="134"/>
      <c r="K315" s="135"/>
      <c r="L315" s="162"/>
      <c r="M315" s="135"/>
      <c r="N315" s="134"/>
      <c r="O315" s="135"/>
      <c r="P315" s="134"/>
      <c r="Q315" s="135"/>
      <c r="R315" s="134"/>
      <c r="S315" s="136"/>
      <c r="T315" s="136"/>
      <c r="U315" s="136"/>
      <c r="V315" s="137"/>
      <c r="W315" s="138" t="str">
        <f t="shared" si="16"/>
        <v/>
      </c>
      <c r="X315" s="205" t="e">
        <f t="shared" si="17"/>
        <v>#VALUE!</v>
      </c>
      <c r="Y315" s="139">
        <f t="shared" si="18"/>
        <v>0</v>
      </c>
      <c r="Z315" s="139" t="str">
        <f t="shared" si="19"/>
        <v/>
      </c>
      <c r="AA315" s="140"/>
      <c r="AB315" s="141"/>
      <c r="AC315" s="141"/>
      <c r="AD315" s="160"/>
    </row>
    <row r="316" spans="1:30" s="142" customFormat="1" ht="15" hidden="1">
      <c r="A316" s="134"/>
      <c r="B316" s="134"/>
      <c r="C316" s="135"/>
      <c r="D316" s="135"/>
      <c r="E316" s="135"/>
      <c r="F316" s="135"/>
      <c r="G316" s="135"/>
      <c r="H316" s="135"/>
      <c r="I316" s="135"/>
      <c r="J316" s="134"/>
      <c r="K316" s="135"/>
      <c r="L316" s="162"/>
      <c r="M316" s="135"/>
      <c r="N316" s="134"/>
      <c r="O316" s="135"/>
      <c r="P316" s="134"/>
      <c r="Q316" s="135"/>
      <c r="R316" s="134"/>
      <c r="S316" s="136"/>
      <c r="T316" s="136"/>
      <c r="U316" s="136"/>
      <c r="V316" s="137"/>
      <c r="W316" s="138" t="str">
        <f t="shared" si="16"/>
        <v/>
      </c>
      <c r="X316" s="205" t="e">
        <f t="shared" si="17"/>
        <v>#VALUE!</v>
      </c>
      <c r="Y316" s="139">
        <f t="shared" si="18"/>
        <v>0</v>
      </c>
      <c r="Z316" s="139" t="str">
        <f t="shared" si="19"/>
        <v/>
      </c>
      <c r="AA316" s="140"/>
      <c r="AB316" s="141"/>
      <c r="AC316" s="141"/>
      <c r="AD316" s="160"/>
    </row>
    <row r="317" spans="1:30" s="142" customFormat="1" ht="15" hidden="1">
      <c r="A317" s="134"/>
      <c r="B317" s="134"/>
      <c r="C317" s="135"/>
      <c r="D317" s="135"/>
      <c r="E317" s="135"/>
      <c r="F317" s="135"/>
      <c r="G317" s="135"/>
      <c r="H317" s="135"/>
      <c r="I317" s="135"/>
      <c r="J317" s="134"/>
      <c r="K317" s="135"/>
      <c r="L317" s="162"/>
      <c r="M317" s="135"/>
      <c r="N317" s="134"/>
      <c r="O317" s="135"/>
      <c r="P317" s="134"/>
      <c r="Q317" s="135"/>
      <c r="R317" s="134"/>
      <c r="S317" s="136"/>
      <c r="T317" s="136"/>
      <c r="U317" s="136"/>
      <c r="V317" s="137"/>
      <c r="W317" s="138" t="str">
        <f t="shared" si="16"/>
        <v/>
      </c>
      <c r="X317" s="205" t="e">
        <f t="shared" si="17"/>
        <v>#VALUE!</v>
      </c>
      <c r="Y317" s="139">
        <f t="shared" si="18"/>
        <v>0</v>
      </c>
      <c r="Z317" s="139" t="str">
        <f t="shared" si="19"/>
        <v/>
      </c>
      <c r="AA317" s="140"/>
      <c r="AB317" s="141"/>
      <c r="AC317" s="141"/>
      <c r="AD317" s="160"/>
    </row>
    <row r="318" spans="1:30" s="142" customFormat="1" ht="15" hidden="1">
      <c r="A318" s="134"/>
      <c r="B318" s="134"/>
      <c r="C318" s="135"/>
      <c r="D318" s="135"/>
      <c r="E318" s="135"/>
      <c r="F318" s="135"/>
      <c r="G318" s="135"/>
      <c r="H318" s="135"/>
      <c r="I318" s="135"/>
      <c r="J318" s="134"/>
      <c r="K318" s="135"/>
      <c r="L318" s="162"/>
      <c r="M318" s="135"/>
      <c r="N318" s="134"/>
      <c r="O318" s="135"/>
      <c r="P318" s="134"/>
      <c r="Q318" s="135"/>
      <c r="R318" s="134"/>
      <c r="S318" s="136"/>
      <c r="T318" s="136"/>
      <c r="U318" s="136"/>
      <c r="V318" s="137"/>
      <c r="W318" s="138" t="str">
        <f t="shared" si="16"/>
        <v/>
      </c>
      <c r="X318" s="205" t="e">
        <f t="shared" si="17"/>
        <v>#VALUE!</v>
      </c>
      <c r="Y318" s="139">
        <f t="shared" si="18"/>
        <v>0</v>
      </c>
      <c r="Z318" s="139" t="str">
        <f t="shared" si="19"/>
        <v/>
      </c>
      <c r="AA318" s="140"/>
      <c r="AB318" s="141"/>
      <c r="AC318" s="141"/>
      <c r="AD318" s="160"/>
    </row>
    <row r="319" spans="1:30" s="142" customFormat="1" ht="15" hidden="1">
      <c r="A319" s="134"/>
      <c r="B319" s="134"/>
      <c r="C319" s="135"/>
      <c r="D319" s="135"/>
      <c r="E319" s="135"/>
      <c r="F319" s="135"/>
      <c r="G319" s="135"/>
      <c r="H319" s="135"/>
      <c r="I319" s="135"/>
      <c r="J319" s="134"/>
      <c r="K319" s="135"/>
      <c r="L319" s="162"/>
      <c r="M319" s="135"/>
      <c r="N319" s="134"/>
      <c r="O319" s="135"/>
      <c r="P319" s="134"/>
      <c r="Q319" s="135"/>
      <c r="R319" s="134"/>
      <c r="S319" s="136"/>
      <c r="T319" s="136"/>
      <c r="U319" s="136"/>
      <c r="V319" s="137"/>
      <c r="W319" s="138" t="str">
        <f t="shared" si="16"/>
        <v/>
      </c>
      <c r="X319" s="205" t="e">
        <f t="shared" si="17"/>
        <v>#VALUE!</v>
      </c>
      <c r="Y319" s="139">
        <f t="shared" si="18"/>
        <v>0</v>
      </c>
      <c r="Z319" s="139" t="str">
        <f t="shared" si="19"/>
        <v/>
      </c>
      <c r="AA319" s="140"/>
      <c r="AB319" s="141"/>
      <c r="AC319" s="141"/>
      <c r="AD319" s="160"/>
    </row>
    <row r="320" spans="1:30" s="142" customFormat="1" ht="15" hidden="1">
      <c r="A320" s="134"/>
      <c r="B320" s="134"/>
      <c r="C320" s="135"/>
      <c r="D320" s="135"/>
      <c r="E320" s="135"/>
      <c r="F320" s="135"/>
      <c r="G320" s="135"/>
      <c r="H320" s="135"/>
      <c r="I320" s="135"/>
      <c r="J320" s="134"/>
      <c r="K320" s="135"/>
      <c r="L320" s="162"/>
      <c r="M320" s="135"/>
      <c r="N320" s="134"/>
      <c r="O320" s="135"/>
      <c r="P320" s="134"/>
      <c r="Q320" s="135"/>
      <c r="R320" s="134"/>
      <c r="S320" s="136"/>
      <c r="T320" s="136"/>
      <c r="U320" s="136"/>
      <c r="V320" s="137"/>
      <c r="W320" s="138" t="str">
        <f t="shared" si="16"/>
        <v/>
      </c>
      <c r="X320" s="205" t="e">
        <f t="shared" si="17"/>
        <v>#VALUE!</v>
      </c>
      <c r="Y320" s="139">
        <f t="shared" si="18"/>
        <v>0</v>
      </c>
      <c r="Z320" s="139" t="str">
        <f t="shared" si="19"/>
        <v/>
      </c>
      <c r="AA320" s="140"/>
      <c r="AB320" s="141"/>
      <c r="AC320" s="141"/>
      <c r="AD320" s="160"/>
    </row>
    <row r="321" spans="1:30" s="142" customFormat="1" ht="15" hidden="1">
      <c r="A321" s="134"/>
      <c r="B321" s="134"/>
      <c r="C321" s="135"/>
      <c r="D321" s="135"/>
      <c r="E321" s="135"/>
      <c r="F321" s="135"/>
      <c r="G321" s="135"/>
      <c r="H321" s="135"/>
      <c r="I321" s="135"/>
      <c r="J321" s="134"/>
      <c r="K321" s="135"/>
      <c r="L321" s="162"/>
      <c r="M321" s="135"/>
      <c r="N321" s="134"/>
      <c r="O321" s="135"/>
      <c r="P321" s="134"/>
      <c r="Q321" s="135"/>
      <c r="R321" s="134"/>
      <c r="S321" s="136"/>
      <c r="T321" s="136"/>
      <c r="U321" s="136"/>
      <c r="V321" s="137"/>
      <c r="W321" s="138" t="str">
        <f t="shared" si="16"/>
        <v/>
      </c>
      <c r="X321" s="205" t="e">
        <f t="shared" si="17"/>
        <v>#VALUE!</v>
      </c>
      <c r="Y321" s="139">
        <f t="shared" si="18"/>
        <v>0</v>
      </c>
      <c r="Z321" s="139" t="str">
        <f t="shared" si="19"/>
        <v/>
      </c>
      <c r="AA321" s="140"/>
      <c r="AB321" s="141"/>
      <c r="AC321" s="141"/>
      <c r="AD321" s="160"/>
    </row>
    <row r="322" spans="1:30" s="142" customFormat="1" ht="15" hidden="1">
      <c r="A322" s="134"/>
      <c r="B322" s="134"/>
      <c r="C322" s="135"/>
      <c r="D322" s="135"/>
      <c r="E322" s="135"/>
      <c r="F322" s="135"/>
      <c r="G322" s="135"/>
      <c r="H322" s="135"/>
      <c r="I322" s="135"/>
      <c r="J322" s="134"/>
      <c r="K322" s="135"/>
      <c r="L322" s="162"/>
      <c r="M322" s="135"/>
      <c r="N322" s="134"/>
      <c r="O322" s="135"/>
      <c r="P322" s="134"/>
      <c r="Q322" s="135"/>
      <c r="R322" s="134"/>
      <c r="S322" s="136"/>
      <c r="T322" s="136"/>
      <c r="U322" s="136"/>
      <c r="V322" s="137"/>
      <c r="W322" s="138" t="str">
        <f t="shared" si="16"/>
        <v/>
      </c>
      <c r="X322" s="205" t="e">
        <f t="shared" si="17"/>
        <v>#VALUE!</v>
      </c>
      <c r="Y322" s="139">
        <f t="shared" si="18"/>
        <v>0</v>
      </c>
      <c r="Z322" s="139" t="str">
        <f t="shared" si="19"/>
        <v/>
      </c>
      <c r="AA322" s="140"/>
      <c r="AB322" s="141"/>
      <c r="AC322" s="141"/>
      <c r="AD322" s="160"/>
    </row>
    <row r="323" spans="1:30" s="142" customFormat="1" ht="15" hidden="1">
      <c r="A323" s="134"/>
      <c r="B323" s="134"/>
      <c r="C323" s="135"/>
      <c r="D323" s="135"/>
      <c r="E323" s="135"/>
      <c r="F323" s="135"/>
      <c r="G323" s="135"/>
      <c r="H323" s="135"/>
      <c r="I323" s="135"/>
      <c r="J323" s="134"/>
      <c r="K323" s="135"/>
      <c r="L323" s="162"/>
      <c r="M323" s="135"/>
      <c r="N323" s="134"/>
      <c r="O323" s="135"/>
      <c r="P323" s="134"/>
      <c r="Q323" s="135"/>
      <c r="R323" s="134"/>
      <c r="S323" s="136"/>
      <c r="T323" s="136"/>
      <c r="U323" s="136"/>
      <c r="V323" s="137"/>
      <c r="W323" s="138" t="str">
        <f t="shared" ref="W323:W386" si="20">IF(L323&lt;&gt;"",L323,"")</f>
        <v/>
      </c>
      <c r="X323" s="205" t="e">
        <f t="shared" ref="X323:X386" si="21">W323-V323</f>
        <v>#VALUE!</v>
      </c>
      <c r="Y323" s="139">
        <f t="shared" ref="Y323:Y386" si="22">IF(V323="",U323,IF(AND(V323&lt;=41820,W323&lt;=41820),"",IF(AND(V323&lt;=41820,W323&gt;41820),U323,"")))</f>
        <v>0</v>
      </c>
      <c r="Z323" s="139" t="str">
        <f t="shared" ref="Z323:Z386" si="23">IF(AND(V323&gt;41820,W323&gt;41820),"",IF(AND(V323&gt;41820,W323&lt;=41820),U323,""))</f>
        <v/>
      </c>
      <c r="AA323" s="140"/>
      <c r="AB323" s="141"/>
      <c r="AC323" s="141"/>
      <c r="AD323" s="160"/>
    </row>
    <row r="324" spans="1:30" s="142" customFormat="1" ht="15" hidden="1">
      <c r="A324" s="134"/>
      <c r="B324" s="134"/>
      <c r="C324" s="135"/>
      <c r="D324" s="135"/>
      <c r="E324" s="135"/>
      <c r="F324" s="135"/>
      <c r="G324" s="135"/>
      <c r="H324" s="135"/>
      <c r="I324" s="135"/>
      <c r="J324" s="134"/>
      <c r="K324" s="135"/>
      <c r="L324" s="162"/>
      <c r="M324" s="135"/>
      <c r="N324" s="134"/>
      <c r="O324" s="135"/>
      <c r="P324" s="134"/>
      <c r="Q324" s="135"/>
      <c r="R324" s="134"/>
      <c r="S324" s="136"/>
      <c r="T324" s="136"/>
      <c r="U324" s="136"/>
      <c r="V324" s="137"/>
      <c r="W324" s="138" t="str">
        <f t="shared" si="20"/>
        <v/>
      </c>
      <c r="X324" s="205" t="e">
        <f t="shared" si="21"/>
        <v>#VALUE!</v>
      </c>
      <c r="Y324" s="139">
        <f t="shared" si="22"/>
        <v>0</v>
      </c>
      <c r="Z324" s="139" t="str">
        <f t="shared" si="23"/>
        <v/>
      </c>
      <c r="AA324" s="140"/>
      <c r="AB324" s="141"/>
      <c r="AC324" s="141"/>
      <c r="AD324" s="160"/>
    </row>
    <row r="325" spans="1:30" s="142" customFormat="1" ht="15" hidden="1">
      <c r="A325" s="134"/>
      <c r="B325" s="134"/>
      <c r="C325" s="135"/>
      <c r="D325" s="135"/>
      <c r="E325" s="135"/>
      <c r="F325" s="135"/>
      <c r="G325" s="135"/>
      <c r="H325" s="135"/>
      <c r="I325" s="135"/>
      <c r="J325" s="134"/>
      <c r="K325" s="135"/>
      <c r="L325" s="162"/>
      <c r="M325" s="135"/>
      <c r="N325" s="134"/>
      <c r="O325" s="135"/>
      <c r="P325" s="134"/>
      <c r="Q325" s="135"/>
      <c r="R325" s="134"/>
      <c r="S325" s="136"/>
      <c r="T325" s="136"/>
      <c r="U325" s="136"/>
      <c r="V325" s="137"/>
      <c r="W325" s="138" t="str">
        <f t="shared" si="20"/>
        <v/>
      </c>
      <c r="X325" s="205" t="e">
        <f t="shared" si="21"/>
        <v>#VALUE!</v>
      </c>
      <c r="Y325" s="139">
        <f t="shared" si="22"/>
        <v>0</v>
      </c>
      <c r="Z325" s="139" t="str">
        <f t="shared" si="23"/>
        <v/>
      </c>
      <c r="AA325" s="140"/>
      <c r="AB325" s="141"/>
      <c r="AC325" s="141"/>
      <c r="AD325" s="160"/>
    </row>
    <row r="326" spans="1:30" s="142" customFormat="1" ht="15" hidden="1">
      <c r="A326" s="134"/>
      <c r="B326" s="134"/>
      <c r="C326" s="135"/>
      <c r="D326" s="135"/>
      <c r="E326" s="135"/>
      <c r="F326" s="135"/>
      <c r="G326" s="135"/>
      <c r="H326" s="135"/>
      <c r="I326" s="135"/>
      <c r="J326" s="134"/>
      <c r="K326" s="135"/>
      <c r="L326" s="162"/>
      <c r="M326" s="135"/>
      <c r="N326" s="134"/>
      <c r="O326" s="135"/>
      <c r="P326" s="134"/>
      <c r="Q326" s="135"/>
      <c r="R326" s="134"/>
      <c r="S326" s="136"/>
      <c r="T326" s="136"/>
      <c r="U326" s="136"/>
      <c r="V326" s="137"/>
      <c r="W326" s="138" t="str">
        <f t="shared" si="20"/>
        <v/>
      </c>
      <c r="X326" s="205" t="e">
        <f t="shared" si="21"/>
        <v>#VALUE!</v>
      </c>
      <c r="Y326" s="139">
        <f t="shared" si="22"/>
        <v>0</v>
      </c>
      <c r="Z326" s="139" t="str">
        <f t="shared" si="23"/>
        <v/>
      </c>
      <c r="AA326" s="140"/>
      <c r="AB326" s="141"/>
      <c r="AC326" s="141"/>
      <c r="AD326" s="160"/>
    </row>
    <row r="327" spans="1:30" s="142" customFormat="1" ht="15" hidden="1">
      <c r="A327" s="134"/>
      <c r="B327" s="134"/>
      <c r="C327" s="135"/>
      <c r="D327" s="135"/>
      <c r="E327" s="135"/>
      <c r="F327" s="135"/>
      <c r="G327" s="135"/>
      <c r="H327" s="135"/>
      <c r="I327" s="135"/>
      <c r="J327" s="134"/>
      <c r="K327" s="135"/>
      <c r="L327" s="162"/>
      <c r="M327" s="135"/>
      <c r="N327" s="134"/>
      <c r="O327" s="135"/>
      <c r="P327" s="134"/>
      <c r="Q327" s="135"/>
      <c r="R327" s="134"/>
      <c r="S327" s="136"/>
      <c r="T327" s="136"/>
      <c r="U327" s="136"/>
      <c r="V327" s="137"/>
      <c r="W327" s="138" t="str">
        <f t="shared" si="20"/>
        <v/>
      </c>
      <c r="X327" s="205" t="e">
        <f t="shared" si="21"/>
        <v>#VALUE!</v>
      </c>
      <c r="Y327" s="139">
        <f t="shared" si="22"/>
        <v>0</v>
      </c>
      <c r="Z327" s="139" t="str">
        <f t="shared" si="23"/>
        <v/>
      </c>
      <c r="AA327" s="140"/>
      <c r="AB327" s="141"/>
      <c r="AC327" s="141"/>
      <c r="AD327" s="160"/>
    </row>
    <row r="328" spans="1:30" s="142" customFormat="1" ht="15" hidden="1">
      <c r="A328" s="134"/>
      <c r="B328" s="134"/>
      <c r="C328" s="135"/>
      <c r="D328" s="135"/>
      <c r="E328" s="135"/>
      <c r="F328" s="135"/>
      <c r="G328" s="135"/>
      <c r="H328" s="135"/>
      <c r="I328" s="135"/>
      <c r="J328" s="134"/>
      <c r="K328" s="135"/>
      <c r="L328" s="162"/>
      <c r="M328" s="135"/>
      <c r="N328" s="134"/>
      <c r="O328" s="135"/>
      <c r="P328" s="134"/>
      <c r="Q328" s="135"/>
      <c r="R328" s="134"/>
      <c r="S328" s="136"/>
      <c r="T328" s="136"/>
      <c r="U328" s="136"/>
      <c r="V328" s="137"/>
      <c r="W328" s="138" t="str">
        <f t="shared" si="20"/>
        <v/>
      </c>
      <c r="X328" s="205" t="e">
        <f t="shared" si="21"/>
        <v>#VALUE!</v>
      </c>
      <c r="Y328" s="139">
        <f t="shared" si="22"/>
        <v>0</v>
      </c>
      <c r="Z328" s="139" t="str">
        <f t="shared" si="23"/>
        <v/>
      </c>
      <c r="AA328" s="140"/>
      <c r="AB328" s="141"/>
      <c r="AC328" s="141"/>
      <c r="AD328" s="160"/>
    </row>
    <row r="329" spans="1:30" s="142" customFormat="1" ht="15" hidden="1">
      <c r="A329" s="134"/>
      <c r="B329" s="134"/>
      <c r="C329" s="135"/>
      <c r="D329" s="135"/>
      <c r="E329" s="135"/>
      <c r="F329" s="135"/>
      <c r="G329" s="135"/>
      <c r="H329" s="135"/>
      <c r="I329" s="135"/>
      <c r="J329" s="134"/>
      <c r="K329" s="135"/>
      <c r="L329" s="162"/>
      <c r="M329" s="135"/>
      <c r="N329" s="134"/>
      <c r="O329" s="135"/>
      <c r="P329" s="134"/>
      <c r="Q329" s="135"/>
      <c r="R329" s="134"/>
      <c r="S329" s="136"/>
      <c r="T329" s="136"/>
      <c r="U329" s="136"/>
      <c r="V329" s="137"/>
      <c r="W329" s="138" t="str">
        <f t="shared" si="20"/>
        <v/>
      </c>
      <c r="X329" s="205" t="e">
        <f t="shared" si="21"/>
        <v>#VALUE!</v>
      </c>
      <c r="Y329" s="139">
        <f t="shared" si="22"/>
        <v>0</v>
      </c>
      <c r="Z329" s="139" t="str">
        <f t="shared" si="23"/>
        <v/>
      </c>
      <c r="AA329" s="140"/>
      <c r="AB329" s="141"/>
      <c r="AC329" s="141"/>
      <c r="AD329" s="160"/>
    </row>
    <row r="330" spans="1:30" s="142" customFormat="1" ht="15" hidden="1">
      <c r="A330" s="134"/>
      <c r="B330" s="134"/>
      <c r="C330" s="135"/>
      <c r="D330" s="135"/>
      <c r="E330" s="135"/>
      <c r="F330" s="135"/>
      <c r="G330" s="135"/>
      <c r="H330" s="135"/>
      <c r="I330" s="135"/>
      <c r="J330" s="134"/>
      <c r="K330" s="135"/>
      <c r="L330" s="162"/>
      <c r="M330" s="135"/>
      <c r="N330" s="134"/>
      <c r="O330" s="135"/>
      <c r="P330" s="134"/>
      <c r="Q330" s="135"/>
      <c r="R330" s="134"/>
      <c r="S330" s="136"/>
      <c r="T330" s="136"/>
      <c r="U330" s="136"/>
      <c r="V330" s="137"/>
      <c r="W330" s="138" t="str">
        <f t="shared" si="20"/>
        <v/>
      </c>
      <c r="X330" s="205" t="e">
        <f t="shared" si="21"/>
        <v>#VALUE!</v>
      </c>
      <c r="Y330" s="139">
        <f t="shared" si="22"/>
        <v>0</v>
      </c>
      <c r="Z330" s="139" t="str">
        <f t="shared" si="23"/>
        <v/>
      </c>
      <c r="AA330" s="140"/>
      <c r="AB330" s="141"/>
      <c r="AC330" s="141"/>
      <c r="AD330" s="160"/>
    </row>
    <row r="331" spans="1:30" s="142" customFormat="1" ht="15" hidden="1">
      <c r="A331" s="134"/>
      <c r="B331" s="134"/>
      <c r="C331" s="135"/>
      <c r="D331" s="135"/>
      <c r="E331" s="135"/>
      <c r="F331" s="135"/>
      <c r="G331" s="135"/>
      <c r="H331" s="135"/>
      <c r="I331" s="135"/>
      <c r="J331" s="134"/>
      <c r="K331" s="135"/>
      <c r="L331" s="162"/>
      <c r="M331" s="135"/>
      <c r="N331" s="134"/>
      <c r="O331" s="135"/>
      <c r="P331" s="134"/>
      <c r="Q331" s="135"/>
      <c r="R331" s="134"/>
      <c r="S331" s="136"/>
      <c r="T331" s="136"/>
      <c r="U331" s="136"/>
      <c r="V331" s="137"/>
      <c r="W331" s="138" t="str">
        <f t="shared" si="20"/>
        <v/>
      </c>
      <c r="X331" s="205" t="e">
        <f t="shared" si="21"/>
        <v>#VALUE!</v>
      </c>
      <c r="Y331" s="139">
        <f t="shared" si="22"/>
        <v>0</v>
      </c>
      <c r="Z331" s="139" t="str">
        <f t="shared" si="23"/>
        <v/>
      </c>
      <c r="AA331" s="140"/>
      <c r="AB331" s="141"/>
      <c r="AC331" s="141"/>
      <c r="AD331" s="160"/>
    </row>
    <row r="332" spans="1:30" s="142" customFormat="1" ht="15" hidden="1">
      <c r="A332" s="134"/>
      <c r="B332" s="134"/>
      <c r="C332" s="135"/>
      <c r="D332" s="135"/>
      <c r="E332" s="135"/>
      <c r="F332" s="135"/>
      <c r="G332" s="135"/>
      <c r="H332" s="135"/>
      <c r="I332" s="135"/>
      <c r="J332" s="134"/>
      <c r="K332" s="135"/>
      <c r="L332" s="162"/>
      <c r="M332" s="135"/>
      <c r="N332" s="134"/>
      <c r="O332" s="135"/>
      <c r="P332" s="134"/>
      <c r="Q332" s="135"/>
      <c r="R332" s="134"/>
      <c r="S332" s="136"/>
      <c r="T332" s="136"/>
      <c r="U332" s="136"/>
      <c r="V332" s="137"/>
      <c r="W332" s="138" t="str">
        <f t="shared" si="20"/>
        <v/>
      </c>
      <c r="X332" s="205" t="e">
        <f t="shared" si="21"/>
        <v>#VALUE!</v>
      </c>
      <c r="Y332" s="139">
        <f t="shared" si="22"/>
        <v>0</v>
      </c>
      <c r="Z332" s="139" t="str">
        <f t="shared" si="23"/>
        <v/>
      </c>
      <c r="AA332" s="140"/>
      <c r="AB332" s="141"/>
      <c r="AC332" s="141"/>
      <c r="AD332" s="160"/>
    </row>
    <row r="333" spans="1:30" s="142" customFormat="1" ht="15" hidden="1">
      <c r="A333" s="134"/>
      <c r="B333" s="134"/>
      <c r="C333" s="135"/>
      <c r="D333" s="135"/>
      <c r="E333" s="135"/>
      <c r="F333" s="135"/>
      <c r="G333" s="135"/>
      <c r="H333" s="135"/>
      <c r="I333" s="135"/>
      <c r="J333" s="134"/>
      <c r="K333" s="135"/>
      <c r="L333" s="162"/>
      <c r="M333" s="135"/>
      <c r="N333" s="134"/>
      <c r="O333" s="135"/>
      <c r="P333" s="134"/>
      <c r="Q333" s="135"/>
      <c r="R333" s="134"/>
      <c r="S333" s="136"/>
      <c r="T333" s="136"/>
      <c r="U333" s="136"/>
      <c r="V333" s="137"/>
      <c r="W333" s="138" t="str">
        <f t="shared" si="20"/>
        <v/>
      </c>
      <c r="X333" s="205" t="e">
        <f t="shared" si="21"/>
        <v>#VALUE!</v>
      </c>
      <c r="Y333" s="139">
        <f t="shared" si="22"/>
        <v>0</v>
      </c>
      <c r="Z333" s="139" t="str">
        <f t="shared" si="23"/>
        <v/>
      </c>
      <c r="AA333" s="140"/>
      <c r="AB333" s="141"/>
      <c r="AC333" s="141"/>
      <c r="AD333" s="160"/>
    </row>
    <row r="334" spans="1:30" s="142" customFormat="1" ht="15" hidden="1">
      <c r="A334" s="134"/>
      <c r="B334" s="134"/>
      <c r="C334" s="135"/>
      <c r="D334" s="135"/>
      <c r="E334" s="135"/>
      <c r="F334" s="135"/>
      <c r="G334" s="135"/>
      <c r="H334" s="135"/>
      <c r="I334" s="135"/>
      <c r="J334" s="134"/>
      <c r="K334" s="135"/>
      <c r="L334" s="162"/>
      <c r="M334" s="135"/>
      <c r="N334" s="134"/>
      <c r="O334" s="135"/>
      <c r="P334" s="134"/>
      <c r="Q334" s="135"/>
      <c r="R334" s="134"/>
      <c r="S334" s="136"/>
      <c r="T334" s="136"/>
      <c r="U334" s="136"/>
      <c r="V334" s="137"/>
      <c r="W334" s="138" t="str">
        <f t="shared" si="20"/>
        <v/>
      </c>
      <c r="X334" s="205" t="e">
        <f t="shared" si="21"/>
        <v>#VALUE!</v>
      </c>
      <c r="Y334" s="139">
        <f t="shared" si="22"/>
        <v>0</v>
      </c>
      <c r="Z334" s="139" t="str">
        <f t="shared" si="23"/>
        <v/>
      </c>
      <c r="AA334" s="140"/>
      <c r="AB334" s="141"/>
      <c r="AC334" s="141"/>
      <c r="AD334" s="160"/>
    </row>
    <row r="335" spans="1:30" s="142" customFormat="1" ht="15" hidden="1">
      <c r="A335" s="134"/>
      <c r="B335" s="134"/>
      <c r="C335" s="135"/>
      <c r="D335" s="135"/>
      <c r="E335" s="135"/>
      <c r="F335" s="135"/>
      <c r="G335" s="135"/>
      <c r="H335" s="135"/>
      <c r="I335" s="135"/>
      <c r="J335" s="134"/>
      <c r="K335" s="135"/>
      <c r="L335" s="162"/>
      <c r="M335" s="135"/>
      <c r="N335" s="134"/>
      <c r="O335" s="135"/>
      <c r="P335" s="134"/>
      <c r="Q335" s="135"/>
      <c r="R335" s="134"/>
      <c r="S335" s="136"/>
      <c r="T335" s="136"/>
      <c r="U335" s="136"/>
      <c r="V335" s="137"/>
      <c r="W335" s="138" t="str">
        <f t="shared" si="20"/>
        <v/>
      </c>
      <c r="X335" s="205" t="e">
        <f t="shared" si="21"/>
        <v>#VALUE!</v>
      </c>
      <c r="Y335" s="139">
        <f t="shared" si="22"/>
        <v>0</v>
      </c>
      <c r="Z335" s="139" t="str">
        <f t="shared" si="23"/>
        <v/>
      </c>
      <c r="AA335" s="140"/>
      <c r="AB335" s="141"/>
      <c r="AC335" s="141"/>
      <c r="AD335" s="160"/>
    </row>
    <row r="336" spans="1:30" s="142" customFormat="1" ht="15" hidden="1">
      <c r="A336" s="134"/>
      <c r="B336" s="134"/>
      <c r="C336" s="135"/>
      <c r="D336" s="135"/>
      <c r="E336" s="135"/>
      <c r="F336" s="135"/>
      <c r="G336" s="135"/>
      <c r="H336" s="135"/>
      <c r="I336" s="135"/>
      <c r="J336" s="134"/>
      <c r="K336" s="135"/>
      <c r="L336" s="162"/>
      <c r="M336" s="135"/>
      <c r="N336" s="134"/>
      <c r="O336" s="135"/>
      <c r="P336" s="134"/>
      <c r="Q336" s="135"/>
      <c r="R336" s="134"/>
      <c r="S336" s="136"/>
      <c r="T336" s="136"/>
      <c r="U336" s="136"/>
      <c r="V336" s="137"/>
      <c r="W336" s="138" t="str">
        <f t="shared" si="20"/>
        <v/>
      </c>
      <c r="X336" s="205" t="e">
        <f t="shared" si="21"/>
        <v>#VALUE!</v>
      </c>
      <c r="Y336" s="139">
        <f t="shared" si="22"/>
        <v>0</v>
      </c>
      <c r="Z336" s="139" t="str">
        <f t="shared" si="23"/>
        <v/>
      </c>
      <c r="AA336" s="140"/>
      <c r="AB336" s="141"/>
      <c r="AC336" s="141"/>
      <c r="AD336" s="160"/>
    </row>
    <row r="337" spans="1:30" s="142" customFormat="1" ht="15" hidden="1">
      <c r="A337" s="134"/>
      <c r="B337" s="134"/>
      <c r="C337" s="135"/>
      <c r="D337" s="135"/>
      <c r="E337" s="135"/>
      <c r="F337" s="135"/>
      <c r="G337" s="135"/>
      <c r="H337" s="135"/>
      <c r="I337" s="135"/>
      <c r="J337" s="134"/>
      <c r="K337" s="135"/>
      <c r="L337" s="162"/>
      <c r="M337" s="135"/>
      <c r="N337" s="134"/>
      <c r="O337" s="135"/>
      <c r="P337" s="134"/>
      <c r="Q337" s="135"/>
      <c r="R337" s="134"/>
      <c r="S337" s="136"/>
      <c r="T337" s="136"/>
      <c r="U337" s="136"/>
      <c r="V337" s="137"/>
      <c r="W337" s="138" t="str">
        <f t="shared" si="20"/>
        <v/>
      </c>
      <c r="X337" s="205" t="e">
        <f t="shared" si="21"/>
        <v>#VALUE!</v>
      </c>
      <c r="Y337" s="139">
        <f t="shared" si="22"/>
        <v>0</v>
      </c>
      <c r="Z337" s="139" t="str">
        <f t="shared" si="23"/>
        <v/>
      </c>
      <c r="AA337" s="140"/>
      <c r="AB337" s="141"/>
      <c r="AC337" s="141"/>
      <c r="AD337" s="160"/>
    </row>
    <row r="338" spans="1:30" s="142" customFormat="1" ht="15" hidden="1">
      <c r="A338" s="134"/>
      <c r="B338" s="134"/>
      <c r="C338" s="135"/>
      <c r="D338" s="135"/>
      <c r="E338" s="135"/>
      <c r="F338" s="135"/>
      <c r="G338" s="135"/>
      <c r="H338" s="135"/>
      <c r="I338" s="135"/>
      <c r="J338" s="134"/>
      <c r="K338" s="135"/>
      <c r="L338" s="162"/>
      <c r="M338" s="135"/>
      <c r="N338" s="134"/>
      <c r="O338" s="135"/>
      <c r="P338" s="134"/>
      <c r="Q338" s="135"/>
      <c r="R338" s="134"/>
      <c r="S338" s="136"/>
      <c r="T338" s="136"/>
      <c r="U338" s="136"/>
      <c r="V338" s="137"/>
      <c r="W338" s="138" t="str">
        <f t="shared" si="20"/>
        <v/>
      </c>
      <c r="X338" s="205" t="e">
        <f t="shared" si="21"/>
        <v>#VALUE!</v>
      </c>
      <c r="Y338" s="139">
        <f t="shared" si="22"/>
        <v>0</v>
      </c>
      <c r="Z338" s="139" t="str">
        <f t="shared" si="23"/>
        <v/>
      </c>
      <c r="AA338" s="140"/>
      <c r="AB338" s="141"/>
      <c r="AC338" s="141"/>
      <c r="AD338" s="160"/>
    </row>
    <row r="339" spans="1:30" s="142" customFormat="1" ht="15" hidden="1">
      <c r="A339" s="134"/>
      <c r="B339" s="134"/>
      <c r="C339" s="135"/>
      <c r="D339" s="135"/>
      <c r="E339" s="135"/>
      <c r="F339" s="135"/>
      <c r="G339" s="135"/>
      <c r="H339" s="135"/>
      <c r="I339" s="135"/>
      <c r="J339" s="134"/>
      <c r="K339" s="135"/>
      <c r="L339" s="162"/>
      <c r="M339" s="135"/>
      <c r="N339" s="134"/>
      <c r="O339" s="135"/>
      <c r="P339" s="134"/>
      <c r="Q339" s="135"/>
      <c r="R339" s="134"/>
      <c r="S339" s="136"/>
      <c r="T339" s="136"/>
      <c r="U339" s="136"/>
      <c r="V339" s="137"/>
      <c r="W339" s="138" t="str">
        <f t="shared" si="20"/>
        <v/>
      </c>
      <c r="X339" s="205" t="e">
        <f t="shared" si="21"/>
        <v>#VALUE!</v>
      </c>
      <c r="Y339" s="139">
        <f t="shared" si="22"/>
        <v>0</v>
      </c>
      <c r="Z339" s="139" t="str">
        <f t="shared" si="23"/>
        <v/>
      </c>
      <c r="AA339" s="140"/>
      <c r="AB339" s="141"/>
      <c r="AC339" s="141"/>
      <c r="AD339" s="160"/>
    </row>
    <row r="340" spans="1:30" s="142" customFormat="1" ht="15" hidden="1">
      <c r="A340" s="134"/>
      <c r="B340" s="134"/>
      <c r="C340" s="135"/>
      <c r="D340" s="135"/>
      <c r="E340" s="135"/>
      <c r="F340" s="135"/>
      <c r="G340" s="135"/>
      <c r="H340" s="135"/>
      <c r="I340" s="135"/>
      <c r="J340" s="134"/>
      <c r="K340" s="135"/>
      <c r="L340" s="162"/>
      <c r="M340" s="135"/>
      <c r="N340" s="134"/>
      <c r="O340" s="135"/>
      <c r="P340" s="134"/>
      <c r="Q340" s="135"/>
      <c r="R340" s="134"/>
      <c r="S340" s="136"/>
      <c r="T340" s="136"/>
      <c r="U340" s="136"/>
      <c r="V340" s="137"/>
      <c r="W340" s="138" t="str">
        <f t="shared" si="20"/>
        <v/>
      </c>
      <c r="X340" s="205" t="e">
        <f t="shared" si="21"/>
        <v>#VALUE!</v>
      </c>
      <c r="Y340" s="139">
        <f t="shared" si="22"/>
        <v>0</v>
      </c>
      <c r="Z340" s="139" t="str">
        <f t="shared" si="23"/>
        <v/>
      </c>
      <c r="AA340" s="140"/>
      <c r="AB340" s="141"/>
      <c r="AC340" s="141"/>
      <c r="AD340" s="160"/>
    </row>
    <row r="341" spans="1:30" s="142" customFormat="1" ht="15" hidden="1">
      <c r="A341" s="134"/>
      <c r="B341" s="134"/>
      <c r="C341" s="135"/>
      <c r="D341" s="135"/>
      <c r="E341" s="135"/>
      <c r="F341" s="135"/>
      <c r="G341" s="135"/>
      <c r="H341" s="135"/>
      <c r="I341" s="135"/>
      <c r="J341" s="134"/>
      <c r="K341" s="135"/>
      <c r="L341" s="162"/>
      <c r="M341" s="135"/>
      <c r="N341" s="134"/>
      <c r="O341" s="135"/>
      <c r="P341" s="134"/>
      <c r="Q341" s="135"/>
      <c r="R341" s="134"/>
      <c r="S341" s="136"/>
      <c r="T341" s="136"/>
      <c r="U341" s="136"/>
      <c r="V341" s="137"/>
      <c r="W341" s="138" t="str">
        <f t="shared" si="20"/>
        <v/>
      </c>
      <c r="X341" s="205" t="e">
        <f t="shared" si="21"/>
        <v>#VALUE!</v>
      </c>
      <c r="Y341" s="139">
        <f t="shared" si="22"/>
        <v>0</v>
      </c>
      <c r="Z341" s="139" t="str">
        <f t="shared" si="23"/>
        <v/>
      </c>
      <c r="AA341" s="140"/>
      <c r="AB341" s="141"/>
      <c r="AC341" s="141"/>
      <c r="AD341" s="160"/>
    </row>
    <row r="342" spans="1:30" s="142" customFormat="1" ht="15" hidden="1">
      <c r="A342" s="134"/>
      <c r="B342" s="134"/>
      <c r="C342" s="135"/>
      <c r="D342" s="135"/>
      <c r="E342" s="135"/>
      <c r="F342" s="135"/>
      <c r="G342" s="135"/>
      <c r="H342" s="135"/>
      <c r="I342" s="135"/>
      <c r="J342" s="134"/>
      <c r="K342" s="135"/>
      <c r="L342" s="162"/>
      <c r="M342" s="135"/>
      <c r="N342" s="134"/>
      <c r="O342" s="135"/>
      <c r="P342" s="134"/>
      <c r="Q342" s="135"/>
      <c r="R342" s="134"/>
      <c r="S342" s="136"/>
      <c r="T342" s="136"/>
      <c r="U342" s="136"/>
      <c r="V342" s="137"/>
      <c r="W342" s="138" t="str">
        <f t="shared" si="20"/>
        <v/>
      </c>
      <c r="X342" s="205" t="e">
        <f t="shared" si="21"/>
        <v>#VALUE!</v>
      </c>
      <c r="Y342" s="139">
        <f t="shared" si="22"/>
        <v>0</v>
      </c>
      <c r="Z342" s="139" t="str">
        <f t="shared" si="23"/>
        <v/>
      </c>
      <c r="AA342" s="140"/>
      <c r="AB342" s="141"/>
      <c r="AC342" s="141"/>
      <c r="AD342" s="160"/>
    </row>
    <row r="343" spans="1:30" s="142" customFormat="1" ht="15" hidden="1">
      <c r="A343" s="134"/>
      <c r="B343" s="134"/>
      <c r="C343" s="135"/>
      <c r="D343" s="135"/>
      <c r="E343" s="135"/>
      <c r="F343" s="135"/>
      <c r="G343" s="135"/>
      <c r="H343" s="135"/>
      <c r="I343" s="135"/>
      <c r="J343" s="134"/>
      <c r="K343" s="135"/>
      <c r="L343" s="162"/>
      <c r="M343" s="135"/>
      <c r="N343" s="134"/>
      <c r="O343" s="135"/>
      <c r="P343" s="134"/>
      <c r="Q343" s="135"/>
      <c r="R343" s="134"/>
      <c r="S343" s="136"/>
      <c r="T343" s="136"/>
      <c r="U343" s="136"/>
      <c r="V343" s="137"/>
      <c r="W343" s="138" t="str">
        <f t="shared" si="20"/>
        <v/>
      </c>
      <c r="X343" s="205" t="e">
        <f t="shared" si="21"/>
        <v>#VALUE!</v>
      </c>
      <c r="Y343" s="139">
        <f t="shared" si="22"/>
        <v>0</v>
      </c>
      <c r="Z343" s="139" t="str">
        <f t="shared" si="23"/>
        <v/>
      </c>
      <c r="AA343" s="140"/>
      <c r="AB343" s="141"/>
      <c r="AC343" s="141"/>
      <c r="AD343" s="160"/>
    </row>
    <row r="344" spans="1:30" s="142" customFormat="1" ht="15" hidden="1">
      <c r="A344" s="134"/>
      <c r="B344" s="134"/>
      <c r="C344" s="135"/>
      <c r="D344" s="135"/>
      <c r="E344" s="135"/>
      <c r="F344" s="135"/>
      <c r="G344" s="135"/>
      <c r="H344" s="135"/>
      <c r="I344" s="135"/>
      <c r="J344" s="134"/>
      <c r="K344" s="135"/>
      <c r="L344" s="162"/>
      <c r="M344" s="135"/>
      <c r="N344" s="134"/>
      <c r="O344" s="135"/>
      <c r="P344" s="134"/>
      <c r="Q344" s="135"/>
      <c r="R344" s="134"/>
      <c r="S344" s="136"/>
      <c r="T344" s="136"/>
      <c r="U344" s="136"/>
      <c r="V344" s="137"/>
      <c r="W344" s="138" t="str">
        <f t="shared" si="20"/>
        <v/>
      </c>
      <c r="X344" s="205" t="e">
        <f t="shared" si="21"/>
        <v>#VALUE!</v>
      </c>
      <c r="Y344" s="139">
        <f t="shared" si="22"/>
        <v>0</v>
      </c>
      <c r="Z344" s="139" t="str">
        <f t="shared" si="23"/>
        <v/>
      </c>
      <c r="AA344" s="140"/>
      <c r="AB344" s="141"/>
      <c r="AC344" s="141"/>
      <c r="AD344" s="160"/>
    </row>
    <row r="345" spans="1:30" s="142" customFormat="1" ht="15" hidden="1">
      <c r="A345" s="134"/>
      <c r="B345" s="134"/>
      <c r="C345" s="135"/>
      <c r="D345" s="135"/>
      <c r="E345" s="135"/>
      <c r="F345" s="135"/>
      <c r="G345" s="135"/>
      <c r="H345" s="135"/>
      <c r="I345" s="135"/>
      <c r="J345" s="134"/>
      <c r="K345" s="135"/>
      <c r="L345" s="162"/>
      <c r="M345" s="135"/>
      <c r="N345" s="134"/>
      <c r="O345" s="135"/>
      <c r="P345" s="134"/>
      <c r="Q345" s="135"/>
      <c r="R345" s="134"/>
      <c r="S345" s="136"/>
      <c r="T345" s="136"/>
      <c r="U345" s="136"/>
      <c r="V345" s="137"/>
      <c r="W345" s="138" t="str">
        <f t="shared" si="20"/>
        <v/>
      </c>
      <c r="X345" s="205" t="e">
        <f t="shared" si="21"/>
        <v>#VALUE!</v>
      </c>
      <c r="Y345" s="139">
        <f t="shared" si="22"/>
        <v>0</v>
      </c>
      <c r="Z345" s="139" t="str">
        <f t="shared" si="23"/>
        <v/>
      </c>
      <c r="AA345" s="140"/>
      <c r="AB345" s="141"/>
      <c r="AC345" s="141"/>
      <c r="AD345" s="160"/>
    </row>
    <row r="346" spans="1:30" s="142" customFormat="1" ht="15" hidden="1">
      <c r="A346" s="134"/>
      <c r="B346" s="134"/>
      <c r="C346" s="135"/>
      <c r="D346" s="135"/>
      <c r="E346" s="135"/>
      <c r="F346" s="135"/>
      <c r="G346" s="135"/>
      <c r="H346" s="135"/>
      <c r="I346" s="135"/>
      <c r="J346" s="134"/>
      <c r="K346" s="135"/>
      <c r="L346" s="162"/>
      <c r="M346" s="135"/>
      <c r="N346" s="134"/>
      <c r="O346" s="135"/>
      <c r="P346" s="134"/>
      <c r="Q346" s="135"/>
      <c r="R346" s="134"/>
      <c r="S346" s="136"/>
      <c r="T346" s="136"/>
      <c r="U346" s="136"/>
      <c r="V346" s="137"/>
      <c r="W346" s="138" t="str">
        <f t="shared" si="20"/>
        <v/>
      </c>
      <c r="X346" s="205" t="e">
        <f t="shared" si="21"/>
        <v>#VALUE!</v>
      </c>
      <c r="Y346" s="139">
        <f t="shared" si="22"/>
        <v>0</v>
      </c>
      <c r="Z346" s="139" t="str">
        <f t="shared" si="23"/>
        <v/>
      </c>
      <c r="AA346" s="140"/>
      <c r="AB346" s="141"/>
      <c r="AC346" s="141"/>
      <c r="AD346" s="160"/>
    </row>
    <row r="347" spans="1:30" s="142" customFormat="1" ht="15" hidden="1">
      <c r="A347" s="134"/>
      <c r="B347" s="134"/>
      <c r="C347" s="135"/>
      <c r="D347" s="135"/>
      <c r="E347" s="135"/>
      <c r="F347" s="135"/>
      <c r="G347" s="135"/>
      <c r="H347" s="135"/>
      <c r="I347" s="135"/>
      <c r="J347" s="134"/>
      <c r="K347" s="135"/>
      <c r="L347" s="162"/>
      <c r="M347" s="135"/>
      <c r="N347" s="134"/>
      <c r="O347" s="135"/>
      <c r="P347" s="134"/>
      <c r="Q347" s="135"/>
      <c r="R347" s="134"/>
      <c r="S347" s="136"/>
      <c r="T347" s="136"/>
      <c r="U347" s="136"/>
      <c r="V347" s="137"/>
      <c r="W347" s="138" t="str">
        <f t="shared" si="20"/>
        <v/>
      </c>
      <c r="X347" s="205" t="e">
        <f t="shared" si="21"/>
        <v>#VALUE!</v>
      </c>
      <c r="Y347" s="139">
        <f t="shared" si="22"/>
        <v>0</v>
      </c>
      <c r="Z347" s="139" t="str">
        <f t="shared" si="23"/>
        <v/>
      </c>
      <c r="AA347" s="140"/>
      <c r="AB347" s="141"/>
      <c r="AC347" s="141"/>
      <c r="AD347" s="160"/>
    </row>
    <row r="348" spans="1:30" s="142" customFormat="1" ht="15" hidden="1">
      <c r="A348" s="134"/>
      <c r="B348" s="134"/>
      <c r="C348" s="135"/>
      <c r="D348" s="135"/>
      <c r="E348" s="135"/>
      <c r="F348" s="135"/>
      <c r="G348" s="135"/>
      <c r="H348" s="135"/>
      <c r="I348" s="135"/>
      <c r="J348" s="134"/>
      <c r="K348" s="135"/>
      <c r="L348" s="162"/>
      <c r="M348" s="135"/>
      <c r="N348" s="134"/>
      <c r="O348" s="135"/>
      <c r="P348" s="134"/>
      <c r="Q348" s="135"/>
      <c r="R348" s="134"/>
      <c r="S348" s="136"/>
      <c r="T348" s="136"/>
      <c r="U348" s="136"/>
      <c r="V348" s="137"/>
      <c r="W348" s="138" t="str">
        <f t="shared" si="20"/>
        <v/>
      </c>
      <c r="X348" s="205" t="e">
        <f t="shared" si="21"/>
        <v>#VALUE!</v>
      </c>
      <c r="Y348" s="139">
        <f t="shared" si="22"/>
        <v>0</v>
      </c>
      <c r="Z348" s="139" t="str">
        <f t="shared" si="23"/>
        <v/>
      </c>
      <c r="AA348" s="140"/>
      <c r="AB348" s="141"/>
      <c r="AC348" s="141"/>
      <c r="AD348" s="160"/>
    </row>
    <row r="349" spans="1:30" s="142" customFormat="1" ht="15" hidden="1">
      <c r="A349" s="134"/>
      <c r="B349" s="134"/>
      <c r="C349" s="135"/>
      <c r="D349" s="135"/>
      <c r="E349" s="135"/>
      <c r="F349" s="135"/>
      <c r="G349" s="135"/>
      <c r="H349" s="135"/>
      <c r="I349" s="135"/>
      <c r="J349" s="134"/>
      <c r="K349" s="135"/>
      <c r="L349" s="162"/>
      <c r="M349" s="135"/>
      <c r="N349" s="134"/>
      <c r="O349" s="135"/>
      <c r="P349" s="134"/>
      <c r="Q349" s="135"/>
      <c r="R349" s="134"/>
      <c r="S349" s="136"/>
      <c r="T349" s="136"/>
      <c r="U349" s="136"/>
      <c r="V349" s="137"/>
      <c r="W349" s="138" t="str">
        <f t="shared" si="20"/>
        <v/>
      </c>
      <c r="X349" s="205" t="e">
        <f t="shared" si="21"/>
        <v>#VALUE!</v>
      </c>
      <c r="Y349" s="139">
        <f t="shared" si="22"/>
        <v>0</v>
      </c>
      <c r="Z349" s="139" t="str">
        <f t="shared" si="23"/>
        <v/>
      </c>
      <c r="AA349" s="140"/>
      <c r="AB349" s="141"/>
      <c r="AC349" s="141"/>
      <c r="AD349" s="160"/>
    </row>
    <row r="350" spans="1:30" s="142" customFormat="1" ht="15" hidden="1">
      <c r="A350" s="134"/>
      <c r="B350" s="134"/>
      <c r="C350" s="135"/>
      <c r="D350" s="135"/>
      <c r="E350" s="135"/>
      <c r="F350" s="135"/>
      <c r="G350" s="135"/>
      <c r="H350" s="135"/>
      <c r="I350" s="135"/>
      <c r="J350" s="134"/>
      <c r="K350" s="135"/>
      <c r="L350" s="162"/>
      <c r="M350" s="135"/>
      <c r="N350" s="134"/>
      <c r="O350" s="135"/>
      <c r="P350" s="134"/>
      <c r="Q350" s="135"/>
      <c r="R350" s="134"/>
      <c r="S350" s="136"/>
      <c r="T350" s="136"/>
      <c r="U350" s="136"/>
      <c r="V350" s="137"/>
      <c r="W350" s="138" t="str">
        <f t="shared" si="20"/>
        <v/>
      </c>
      <c r="X350" s="205" t="e">
        <f t="shared" si="21"/>
        <v>#VALUE!</v>
      </c>
      <c r="Y350" s="139">
        <f t="shared" si="22"/>
        <v>0</v>
      </c>
      <c r="Z350" s="139" t="str">
        <f t="shared" si="23"/>
        <v/>
      </c>
      <c r="AA350" s="140"/>
      <c r="AB350" s="141"/>
      <c r="AC350" s="141"/>
      <c r="AD350" s="160"/>
    </row>
    <row r="351" spans="1:30" s="142" customFormat="1" ht="15" hidden="1">
      <c r="A351" s="134"/>
      <c r="B351" s="134"/>
      <c r="C351" s="135"/>
      <c r="D351" s="135"/>
      <c r="E351" s="135"/>
      <c r="F351" s="135"/>
      <c r="G351" s="135"/>
      <c r="H351" s="135"/>
      <c r="I351" s="135"/>
      <c r="J351" s="134"/>
      <c r="K351" s="135"/>
      <c r="L351" s="162"/>
      <c r="M351" s="135"/>
      <c r="N351" s="134"/>
      <c r="O351" s="135"/>
      <c r="P351" s="134"/>
      <c r="Q351" s="135"/>
      <c r="R351" s="134"/>
      <c r="S351" s="136"/>
      <c r="T351" s="136"/>
      <c r="U351" s="136"/>
      <c r="V351" s="137"/>
      <c r="W351" s="138" t="str">
        <f t="shared" si="20"/>
        <v/>
      </c>
      <c r="X351" s="205" t="e">
        <f t="shared" si="21"/>
        <v>#VALUE!</v>
      </c>
      <c r="Y351" s="139">
        <f t="shared" si="22"/>
        <v>0</v>
      </c>
      <c r="Z351" s="139" t="str">
        <f t="shared" si="23"/>
        <v/>
      </c>
      <c r="AA351" s="140"/>
      <c r="AB351" s="141"/>
      <c r="AC351" s="141"/>
      <c r="AD351" s="160"/>
    </row>
    <row r="352" spans="1:30" s="142" customFormat="1" ht="15" hidden="1">
      <c r="A352" s="134"/>
      <c r="B352" s="134"/>
      <c r="C352" s="135"/>
      <c r="D352" s="135"/>
      <c r="E352" s="135"/>
      <c r="F352" s="135"/>
      <c r="G352" s="135"/>
      <c r="H352" s="135"/>
      <c r="I352" s="135"/>
      <c r="J352" s="134"/>
      <c r="K352" s="135"/>
      <c r="L352" s="162"/>
      <c r="M352" s="135"/>
      <c r="N352" s="134"/>
      <c r="O352" s="135"/>
      <c r="P352" s="134"/>
      <c r="Q352" s="135"/>
      <c r="R352" s="134"/>
      <c r="S352" s="136"/>
      <c r="T352" s="136"/>
      <c r="U352" s="136"/>
      <c r="V352" s="137"/>
      <c r="W352" s="138" t="str">
        <f t="shared" si="20"/>
        <v/>
      </c>
      <c r="X352" s="205" t="e">
        <f t="shared" si="21"/>
        <v>#VALUE!</v>
      </c>
      <c r="Y352" s="139">
        <f t="shared" si="22"/>
        <v>0</v>
      </c>
      <c r="Z352" s="139" t="str">
        <f t="shared" si="23"/>
        <v/>
      </c>
      <c r="AA352" s="140"/>
      <c r="AB352" s="141"/>
      <c r="AC352" s="141"/>
      <c r="AD352" s="160"/>
    </row>
    <row r="353" spans="1:30" s="142" customFormat="1" ht="15" hidden="1">
      <c r="A353" s="134"/>
      <c r="B353" s="134"/>
      <c r="C353" s="135"/>
      <c r="D353" s="135"/>
      <c r="E353" s="135"/>
      <c r="F353" s="135"/>
      <c r="G353" s="135"/>
      <c r="H353" s="135"/>
      <c r="I353" s="135"/>
      <c r="J353" s="134"/>
      <c r="K353" s="135"/>
      <c r="L353" s="162"/>
      <c r="M353" s="135"/>
      <c r="N353" s="134"/>
      <c r="O353" s="135"/>
      <c r="P353" s="134"/>
      <c r="Q353" s="135"/>
      <c r="R353" s="134"/>
      <c r="S353" s="136"/>
      <c r="T353" s="136"/>
      <c r="U353" s="136"/>
      <c r="V353" s="137"/>
      <c r="W353" s="138" t="str">
        <f t="shared" si="20"/>
        <v/>
      </c>
      <c r="X353" s="205" t="e">
        <f t="shared" si="21"/>
        <v>#VALUE!</v>
      </c>
      <c r="Y353" s="139">
        <f t="shared" si="22"/>
        <v>0</v>
      </c>
      <c r="Z353" s="139" t="str">
        <f t="shared" si="23"/>
        <v/>
      </c>
      <c r="AA353" s="140"/>
      <c r="AB353" s="141"/>
      <c r="AC353" s="141"/>
      <c r="AD353" s="160"/>
    </row>
    <row r="354" spans="1:30" s="142" customFormat="1" ht="15" hidden="1">
      <c r="A354" s="134"/>
      <c r="B354" s="134"/>
      <c r="C354" s="135"/>
      <c r="D354" s="135"/>
      <c r="E354" s="135"/>
      <c r="F354" s="135"/>
      <c r="G354" s="135"/>
      <c r="H354" s="135"/>
      <c r="I354" s="135"/>
      <c r="J354" s="134"/>
      <c r="K354" s="135"/>
      <c r="L354" s="162"/>
      <c r="M354" s="135"/>
      <c r="N354" s="134"/>
      <c r="O354" s="135"/>
      <c r="P354" s="134"/>
      <c r="Q354" s="135"/>
      <c r="R354" s="134"/>
      <c r="S354" s="136"/>
      <c r="T354" s="136"/>
      <c r="U354" s="136"/>
      <c r="V354" s="137"/>
      <c r="W354" s="138" t="str">
        <f t="shared" si="20"/>
        <v/>
      </c>
      <c r="X354" s="205" t="e">
        <f t="shared" si="21"/>
        <v>#VALUE!</v>
      </c>
      <c r="Y354" s="139">
        <f t="shared" si="22"/>
        <v>0</v>
      </c>
      <c r="Z354" s="139" t="str">
        <f t="shared" si="23"/>
        <v/>
      </c>
      <c r="AA354" s="140"/>
      <c r="AB354" s="141"/>
      <c r="AC354" s="141"/>
      <c r="AD354" s="160"/>
    </row>
    <row r="355" spans="1:30" s="142" customFormat="1" ht="15" hidden="1">
      <c r="A355" s="134"/>
      <c r="B355" s="134"/>
      <c r="C355" s="135"/>
      <c r="D355" s="135"/>
      <c r="E355" s="135"/>
      <c r="F355" s="135"/>
      <c r="G355" s="135"/>
      <c r="H355" s="135"/>
      <c r="I355" s="135"/>
      <c r="J355" s="134"/>
      <c r="K355" s="135"/>
      <c r="L355" s="162"/>
      <c r="M355" s="135"/>
      <c r="N355" s="134"/>
      <c r="O355" s="135"/>
      <c r="P355" s="134"/>
      <c r="Q355" s="135"/>
      <c r="R355" s="134"/>
      <c r="S355" s="136"/>
      <c r="T355" s="136"/>
      <c r="U355" s="136"/>
      <c r="V355" s="137"/>
      <c r="W355" s="138" t="str">
        <f t="shared" si="20"/>
        <v/>
      </c>
      <c r="X355" s="205" t="e">
        <f t="shared" si="21"/>
        <v>#VALUE!</v>
      </c>
      <c r="Y355" s="139">
        <f t="shared" si="22"/>
        <v>0</v>
      </c>
      <c r="Z355" s="139" t="str">
        <f t="shared" si="23"/>
        <v/>
      </c>
      <c r="AA355" s="140"/>
      <c r="AB355" s="141"/>
      <c r="AC355" s="141"/>
      <c r="AD355" s="160"/>
    </row>
    <row r="356" spans="1:30" s="142" customFormat="1" ht="15" hidden="1">
      <c r="A356" s="134"/>
      <c r="B356" s="134"/>
      <c r="C356" s="135"/>
      <c r="D356" s="135"/>
      <c r="E356" s="135"/>
      <c r="F356" s="135"/>
      <c r="G356" s="135"/>
      <c r="H356" s="135"/>
      <c r="I356" s="135"/>
      <c r="J356" s="134"/>
      <c r="K356" s="135"/>
      <c r="L356" s="162"/>
      <c r="M356" s="135"/>
      <c r="N356" s="134"/>
      <c r="O356" s="135"/>
      <c r="P356" s="134"/>
      <c r="Q356" s="135"/>
      <c r="R356" s="134"/>
      <c r="S356" s="136"/>
      <c r="T356" s="136"/>
      <c r="U356" s="136"/>
      <c r="V356" s="137"/>
      <c r="W356" s="138" t="str">
        <f t="shared" si="20"/>
        <v/>
      </c>
      <c r="X356" s="205" t="e">
        <f t="shared" si="21"/>
        <v>#VALUE!</v>
      </c>
      <c r="Y356" s="139">
        <f t="shared" si="22"/>
        <v>0</v>
      </c>
      <c r="Z356" s="139" t="str">
        <f t="shared" si="23"/>
        <v/>
      </c>
      <c r="AA356" s="140"/>
      <c r="AB356" s="141"/>
      <c r="AC356" s="141"/>
      <c r="AD356" s="160"/>
    </row>
    <row r="357" spans="1:30" s="142" customFormat="1" ht="15" hidden="1">
      <c r="A357" s="134"/>
      <c r="B357" s="134"/>
      <c r="C357" s="135"/>
      <c r="D357" s="135"/>
      <c r="E357" s="135"/>
      <c r="F357" s="135"/>
      <c r="G357" s="135"/>
      <c r="H357" s="135"/>
      <c r="I357" s="135"/>
      <c r="J357" s="134"/>
      <c r="K357" s="135"/>
      <c r="L357" s="162"/>
      <c r="M357" s="135"/>
      <c r="N357" s="134"/>
      <c r="O357" s="135"/>
      <c r="P357" s="134"/>
      <c r="Q357" s="135"/>
      <c r="R357" s="134"/>
      <c r="S357" s="136"/>
      <c r="T357" s="136"/>
      <c r="U357" s="136"/>
      <c r="V357" s="137"/>
      <c r="W357" s="138" t="str">
        <f t="shared" si="20"/>
        <v/>
      </c>
      <c r="X357" s="205" t="e">
        <f t="shared" si="21"/>
        <v>#VALUE!</v>
      </c>
      <c r="Y357" s="139">
        <f t="shared" si="22"/>
        <v>0</v>
      </c>
      <c r="Z357" s="139" t="str">
        <f t="shared" si="23"/>
        <v/>
      </c>
      <c r="AA357" s="140"/>
      <c r="AB357" s="141"/>
      <c r="AC357" s="141"/>
      <c r="AD357" s="160"/>
    </row>
    <row r="358" spans="1:30" s="142" customFormat="1" ht="15" hidden="1">
      <c r="A358" s="134"/>
      <c r="B358" s="134"/>
      <c r="C358" s="135"/>
      <c r="D358" s="135"/>
      <c r="E358" s="135"/>
      <c r="F358" s="135"/>
      <c r="G358" s="135"/>
      <c r="H358" s="135"/>
      <c r="I358" s="135"/>
      <c r="J358" s="134"/>
      <c r="K358" s="135"/>
      <c r="L358" s="162"/>
      <c r="M358" s="135"/>
      <c r="N358" s="134"/>
      <c r="O358" s="135"/>
      <c r="P358" s="134"/>
      <c r="Q358" s="135"/>
      <c r="R358" s="134"/>
      <c r="S358" s="136"/>
      <c r="T358" s="136"/>
      <c r="U358" s="136"/>
      <c r="V358" s="137"/>
      <c r="W358" s="138" t="str">
        <f t="shared" si="20"/>
        <v/>
      </c>
      <c r="X358" s="205" t="e">
        <f t="shared" si="21"/>
        <v>#VALUE!</v>
      </c>
      <c r="Y358" s="139">
        <f t="shared" si="22"/>
        <v>0</v>
      </c>
      <c r="Z358" s="139" t="str">
        <f t="shared" si="23"/>
        <v/>
      </c>
      <c r="AA358" s="140"/>
      <c r="AB358" s="141"/>
      <c r="AC358" s="141"/>
      <c r="AD358" s="160"/>
    </row>
    <row r="359" spans="1:30" s="142" customFormat="1" ht="15" hidden="1">
      <c r="A359" s="134"/>
      <c r="B359" s="134"/>
      <c r="C359" s="135"/>
      <c r="D359" s="135"/>
      <c r="E359" s="135"/>
      <c r="F359" s="135"/>
      <c r="G359" s="135"/>
      <c r="H359" s="135"/>
      <c r="I359" s="135"/>
      <c r="J359" s="134"/>
      <c r="K359" s="135"/>
      <c r="L359" s="162"/>
      <c r="M359" s="135"/>
      <c r="N359" s="134"/>
      <c r="O359" s="135"/>
      <c r="P359" s="134"/>
      <c r="Q359" s="135"/>
      <c r="R359" s="134"/>
      <c r="S359" s="136"/>
      <c r="T359" s="136"/>
      <c r="U359" s="136"/>
      <c r="V359" s="137"/>
      <c r="W359" s="138" t="str">
        <f t="shared" si="20"/>
        <v/>
      </c>
      <c r="X359" s="205" t="e">
        <f t="shared" si="21"/>
        <v>#VALUE!</v>
      </c>
      <c r="Y359" s="139">
        <f t="shared" si="22"/>
        <v>0</v>
      </c>
      <c r="Z359" s="139" t="str">
        <f t="shared" si="23"/>
        <v/>
      </c>
      <c r="AA359" s="140"/>
      <c r="AB359" s="141"/>
      <c r="AC359" s="141"/>
      <c r="AD359" s="160"/>
    </row>
    <row r="360" spans="1:30" s="142" customFormat="1" ht="15" hidden="1">
      <c r="A360" s="134"/>
      <c r="B360" s="134"/>
      <c r="C360" s="135"/>
      <c r="D360" s="135"/>
      <c r="E360" s="135"/>
      <c r="F360" s="135"/>
      <c r="G360" s="135"/>
      <c r="H360" s="135"/>
      <c r="I360" s="135"/>
      <c r="J360" s="134"/>
      <c r="K360" s="135"/>
      <c r="L360" s="162"/>
      <c r="M360" s="135"/>
      <c r="N360" s="134"/>
      <c r="O360" s="135"/>
      <c r="P360" s="134"/>
      <c r="Q360" s="135"/>
      <c r="R360" s="134"/>
      <c r="S360" s="136"/>
      <c r="T360" s="136"/>
      <c r="U360" s="136"/>
      <c r="V360" s="137"/>
      <c r="W360" s="138" t="str">
        <f t="shared" si="20"/>
        <v/>
      </c>
      <c r="X360" s="205" t="e">
        <f t="shared" si="21"/>
        <v>#VALUE!</v>
      </c>
      <c r="Y360" s="139">
        <f t="shared" si="22"/>
        <v>0</v>
      </c>
      <c r="Z360" s="139" t="str">
        <f t="shared" si="23"/>
        <v/>
      </c>
      <c r="AA360" s="140"/>
      <c r="AB360" s="141"/>
      <c r="AC360" s="141"/>
      <c r="AD360" s="160"/>
    </row>
    <row r="361" spans="1:30" s="142" customFormat="1" ht="15" hidden="1">
      <c r="A361" s="134"/>
      <c r="B361" s="134"/>
      <c r="C361" s="135"/>
      <c r="D361" s="135"/>
      <c r="E361" s="135"/>
      <c r="F361" s="135"/>
      <c r="G361" s="135"/>
      <c r="H361" s="135"/>
      <c r="I361" s="135"/>
      <c r="J361" s="134"/>
      <c r="K361" s="135"/>
      <c r="L361" s="162"/>
      <c r="M361" s="135"/>
      <c r="N361" s="134"/>
      <c r="O361" s="135"/>
      <c r="P361" s="134"/>
      <c r="Q361" s="135"/>
      <c r="R361" s="134"/>
      <c r="S361" s="136"/>
      <c r="T361" s="136"/>
      <c r="U361" s="136"/>
      <c r="V361" s="137"/>
      <c r="W361" s="138" t="str">
        <f t="shared" si="20"/>
        <v/>
      </c>
      <c r="X361" s="205" t="e">
        <f t="shared" si="21"/>
        <v>#VALUE!</v>
      </c>
      <c r="Y361" s="139">
        <f t="shared" si="22"/>
        <v>0</v>
      </c>
      <c r="Z361" s="139" t="str">
        <f t="shared" si="23"/>
        <v/>
      </c>
      <c r="AA361" s="140"/>
      <c r="AB361" s="141"/>
      <c r="AC361" s="141"/>
      <c r="AD361" s="160"/>
    </row>
    <row r="362" spans="1:30" s="142" customFormat="1" ht="15" hidden="1">
      <c r="A362" s="134"/>
      <c r="B362" s="134"/>
      <c r="C362" s="135"/>
      <c r="D362" s="135"/>
      <c r="E362" s="135"/>
      <c r="F362" s="135"/>
      <c r="G362" s="135"/>
      <c r="H362" s="135"/>
      <c r="I362" s="135"/>
      <c r="J362" s="134"/>
      <c r="K362" s="135"/>
      <c r="L362" s="162"/>
      <c r="M362" s="135"/>
      <c r="N362" s="134"/>
      <c r="O362" s="135"/>
      <c r="P362" s="134"/>
      <c r="Q362" s="135"/>
      <c r="R362" s="134"/>
      <c r="S362" s="136"/>
      <c r="T362" s="136"/>
      <c r="U362" s="136"/>
      <c r="V362" s="137"/>
      <c r="W362" s="138" t="str">
        <f t="shared" si="20"/>
        <v/>
      </c>
      <c r="X362" s="205" t="e">
        <f t="shared" si="21"/>
        <v>#VALUE!</v>
      </c>
      <c r="Y362" s="139">
        <f t="shared" si="22"/>
        <v>0</v>
      </c>
      <c r="Z362" s="139" t="str">
        <f t="shared" si="23"/>
        <v/>
      </c>
      <c r="AA362" s="140"/>
      <c r="AB362" s="141"/>
      <c r="AC362" s="141"/>
      <c r="AD362" s="160"/>
    </row>
    <row r="363" spans="1:30" s="142" customFormat="1" ht="15" hidden="1">
      <c r="A363" s="134"/>
      <c r="B363" s="134"/>
      <c r="C363" s="135"/>
      <c r="D363" s="135"/>
      <c r="E363" s="135"/>
      <c r="F363" s="135"/>
      <c r="G363" s="135"/>
      <c r="H363" s="135"/>
      <c r="I363" s="135"/>
      <c r="J363" s="134"/>
      <c r="K363" s="135"/>
      <c r="L363" s="162"/>
      <c r="M363" s="135"/>
      <c r="N363" s="134"/>
      <c r="O363" s="135"/>
      <c r="P363" s="134"/>
      <c r="Q363" s="135"/>
      <c r="R363" s="134"/>
      <c r="S363" s="136"/>
      <c r="T363" s="136"/>
      <c r="U363" s="136"/>
      <c r="V363" s="137"/>
      <c r="W363" s="138" t="str">
        <f t="shared" si="20"/>
        <v/>
      </c>
      <c r="X363" s="205" t="e">
        <f t="shared" si="21"/>
        <v>#VALUE!</v>
      </c>
      <c r="Y363" s="139">
        <f t="shared" si="22"/>
        <v>0</v>
      </c>
      <c r="Z363" s="139" t="str">
        <f t="shared" si="23"/>
        <v/>
      </c>
      <c r="AA363" s="140"/>
      <c r="AB363" s="141"/>
      <c r="AC363" s="141"/>
      <c r="AD363" s="160"/>
    </row>
    <row r="364" spans="1:30" s="142" customFormat="1" ht="15" hidden="1">
      <c r="A364" s="134"/>
      <c r="B364" s="134"/>
      <c r="C364" s="135"/>
      <c r="D364" s="135"/>
      <c r="E364" s="135"/>
      <c r="F364" s="135"/>
      <c r="G364" s="135"/>
      <c r="H364" s="135"/>
      <c r="I364" s="135"/>
      <c r="J364" s="134"/>
      <c r="K364" s="135"/>
      <c r="L364" s="162"/>
      <c r="M364" s="135"/>
      <c r="N364" s="134"/>
      <c r="O364" s="135"/>
      <c r="P364" s="134"/>
      <c r="Q364" s="135"/>
      <c r="R364" s="134"/>
      <c r="S364" s="136"/>
      <c r="T364" s="136"/>
      <c r="U364" s="136"/>
      <c r="V364" s="137"/>
      <c r="W364" s="138" t="str">
        <f t="shared" si="20"/>
        <v/>
      </c>
      <c r="X364" s="205" t="e">
        <f t="shared" si="21"/>
        <v>#VALUE!</v>
      </c>
      <c r="Y364" s="139">
        <f t="shared" si="22"/>
        <v>0</v>
      </c>
      <c r="Z364" s="139" t="str">
        <f t="shared" si="23"/>
        <v/>
      </c>
      <c r="AA364" s="140"/>
      <c r="AB364" s="141"/>
      <c r="AC364" s="141"/>
      <c r="AD364" s="160"/>
    </row>
    <row r="365" spans="1:30" s="142" customFormat="1" ht="15" hidden="1">
      <c r="A365" s="134"/>
      <c r="B365" s="134"/>
      <c r="C365" s="135"/>
      <c r="D365" s="135"/>
      <c r="E365" s="135"/>
      <c r="F365" s="135"/>
      <c r="G365" s="135"/>
      <c r="H365" s="135"/>
      <c r="I365" s="135"/>
      <c r="J365" s="134"/>
      <c r="K365" s="135"/>
      <c r="L365" s="162"/>
      <c r="M365" s="135"/>
      <c r="N365" s="134"/>
      <c r="O365" s="135"/>
      <c r="P365" s="134"/>
      <c r="Q365" s="135"/>
      <c r="R365" s="134"/>
      <c r="S365" s="136"/>
      <c r="T365" s="136"/>
      <c r="U365" s="136"/>
      <c r="V365" s="137"/>
      <c r="W365" s="138" t="str">
        <f t="shared" si="20"/>
        <v/>
      </c>
      <c r="X365" s="205" t="e">
        <f t="shared" si="21"/>
        <v>#VALUE!</v>
      </c>
      <c r="Y365" s="139">
        <f t="shared" si="22"/>
        <v>0</v>
      </c>
      <c r="Z365" s="139" t="str">
        <f t="shared" si="23"/>
        <v/>
      </c>
      <c r="AA365" s="140"/>
      <c r="AB365" s="141"/>
      <c r="AC365" s="141"/>
      <c r="AD365" s="160"/>
    </row>
    <row r="366" spans="1:30" s="142" customFormat="1" ht="15" hidden="1">
      <c r="A366" s="134"/>
      <c r="B366" s="134"/>
      <c r="C366" s="135"/>
      <c r="D366" s="135"/>
      <c r="E366" s="135"/>
      <c r="F366" s="135"/>
      <c r="G366" s="135"/>
      <c r="H366" s="135"/>
      <c r="I366" s="135"/>
      <c r="J366" s="134"/>
      <c r="K366" s="135"/>
      <c r="L366" s="162"/>
      <c r="M366" s="135"/>
      <c r="N366" s="134"/>
      <c r="O366" s="135"/>
      <c r="P366" s="134"/>
      <c r="Q366" s="135"/>
      <c r="R366" s="134"/>
      <c r="S366" s="136"/>
      <c r="T366" s="136"/>
      <c r="U366" s="136"/>
      <c r="V366" s="137"/>
      <c r="W366" s="138" t="str">
        <f t="shared" si="20"/>
        <v/>
      </c>
      <c r="X366" s="205" t="e">
        <f t="shared" si="21"/>
        <v>#VALUE!</v>
      </c>
      <c r="Y366" s="139">
        <f t="shared" si="22"/>
        <v>0</v>
      </c>
      <c r="Z366" s="139" t="str">
        <f t="shared" si="23"/>
        <v/>
      </c>
      <c r="AA366" s="140"/>
      <c r="AB366" s="141"/>
      <c r="AC366" s="141"/>
      <c r="AD366" s="160"/>
    </row>
    <row r="367" spans="1:30" s="142" customFormat="1" ht="15" hidden="1">
      <c r="A367" s="134"/>
      <c r="B367" s="134"/>
      <c r="C367" s="135"/>
      <c r="D367" s="135"/>
      <c r="E367" s="135"/>
      <c r="F367" s="135"/>
      <c r="G367" s="135"/>
      <c r="H367" s="135"/>
      <c r="I367" s="135"/>
      <c r="J367" s="134"/>
      <c r="K367" s="135"/>
      <c r="L367" s="162"/>
      <c r="M367" s="135"/>
      <c r="N367" s="134"/>
      <c r="O367" s="135"/>
      <c r="P367" s="134"/>
      <c r="Q367" s="135"/>
      <c r="R367" s="134"/>
      <c r="S367" s="136"/>
      <c r="T367" s="136"/>
      <c r="U367" s="136"/>
      <c r="V367" s="137"/>
      <c r="W367" s="138" t="str">
        <f t="shared" si="20"/>
        <v/>
      </c>
      <c r="X367" s="205" t="e">
        <f t="shared" si="21"/>
        <v>#VALUE!</v>
      </c>
      <c r="Y367" s="139">
        <f t="shared" si="22"/>
        <v>0</v>
      </c>
      <c r="Z367" s="139" t="str">
        <f t="shared" si="23"/>
        <v/>
      </c>
      <c r="AA367" s="140"/>
      <c r="AB367" s="141"/>
      <c r="AC367" s="141"/>
      <c r="AD367" s="160"/>
    </row>
    <row r="368" spans="1:30" s="142" customFormat="1" ht="15" hidden="1">
      <c r="A368" s="134"/>
      <c r="B368" s="134"/>
      <c r="C368" s="135"/>
      <c r="D368" s="135"/>
      <c r="E368" s="135"/>
      <c r="F368" s="135"/>
      <c r="G368" s="135"/>
      <c r="H368" s="135"/>
      <c r="I368" s="135"/>
      <c r="J368" s="134"/>
      <c r="K368" s="135"/>
      <c r="L368" s="162"/>
      <c r="M368" s="135"/>
      <c r="N368" s="134"/>
      <c r="O368" s="135"/>
      <c r="P368" s="134"/>
      <c r="Q368" s="135"/>
      <c r="R368" s="134"/>
      <c r="S368" s="136"/>
      <c r="T368" s="136"/>
      <c r="U368" s="136"/>
      <c r="V368" s="137"/>
      <c r="W368" s="138" t="str">
        <f t="shared" si="20"/>
        <v/>
      </c>
      <c r="X368" s="205" t="e">
        <f t="shared" si="21"/>
        <v>#VALUE!</v>
      </c>
      <c r="Y368" s="139">
        <f t="shared" si="22"/>
        <v>0</v>
      </c>
      <c r="Z368" s="139" t="str">
        <f t="shared" si="23"/>
        <v/>
      </c>
      <c r="AA368" s="140"/>
      <c r="AB368" s="141"/>
      <c r="AC368" s="141"/>
      <c r="AD368" s="160"/>
    </row>
    <row r="369" spans="1:30" s="142" customFormat="1" ht="15" hidden="1">
      <c r="A369" s="134"/>
      <c r="B369" s="134"/>
      <c r="C369" s="135"/>
      <c r="D369" s="135"/>
      <c r="E369" s="135"/>
      <c r="F369" s="135"/>
      <c r="G369" s="135"/>
      <c r="H369" s="135"/>
      <c r="I369" s="135"/>
      <c r="J369" s="134"/>
      <c r="K369" s="135"/>
      <c r="L369" s="162"/>
      <c r="M369" s="135"/>
      <c r="N369" s="134"/>
      <c r="O369" s="135"/>
      <c r="P369" s="134"/>
      <c r="Q369" s="135"/>
      <c r="R369" s="134"/>
      <c r="S369" s="136"/>
      <c r="T369" s="136"/>
      <c r="U369" s="136"/>
      <c r="V369" s="137"/>
      <c r="W369" s="138" t="str">
        <f t="shared" si="20"/>
        <v/>
      </c>
      <c r="X369" s="205" t="e">
        <f t="shared" si="21"/>
        <v>#VALUE!</v>
      </c>
      <c r="Y369" s="139">
        <f t="shared" si="22"/>
        <v>0</v>
      </c>
      <c r="Z369" s="139" t="str">
        <f t="shared" si="23"/>
        <v/>
      </c>
      <c r="AA369" s="140"/>
      <c r="AB369" s="141"/>
      <c r="AC369" s="141"/>
      <c r="AD369" s="160"/>
    </row>
    <row r="370" spans="1:30" s="142" customFormat="1" ht="15" hidden="1">
      <c r="A370" s="134"/>
      <c r="B370" s="134"/>
      <c r="C370" s="135"/>
      <c r="D370" s="135"/>
      <c r="E370" s="135"/>
      <c r="F370" s="135"/>
      <c r="G370" s="135"/>
      <c r="H370" s="135"/>
      <c r="I370" s="135"/>
      <c r="J370" s="134"/>
      <c r="K370" s="135"/>
      <c r="L370" s="162"/>
      <c r="M370" s="135"/>
      <c r="N370" s="134"/>
      <c r="O370" s="135"/>
      <c r="P370" s="134"/>
      <c r="Q370" s="135"/>
      <c r="R370" s="134"/>
      <c r="S370" s="136"/>
      <c r="T370" s="136"/>
      <c r="U370" s="136"/>
      <c r="V370" s="137"/>
      <c r="W370" s="138" t="str">
        <f t="shared" si="20"/>
        <v/>
      </c>
      <c r="X370" s="205" t="e">
        <f t="shared" si="21"/>
        <v>#VALUE!</v>
      </c>
      <c r="Y370" s="139">
        <f t="shared" si="22"/>
        <v>0</v>
      </c>
      <c r="Z370" s="139" t="str">
        <f t="shared" si="23"/>
        <v/>
      </c>
      <c r="AA370" s="140"/>
      <c r="AB370" s="141"/>
      <c r="AC370" s="141"/>
      <c r="AD370" s="160"/>
    </row>
    <row r="371" spans="1:30" s="142" customFormat="1" ht="15" hidden="1">
      <c r="A371" s="134"/>
      <c r="B371" s="134"/>
      <c r="C371" s="135"/>
      <c r="D371" s="135"/>
      <c r="E371" s="135"/>
      <c r="F371" s="135"/>
      <c r="G371" s="135"/>
      <c r="H371" s="135"/>
      <c r="I371" s="135"/>
      <c r="J371" s="134"/>
      <c r="K371" s="135"/>
      <c r="L371" s="162"/>
      <c r="M371" s="135"/>
      <c r="N371" s="134"/>
      <c r="O371" s="135"/>
      <c r="P371" s="134"/>
      <c r="Q371" s="135"/>
      <c r="R371" s="134"/>
      <c r="S371" s="136"/>
      <c r="T371" s="136"/>
      <c r="U371" s="136"/>
      <c r="V371" s="137"/>
      <c r="W371" s="138" t="str">
        <f t="shared" si="20"/>
        <v/>
      </c>
      <c r="X371" s="205" t="e">
        <f t="shared" si="21"/>
        <v>#VALUE!</v>
      </c>
      <c r="Y371" s="139">
        <f t="shared" si="22"/>
        <v>0</v>
      </c>
      <c r="Z371" s="139" t="str">
        <f t="shared" si="23"/>
        <v/>
      </c>
      <c r="AA371" s="140"/>
      <c r="AB371" s="141"/>
      <c r="AC371" s="141"/>
      <c r="AD371" s="160"/>
    </row>
    <row r="372" spans="1:30" s="142" customFormat="1" ht="15" hidden="1">
      <c r="A372" s="134"/>
      <c r="B372" s="134"/>
      <c r="C372" s="135"/>
      <c r="D372" s="135"/>
      <c r="E372" s="135"/>
      <c r="F372" s="135"/>
      <c r="G372" s="135"/>
      <c r="H372" s="135"/>
      <c r="I372" s="135"/>
      <c r="J372" s="134"/>
      <c r="K372" s="135"/>
      <c r="L372" s="162"/>
      <c r="M372" s="135"/>
      <c r="N372" s="134"/>
      <c r="O372" s="135"/>
      <c r="P372" s="134"/>
      <c r="Q372" s="135"/>
      <c r="R372" s="134"/>
      <c r="S372" s="136"/>
      <c r="T372" s="136"/>
      <c r="U372" s="136"/>
      <c r="V372" s="137"/>
      <c r="W372" s="138" t="str">
        <f t="shared" si="20"/>
        <v/>
      </c>
      <c r="X372" s="205" t="e">
        <f t="shared" si="21"/>
        <v>#VALUE!</v>
      </c>
      <c r="Y372" s="139">
        <f t="shared" si="22"/>
        <v>0</v>
      </c>
      <c r="Z372" s="139" t="str">
        <f t="shared" si="23"/>
        <v/>
      </c>
      <c r="AA372" s="140"/>
      <c r="AB372" s="141"/>
      <c r="AC372" s="141"/>
      <c r="AD372" s="160"/>
    </row>
    <row r="373" spans="1:30" s="142" customFormat="1" ht="15" hidden="1">
      <c r="A373" s="134"/>
      <c r="B373" s="134"/>
      <c r="C373" s="135"/>
      <c r="D373" s="135"/>
      <c r="E373" s="135"/>
      <c r="F373" s="135"/>
      <c r="G373" s="135"/>
      <c r="H373" s="135"/>
      <c r="I373" s="135"/>
      <c r="J373" s="134"/>
      <c r="K373" s="135"/>
      <c r="L373" s="162"/>
      <c r="M373" s="135"/>
      <c r="N373" s="134"/>
      <c r="O373" s="135"/>
      <c r="P373" s="134"/>
      <c r="Q373" s="135"/>
      <c r="R373" s="134"/>
      <c r="S373" s="136"/>
      <c r="T373" s="136"/>
      <c r="U373" s="136"/>
      <c r="V373" s="137"/>
      <c r="W373" s="138" t="str">
        <f t="shared" si="20"/>
        <v/>
      </c>
      <c r="X373" s="205" t="e">
        <f t="shared" si="21"/>
        <v>#VALUE!</v>
      </c>
      <c r="Y373" s="139">
        <f t="shared" si="22"/>
        <v>0</v>
      </c>
      <c r="Z373" s="139" t="str">
        <f t="shared" si="23"/>
        <v/>
      </c>
      <c r="AA373" s="140"/>
      <c r="AB373" s="141"/>
      <c r="AC373" s="141"/>
      <c r="AD373" s="160"/>
    </row>
    <row r="374" spans="1:30" s="142" customFormat="1" ht="15" hidden="1">
      <c r="A374" s="134"/>
      <c r="B374" s="134"/>
      <c r="C374" s="135"/>
      <c r="D374" s="135"/>
      <c r="E374" s="135"/>
      <c r="F374" s="135"/>
      <c r="G374" s="135"/>
      <c r="H374" s="135"/>
      <c r="I374" s="135"/>
      <c r="J374" s="134"/>
      <c r="K374" s="135"/>
      <c r="L374" s="162"/>
      <c r="M374" s="135"/>
      <c r="N374" s="134"/>
      <c r="O374" s="135"/>
      <c r="P374" s="134"/>
      <c r="Q374" s="135"/>
      <c r="R374" s="134"/>
      <c r="S374" s="136"/>
      <c r="T374" s="136"/>
      <c r="U374" s="136"/>
      <c r="V374" s="137"/>
      <c r="W374" s="138" t="str">
        <f t="shared" si="20"/>
        <v/>
      </c>
      <c r="X374" s="205" t="e">
        <f t="shared" si="21"/>
        <v>#VALUE!</v>
      </c>
      <c r="Y374" s="139">
        <f t="shared" si="22"/>
        <v>0</v>
      </c>
      <c r="Z374" s="139" t="str">
        <f t="shared" si="23"/>
        <v/>
      </c>
      <c r="AA374" s="140"/>
      <c r="AB374" s="141"/>
      <c r="AC374" s="141"/>
      <c r="AD374" s="160"/>
    </row>
    <row r="375" spans="1:30" s="142" customFormat="1" ht="15" hidden="1">
      <c r="A375" s="134"/>
      <c r="B375" s="134"/>
      <c r="C375" s="135"/>
      <c r="D375" s="135"/>
      <c r="E375" s="135"/>
      <c r="F375" s="135"/>
      <c r="G375" s="135"/>
      <c r="H375" s="135"/>
      <c r="I375" s="135"/>
      <c r="J375" s="134"/>
      <c r="K375" s="135"/>
      <c r="L375" s="162"/>
      <c r="M375" s="135"/>
      <c r="N375" s="134"/>
      <c r="O375" s="135"/>
      <c r="P375" s="134"/>
      <c r="Q375" s="135"/>
      <c r="R375" s="134"/>
      <c r="S375" s="136"/>
      <c r="T375" s="136"/>
      <c r="U375" s="136"/>
      <c r="V375" s="137"/>
      <c r="W375" s="138" t="str">
        <f t="shared" si="20"/>
        <v/>
      </c>
      <c r="X375" s="205" t="e">
        <f t="shared" si="21"/>
        <v>#VALUE!</v>
      </c>
      <c r="Y375" s="139">
        <f t="shared" si="22"/>
        <v>0</v>
      </c>
      <c r="Z375" s="139" t="str">
        <f t="shared" si="23"/>
        <v/>
      </c>
      <c r="AA375" s="140"/>
      <c r="AB375" s="141"/>
      <c r="AC375" s="141"/>
      <c r="AD375" s="160"/>
    </row>
    <row r="376" spans="1:30" s="142" customFormat="1" ht="15" hidden="1">
      <c r="A376" s="134"/>
      <c r="B376" s="134"/>
      <c r="C376" s="135"/>
      <c r="D376" s="135"/>
      <c r="E376" s="135"/>
      <c r="F376" s="135"/>
      <c r="G376" s="135"/>
      <c r="H376" s="135"/>
      <c r="I376" s="135"/>
      <c r="J376" s="134"/>
      <c r="K376" s="135"/>
      <c r="L376" s="162"/>
      <c r="M376" s="135"/>
      <c r="N376" s="134"/>
      <c r="O376" s="135"/>
      <c r="P376" s="134"/>
      <c r="Q376" s="135"/>
      <c r="R376" s="134"/>
      <c r="S376" s="136"/>
      <c r="T376" s="136"/>
      <c r="U376" s="136"/>
      <c r="V376" s="137"/>
      <c r="W376" s="138" t="str">
        <f t="shared" si="20"/>
        <v/>
      </c>
      <c r="X376" s="205" t="e">
        <f t="shared" si="21"/>
        <v>#VALUE!</v>
      </c>
      <c r="Y376" s="139">
        <f t="shared" si="22"/>
        <v>0</v>
      </c>
      <c r="Z376" s="139" t="str">
        <f t="shared" si="23"/>
        <v/>
      </c>
      <c r="AA376" s="140"/>
      <c r="AB376" s="141"/>
      <c r="AC376" s="141"/>
      <c r="AD376" s="160"/>
    </row>
    <row r="377" spans="1:30" s="142" customFormat="1" ht="15" hidden="1">
      <c r="A377" s="134"/>
      <c r="B377" s="134"/>
      <c r="C377" s="135"/>
      <c r="D377" s="135"/>
      <c r="E377" s="135"/>
      <c r="F377" s="135"/>
      <c r="G377" s="135"/>
      <c r="H377" s="135"/>
      <c r="I377" s="135"/>
      <c r="J377" s="134"/>
      <c r="K377" s="135"/>
      <c r="L377" s="162"/>
      <c r="M377" s="135"/>
      <c r="N377" s="134"/>
      <c r="O377" s="135"/>
      <c r="P377" s="134"/>
      <c r="Q377" s="135"/>
      <c r="R377" s="134"/>
      <c r="S377" s="136"/>
      <c r="T377" s="136"/>
      <c r="U377" s="136"/>
      <c r="V377" s="137"/>
      <c r="W377" s="138" t="str">
        <f t="shared" si="20"/>
        <v/>
      </c>
      <c r="X377" s="205" t="e">
        <f t="shared" si="21"/>
        <v>#VALUE!</v>
      </c>
      <c r="Y377" s="139">
        <f t="shared" si="22"/>
        <v>0</v>
      </c>
      <c r="Z377" s="139" t="str">
        <f t="shared" si="23"/>
        <v/>
      </c>
      <c r="AA377" s="140"/>
      <c r="AB377" s="141"/>
      <c r="AC377" s="141"/>
      <c r="AD377" s="160"/>
    </row>
    <row r="378" spans="1:30" s="142" customFormat="1" ht="15" hidden="1">
      <c r="A378" s="134"/>
      <c r="B378" s="134"/>
      <c r="C378" s="135"/>
      <c r="D378" s="135"/>
      <c r="E378" s="135"/>
      <c r="F378" s="135"/>
      <c r="G378" s="135"/>
      <c r="H378" s="135"/>
      <c r="I378" s="135"/>
      <c r="J378" s="134"/>
      <c r="K378" s="135"/>
      <c r="L378" s="162"/>
      <c r="M378" s="135"/>
      <c r="N378" s="134"/>
      <c r="O378" s="135"/>
      <c r="P378" s="134"/>
      <c r="Q378" s="135"/>
      <c r="R378" s="134"/>
      <c r="S378" s="136"/>
      <c r="T378" s="136"/>
      <c r="U378" s="136"/>
      <c r="V378" s="137"/>
      <c r="W378" s="138" t="str">
        <f t="shared" si="20"/>
        <v/>
      </c>
      <c r="X378" s="205" t="e">
        <f t="shared" si="21"/>
        <v>#VALUE!</v>
      </c>
      <c r="Y378" s="139">
        <f t="shared" si="22"/>
        <v>0</v>
      </c>
      <c r="Z378" s="139" t="str">
        <f t="shared" si="23"/>
        <v/>
      </c>
      <c r="AA378" s="140"/>
      <c r="AB378" s="141"/>
      <c r="AC378" s="141"/>
      <c r="AD378" s="160"/>
    </row>
    <row r="379" spans="1:30" s="142" customFormat="1" ht="15" hidden="1">
      <c r="A379" s="134"/>
      <c r="B379" s="134"/>
      <c r="C379" s="135"/>
      <c r="D379" s="135"/>
      <c r="E379" s="135"/>
      <c r="F379" s="135"/>
      <c r="G379" s="135"/>
      <c r="H379" s="135"/>
      <c r="I379" s="135"/>
      <c r="J379" s="134"/>
      <c r="K379" s="135"/>
      <c r="L379" s="162"/>
      <c r="M379" s="135"/>
      <c r="N379" s="134"/>
      <c r="O379" s="135"/>
      <c r="P379" s="134"/>
      <c r="Q379" s="135"/>
      <c r="R379" s="134"/>
      <c r="S379" s="136"/>
      <c r="T379" s="136"/>
      <c r="U379" s="136"/>
      <c r="V379" s="137"/>
      <c r="W379" s="138" t="str">
        <f t="shared" si="20"/>
        <v/>
      </c>
      <c r="X379" s="205" t="e">
        <f t="shared" si="21"/>
        <v>#VALUE!</v>
      </c>
      <c r="Y379" s="139">
        <f t="shared" si="22"/>
        <v>0</v>
      </c>
      <c r="Z379" s="139" t="str">
        <f t="shared" si="23"/>
        <v/>
      </c>
      <c r="AA379" s="140"/>
      <c r="AB379" s="141"/>
      <c r="AC379" s="141"/>
      <c r="AD379" s="160"/>
    </row>
    <row r="380" spans="1:30" s="142" customFormat="1" ht="15" hidden="1">
      <c r="A380" s="134"/>
      <c r="B380" s="134"/>
      <c r="C380" s="135"/>
      <c r="D380" s="135"/>
      <c r="E380" s="135"/>
      <c r="F380" s="135"/>
      <c r="G380" s="135"/>
      <c r="H380" s="135"/>
      <c r="I380" s="135"/>
      <c r="J380" s="134"/>
      <c r="K380" s="135"/>
      <c r="L380" s="162"/>
      <c r="M380" s="135"/>
      <c r="N380" s="134"/>
      <c r="O380" s="135"/>
      <c r="P380" s="134"/>
      <c r="Q380" s="135"/>
      <c r="R380" s="134"/>
      <c r="S380" s="136"/>
      <c r="T380" s="136"/>
      <c r="U380" s="136"/>
      <c r="V380" s="137"/>
      <c r="W380" s="138" t="str">
        <f t="shared" si="20"/>
        <v/>
      </c>
      <c r="X380" s="205" t="e">
        <f t="shared" si="21"/>
        <v>#VALUE!</v>
      </c>
      <c r="Y380" s="139">
        <f t="shared" si="22"/>
        <v>0</v>
      </c>
      <c r="Z380" s="139" t="str">
        <f t="shared" si="23"/>
        <v/>
      </c>
      <c r="AA380" s="140"/>
      <c r="AB380" s="141"/>
      <c r="AC380" s="141"/>
      <c r="AD380" s="160"/>
    </row>
    <row r="381" spans="1:30" s="142" customFormat="1" ht="15" hidden="1">
      <c r="A381" s="134"/>
      <c r="B381" s="134"/>
      <c r="C381" s="135"/>
      <c r="D381" s="135"/>
      <c r="E381" s="135"/>
      <c r="F381" s="135"/>
      <c r="G381" s="135"/>
      <c r="H381" s="135"/>
      <c r="I381" s="135"/>
      <c r="J381" s="134"/>
      <c r="K381" s="135"/>
      <c r="L381" s="162"/>
      <c r="M381" s="135"/>
      <c r="N381" s="134"/>
      <c r="O381" s="135"/>
      <c r="P381" s="134"/>
      <c r="Q381" s="135"/>
      <c r="R381" s="134"/>
      <c r="S381" s="136"/>
      <c r="T381" s="136"/>
      <c r="U381" s="136"/>
      <c r="V381" s="137"/>
      <c r="W381" s="138" t="str">
        <f t="shared" si="20"/>
        <v/>
      </c>
      <c r="X381" s="205" t="e">
        <f t="shared" si="21"/>
        <v>#VALUE!</v>
      </c>
      <c r="Y381" s="139">
        <f t="shared" si="22"/>
        <v>0</v>
      </c>
      <c r="Z381" s="139" t="str">
        <f t="shared" si="23"/>
        <v/>
      </c>
      <c r="AA381" s="140"/>
      <c r="AB381" s="141"/>
      <c r="AC381" s="141"/>
      <c r="AD381" s="160"/>
    </row>
    <row r="382" spans="1:30" s="142" customFormat="1" ht="15" hidden="1">
      <c r="A382" s="134"/>
      <c r="B382" s="134"/>
      <c r="C382" s="135"/>
      <c r="D382" s="135"/>
      <c r="E382" s="135"/>
      <c r="F382" s="135"/>
      <c r="G382" s="135"/>
      <c r="H382" s="135"/>
      <c r="I382" s="135"/>
      <c r="J382" s="134"/>
      <c r="K382" s="135"/>
      <c r="L382" s="162"/>
      <c r="M382" s="135"/>
      <c r="N382" s="134"/>
      <c r="O382" s="135"/>
      <c r="P382" s="134"/>
      <c r="Q382" s="135"/>
      <c r="R382" s="134"/>
      <c r="S382" s="136"/>
      <c r="T382" s="136"/>
      <c r="U382" s="136"/>
      <c r="V382" s="137"/>
      <c r="W382" s="138" t="str">
        <f t="shared" si="20"/>
        <v/>
      </c>
      <c r="X382" s="205" t="e">
        <f t="shared" si="21"/>
        <v>#VALUE!</v>
      </c>
      <c r="Y382" s="139">
        <f t="shared" si="22"/>
        <v>0</v>
      </c>
      <c r="Z382" s="139" t="str">
        <f t="shared" si="23"/>
        <v/>
      </c>
      <c r="AA382" s="140"/>
      <c r="AB382" s="141"/>
      <c r="AC382" s="141"/>
      <c r="AD382" s="160"/>
    </row>
    <row r="383" spans="1:30" s="142" customFormat="1" ht="15" hidden="1">
      <c r="A383" s="134"/>
      <c r="B383" s="134"/>
      <c r="C383" s="135"/>
      <c r="D383" s="135"/>
      <c r="E383" s="135"/>
      <c r="F383" s="135"/>
      <c r="G383" s="135"/>
      <c r="H383" s="135"/>
      <c r="I383" s="135"/>
      <c r="J383" s="134"/>
      <c r="K383" s="135"/>
      <c r="L383" s="162"/>
      <c r="M383" s="135"/>
      <c r="N383" s="134"/>
      <c r="O383" s="135"/>
      <c r="P383" s="134"/>
      <c r="Q383" s="135"/>
      <c r="R383" s="134"/>
      <c r="S383" s="136"/>
      <c r="T383" s="136"/>
      <c r="U383" s="136"/>
      <c r="V383" s="137"/>
      <c r="W383" s="138" t="str">
        <f t="shared" si="20"/>
        <v/>
      </c>
      <c r="X383" s="205" t="e">
        <f t="shared" si="21"/>
        <v>#VALUE!</v>
      </c>
      <c r="Y383" s="139">
        <f t="shared" si="22"/>
        <v>0</v>
      </c>
      <c r="Z383" s="139" t="str">
        <f t="shared" si="23"/>
        <v/>
      </c>
      <c r="AA383" s="140"/>
      <c r="AB383" s="141"/>
      <c r="AC383" s="141"/>
      <c r="AD383" s="160"/>
    </row>
    <row r="384" spans="1:30" s="142" customFormat="1" ht="15" hidden="1">
      <c r="A384" s="134"/>
      <c r="B384" s="134"/>
      <c r="C384" s="135"/>
      <c r="D384" s="135"/>
      <c r="E384" s="135"/>
      <c r="F384" s="135"/>
      <c r="G384" s="135"/>
      <c r="H384" s="135"/>
      <c r="I384" s="135"/>
      <c r="J384" s="134"/>
      <c r="K384" s="135"/>
      <c r="L384" s="162"/>
      <c r="M384" s="135"/>
      <c r="N384" s="134"/>
      <c r="O384" s="135"/>
      <c r="P384" s="134"/>
      <c r="Q384" s="135"/>
      <c r="R384" s="134"/>
      <c r="S384" s="136"/>
      <c r="T384" s="136"/>
      <c r="U384" s="136"/>
      <c r="V384" s="137"/>
      <c r="W384" s="138" t="str">
        <f t="shared" si="20"/>
        <v/>
      </c>
      <c r="X384" s="205" t="e">
        <f t="shared" si="21"/>
        <v>#VALUE!</v>
      </c>
      <c r="Y384" s="139">
        <f t="shared" si="22"/>
        <v>0</v>
      </c>
      <c r="Z384" s="139" t="str">
        <f t="shared" si="23"/>
        <v/>
      </c>
      <c r="AA384" s="140"/>
      <c r="AB384" s="141"/>
      <c r="AC384" s="141"/>
      <c r="AD384" s="160"/>
    </row>
    <row r="385" spans="1:30" s="142" customFormat="1" ht="15" hidden="1">
      <c r="A385" s="134"/>
      <c r="B385" s="134"/>
      <c r="C385" s="135"/>
      <c r="D385" s="135"/>
      <c r="E385" s="135"/>
      <c r="F385" s="135"/>
      <c r="G385" s="135"/>
      <c r="H385" s="135"/>
      <c r="I385" s="135"/>
      <c r="J385" s="134"/>
      <c r="K385" s="135"/>
      <c r="L385" s="162"/>
      <c r="M385" s="135"/>
      <c r="N385" s="134"/>
      <c r="O385" s="135"/>
      <c r="P385" s="134"/>
      <c r="Q385" s="135"/>
      <c r="R385" s="134"/>
      <c r="S385" s="136"/>
      <c r="T385" s="136"/>
      <c r="U385" s="136"/>
      <c r="V385" s="137"/>
      <c r="W385" s="138" t="str">
        <f t="shared" si="20"/>
        <v/>
      </c>
      <c r="X385" s="205" t="e">
        <f t="shared" si="21"/>
        <v>#VALUE!</v>
      </c>
      <c r="Y385" s="139">
        <f t="shared" si="22"/>
        <v>0</v>
      </c>
      <c r="Z385" s="139" t="str">
        <f t="shared" si="23"/>
        <v/>
      </c>
      <c r="AA385" s="140"/>
      <c r="AB385" s="141"/>
      <c r="AC385" s="141"/>
      <c r="AD385" s="160"/>
    </row>
    <row r="386" spans="1:30" s="142" customFormat="1" ht="15" hidden="1">
      <c r="A386" s="134"/>
      <c r="B386" s="134"/>
      <c r="C386" s="135"/>
      <c r="D386" s="135"/>
      <c r="E386" s="135"/>
      <c r="F386" s="135"/>
      <c r="G386" s="135"/>
      <c r="H386" s="135"/>
      <c r="I386" s="135"/>
      <c r="J386" s="134"/>
      <c r="K386" s="135"/>
      <c r="L386" s="162"/>
      <c r="M386" s="135"/>
      <c r="N386" s="134"/>
      <c r="O386" s="135"/>
      <c r="P386" s="134"/>
      <c r="Q386" s="135"/>
      <c r="R386" s="134"/>
      <c r="S386" s="136"/>
      <c r="T386" s="136"/>
      <c r="U386" s="136"/>
      <c r="V386" s="137"/>
      <c r="W386" s="138" t="str">
        <f t="shared" si="20"/>
        <v/>
      </c>
      <c r="X386" s="205" t="e">
        <f t="shared" si="21"/>
        <v>#VALUE!</v>
      </c>
      <c r="Y386" s="139">
        <f t="shared" si="22"/>
        <v>0</v>
      </c>
      <c r="Z386" s="139" t="str">
        <f t="shared" si="23"/>
        <v/>
      </c>
      <c r="AA386" s="140"/>
      <c r="AB386" s="141"/>
      <c r="AC386" s="141"/>
      <c r="AD386" s="160"/>
    </row>
    <row r="387" spans="1:30" s="142" customFormat="1" ht="15" hidden="1">
      <c r="A387" s="134"/>
      <c r="B387" s="134"/>
      <c r="C387" s="135"/>
      <c r="D387" s="135"/>
      <c r="E387" s="135"/>
      <c r="F387" s="135"/>
      <c r="G387" s="135"/>
      <c r="H387" s="135"/>
      <c r="I387" s="135"/>
      <c r="J387" s="134"/>
      <c r="K387" s="135"/>
      <c r="L387" s="162"/>
      <c r="M387" s="135"/>
      <c r="N387" s="134"/>
      <c r="O387" s="135"/>
      <c r="P387" s="134"/>
      <c r="Q387" s="135"/>
      <c r="R387" s="134"/>
      <c r="S387" s="136"/>
      <c r="T387" s="136"/>
      <c r="U387" s="136"/>
      <c r="V387" s="137"/>
      <c r="W387" s="138" t="str">
        <f t="shared" ref="W387:W450" si="24">IF(L387&lt;&gt;"",L387,"")</f>
        <v/>
      </c>
      <c r="X387" s="205" t="e">
        <f t="shared" ref="X387:X450" si="25">W387-V387</f>
        <v>#VALUE!</v>
      </c>
      <c r="Y387" s="139">
        <f t="shared" ref="Y387:Y450" si="26">IF(V387="",U387,IF(AND(V387&lt;=41820,W387&lt;=41820),"",IF(AND(V387&lt;=41820,W387&gt;41820),U387,"")))</f>
        <v>0</v>
      </c>
      <c r="Z387" s="139" t="str">
        <f t="shared" ref="Z387:Z450" si="27">IF(AND(V387&gt;41820,W387&gt;41820),"",IF(AND(V387&gt;41820,W387&lt;=41820),U387,""))</f>
        <v/>
      </c>
      <c r="AA387" s="140"/>
      <c r="AB387" s="141"/>
      <c r="AC387" s="141"/>
      <c r="AD387" s="160"/>
    </row>
    <row r="388" spans="1:30" s="142" customFormat="1" ht="15" hidden="1">
      <c r="A388" s="134"/>
      <c r="B388" s="134"/>
      <c r="C388" s="135"/>
      <c r="D388" s="135"/>
      <c r="E388" s="135"/>
      <c r="F388" s="135"/>
      <c r="G388" s="135"/>
      <c r="H388" s="135"/>
      <c r="I388" s="135"/>
      <c r="J388" s="134"/>
      <c r="K388" s="135"/>
      <c r="L388" s="162"/>
      <c r="M388" s="135"/>
      <c r="N388" s="134"/>
      <c r="O388" s="135"/>
      <c r="P388" s="134"/>
      <c r="Q388" s="135"/>
      <c r="R388" s="134"/>
      <c r="S388" s="136"/>
      <c r="T388" s="136"/>
      <c r="U388" s="136"/>
      <c r="V388" s="137"/>
      <c r="W388" s="138" t="str">
        <f t="shared" si="24"/>
        <v/>
      </c>
      <c r="X388" s="205" t="e">
        <f t="shared" si="25"/>
        <v>#VALUE!</v>
      </c>
      <c r="Y388" s="139">
        <f t="shared" si="26"/>
        <v>0</v>
      </c>
      <c r="Z388" s="139" t="str">
        <f t="shared" si="27"/>
        <v/>
      </c>
      <c r="AA388" s="140"/>
      <c r="AB388" s="141"/>
      <c r="AC388" s="141"/>
      <c r="AD388" s="160"/>
    </row>
    <row r="389" spans="1:30" s="142" customFormat="1" ht="15" hidden="1">
      <c r="A389" s="134"/>
      <c r="B389" s="134"/>
      <c r="C389" s="135"/>
      <c r="D389" s="135"/>
      <c r="E389" s="135"/>
      <c r="F389" s="135"/>
      <c r="G389" s="135"/>
      <c r="H389" s="135"/>
      <c r="I389" s="135"/>
      <c r="J389" s="134"/>
      <c r="K389" s="135"/>
      <c r="L389" s="162"/>
      <c r="M389" s="135"/>
      <c r="N389" s="134"/>
      <c r="O389" s="135"/>
      <c r="P389" s="134"/>
      <c r="Q389" s="135"/>
      <c r="R389" s="134"/>
      <c r="S389" s="136"/>
      <c r="T389" s="136"/>
      <c r="U389" s="136"/>
      <c r="V389" s="137"/>
      <c r="W389" s="138" t="str">
        <f t="shared" si="24"/>
        <v/>
      </c>
      <c r="X389" s="205" t="e">
        <f t="shared" si="25"/>
        <v>#VALUE!</v>
      </c>
      <c r="Y389" s="139">
        <f t="shared" si="26"/>
        <v>0</v>
      </c>
      <c r="Z389" s="139" t="str">
        <f t="shared" si="27"/>
        <v/>
      </c>
      <c r="AA389" s="140"/>
      <c r="AB389" s="141"/>
      <c r="AC389" s="141"/>
      <c r="AD389" s="160"/>
    </row>
    <row r="390" spans="1:30" s="142" customFormat="1" ht="15" hidden="1">
      <c r="A390" s="134"/>
      <c r="B390" s="134"/>
      <c r="C390" s="135"/>
      <c r="D390" s="135"/>
      <c r="E390" s="135"/>
      <c r="F390" s="135"/>
      <c r="G390" s="135"/>
      <c r="H390" s="135"/>
      <c r="I390" s="135"/>
      <c r="J390" s="134"/>
      <c r="K390" s="135"/>
      <c r="L390" s="162"/>
      <c r="M390" s="135"/>
      <c r="N390" s="134"/>
      <c r="O390" s="135"/>
      <c r="P390" s="134"/>
      <c r="Q390" s="135"/>
      <c r="R390" s="134"/>
      <c r="S390" s="136"/>
      <c r="T390" s="136"/>
      <c r="U390" s="136"/>
      <c r="V390" s="137"/>
      <c r="W390" s="138" t="str">
        <f t="shared" si="24"/>
        <v/>
      </c>
      <c r="X390" s="205" t="e">
        <f t="shared" si="25"/>
        <v>#VALUE!</v>
      </c>
      <c r="Y390" s="139">
        <f t="shared" si="26"/>
        <v>0</v>
      </c>
      <c r="Z390" s="139" t="str">
        <f t="shared" si="27"/>
        <v/>
      </c>
      <c r="AA390" s="140"/>
      <c r="AB390" s="141"/>
      <c r="AC390" s="141"/>
      <c r="AD390" s="160"/>
    </row>
    <row r="391" spans="1:30" s="142" customFormat="1" ht="15" hidden="1">
      <c r="A391" s="134"/>
      <c r="B391" s="134"/>
      <c r="C391" s="135"/>
      <c r="D391" s="135"/>
      <c r="E391" s="135"/>
      <c r="F391" s="135"/>
      <c r="G391" s="135"/>
      <c r="H391" s="135"/>
      <c r="I391" s="135"/>
      <c r="J391" s="134"/>
      <c r="K391" s="135"/>
      <c r="L391" s="162"/>
      <c r="M391" s="135"/>
      <c r="N391" s="134"/>
      <c r="O391" s="135"/>
      <c r="P391" s="134"/>
      <c r="Q391" s="135"/>
      <c r="R391" s="134"/>
      <c r="S391" s="136"/>
      <c r="T391" s="136"/>
      <c r="U391" s="136"/>
      <c r="V391" s="137"/>
      <c r="W391" s="138" t="str">
        <f t="shared" si="24"/>
        <v/>
      </c>
      <c r="X391" s="205" t="e">
        <f t="shared" si="25"/>
        <v>#VALUE!</v>
      </c>
      <c r="Y391" s="139">
        <f t="shared" si="26"/>
        <v>0</v>
      </c>
      <c r="Z391" s="139" t="str">
        <f t="shared" si="27"/>
        <v/>
      </c>
      <c r="AA391" s="140"/>
      <c r="AB391" s="141"/>
      <c r="AC391" s="141"/>
      <c r="AD391" s="160"/>
    </row>
    <row r="392" spans="1:30" s="142" customFormat="1" ht="15" hidden="1">
      <c r="A392" s="134"/>
      <c r="B392" s="134"/>
      <c r="C392" s="135"/>
      <c r="D392" s="135"/>
      <c r="E392" s="135"/>
      <c r="F392" s="135"/>
      <c r="G392" s="135"/>
      <c r="H392" s="135"/>
      <c r="I392" s="135"/>
      <c r="J392" s="134"/>
      <c r="K392" s="135"/>
      <c r="L392" s="162"/>
      <c r="M392" s="135"/>
      <c r="N392" s="134"/>
      <c r="O392" s="135"/>
      <c r="P392" s="134"/>
      <c r="Q392" s="135"/>
      <c r="R392" s="134"/>
      <c r="S392" s="136"/>
      <c r="T392" s="136"/>
      <c r="U392" s="136"/>
      <c r="V392" s="137"/>
      <c r="W392" s="138" t="str">
        <f t="shared" si="24"/>
        <v/>
      </c>
      <c r="X392" s="205" t="e">
        <f t="shared" si="25"/>
        <v>#VALUE!</v>
      </c>
      <c r="Y392" s="139">
        <f t="shared" si="26"/>
        <v>0</v>
      </c>
      <c r="Z392" s="139" t="str">
        <f t="shared" si="27"/>
        <v/>
      </c>
      <c r="AA392" s="140"/>
      <c r="AB392" s="141"/>
      <c r="AC392" s="141"/>
      <c r="AD392" s="160"/>
    </row>
    <row r="393" spans="1:30" s="142" customFormat="1" ht="15" hidden="1">
      <c r="A393" s="134"/>
      <c r="B393" s="134"/>
      <c r="C393" s="135"/>
      <c r="D393" s="135"/>
      <c r="E393" s="135"/>
      <c r="F393" s="135"/>
      <c r="G393" s="135"/>
      <c r="H393" s="135"/>
      <c r="I393" s="135"/>
      <c r="J393" s="134"/>
      <c r="K393" s="135"/>
      <c r="L393" s="162"/>
      <c r="M393" s="135"/>
      <c r="N393" s="134"/>
      <c r="O393" s="135"/>
      <c r="P393" s="134"/>
      <c r="Q393" s="135"/>
      <c r="R393" s="134"/>
      <c r="S393" s="136"/>
      <c r="T393" s="136"/>
      <c r="U393" s="136"/>
      <c r="V393" s="137"/>
      <c r="W393" s="138" t="str">
        <f t="shared" si="24"/>
        <v/>
      </c>
      <c r="X393" s="205" t="e">
        <f t="shared" si="25"/>
        <v>#VALUE!</v>
      </c>
      <c r="Y393" s="139">
        <f t="shared" si="26"/>
        <v>0</v>
      </c>
      <c r="Z393" s="139" t="str">
        <f t="shared" si="27"/>
        <v/>
      </c>
      <c r="AA393" s="140"/>
      <c r="AB393" s="141"/>
      <c r="AC393" s="141"/>
      <c r="AD393" s="160"/>
    </row>
    <row r="394" spans="1:30" s="142" customFormat="1" ht="15" hidden="1">
      <c r="A394" s="134"/>
      <c r="B394" s="134"/>
      <c r="C394" s="135"/>
      <c r="D394" s="135"/>
      <c r="E394" s="135"/>
      <c r="F394" s="135"/>
      <c r="G394" s="135"/>
      <c r="H394" s="135"/>
      <c r="I394" s="135"/>
      <c r="J394" s="134"/>
      <c r="K394" s="135"/>
      <c r="L394" s="162"/>
      <c r="M394" s="135"/>
      <c r="N394" s="134"/>
      <c r="O394" s="135"/>
      <c r="P394" s="134"/>
      <c r="Q394" s="135"/>
      <c r="R394" s="134"/>
      <c r="S394" s="136"/>
      <c r="T394" s="136"/>
      <c r="U394" s="136"/>
      <c r="V394" s="137"/>
      <c r="W394" s="138" t="str">
        <f t="shared" si="24"/>
        <v/>
      </c>
      <c r="X394" s="205" t="e">
        <f t="shared" si="25"/>
        <v>#VALUE!</v>
      </c>
      <c r="Y394" s="139">
        <f t="shared" si="26"/>
        <v>0</v>
      </c>
      <c r="Z394" s="139" t="str">
        <f t="shared" si="27"/>
        <v/>
      </c>
      <c r="AA394" s="140"/>
      <c r="AB394" s="141"/>
      <c r="AC394" s="141"/>
      <c r="AD394" s="160"/>
    </row>
    <row r="395" spans="1:30" s="142" customFormat="1" ht="15" hidden="1">
      <c r="A395" s="134"/>
      <c r="B395" s="134"/>
      <c r="C395" s="135"/>
      <c r="D395" s="135"/>
      <c r="E395" s="135"/>
      <c r="F395" s="135"/>
      <c r="G395" s="135"/>
      <c r="H395" s="135"/>
      <c r="I395" s="135"/>
      <c r="J395" s="134"/>
      <c r="K395" s="135"/>
      <c r="L395" s="162"/>
      <c r="M395" s="135"/>
      <c r="N395" s="134"/>
      <c r="O395" s="135"/>
      <c r="P395" s="134"/>
      <c r="Q395" s="135"/>
      <c r="R395" s="134"/>
      <c r="S395" s="136"/>
      <c r="T395" s="136"/>
      <c r="U395" s="136"/>
      <c r="V395" s="137"/>
      <c r="W395" s="138" t="str">
        <f t="shared" si="24"/>
        <v/>
      </c>
      <c r="X395" s="205" t="e">
        <f t="shared" si="25"/>
        <v>#VALUE!</v>
      </c>
      <c r="Y395" s="139">
        <f t="shared" si="26"/>
        <v>0</v>
      </c>
      <c r="Z395" s="139" t="str">
        <f t="shared" si="27"/>
        <v/>
      </c>
      <c r="AA395" s="140"/>
      <c r="AB395" s="141"/>
      <c r="AC395" s="141"/>
      <c r="AD395" s="160"/>
    </row>
    <row r="396" spans="1:30" s="142" customFormat="1" ht="15" hidden="1">
      <c r="A396" s="134"/>
      <c r="B396" s="134"/>
      <c r="C396" s="135"/>
      <c r="D396" s="135"/>
      <c r="E396" s="135"/>
      <c r="F396" s="135"/>
      <c r="G396" s="135"/>
      <c r="H396" s="135"/>
      <c r="I396" s="135"/>
      <c r="J396" s="134"/>
      <c r="K396" s="135"/>
      <c r="L396" s="162"/>
      <c r="M396" s="135"/>
      <c r="N396" s="134"/>
      <c r="O396" s="135"/>
      <c r="P396" s="134"/>
      <c r="Q396" s="135"/>
      <c r="R396" s="134"/>
      <c r="S396" s="136"/>
      <c r="T396" s="136"/>
      <c r="U396" s="136"/>
      <c r="V396" s="137"/>
      <c r="W396" s="138" t="str">
        <f t="shared" si="24"/>
        <v/>
      </c>
      <c r="X396" s="205" t="e">
        <f t="shared" si="25"/>
        <v>#VALUE!</v>
      </c>
      <c r="Y396" s="139">
        <f t="shared" si="26"/>
        <v>0</v>
      </c>
      <c r="Z396" s="139" t="str">
        <f t="shared" si="27"/>
        <v/>
      </c>
      <c r="AA396" s="140"/>
      <c r="AB396" s="141"/>
      <c r="AC396" s="141"/>
      <c r="AD396" s="160"/>
    </row>
    <row r="397" spans="1:30" s="142" customFormat="1" ht="15" hidden="1">
      <c r="A397" s="134"/>
      <c r="B397" s="134"/>
      <c r="C397" s="135"/>
      <c r="D397" s="135"/>
      <c r="E397" s="135"/>
      <c r="F397" s="135"/>
      <c r="G397" s="135"/>
      <c r="H397" s="135"/>
      <c r="I397" s="135"/>
      <c r="J397" s="134"/>
      <c r="K397" s="135"/>
      <c r="L397" s="162"/>
      <c r="M397" s="135"/>
      <c r="N397" s="134"/>
      <c r="O397" s="135"/>
      <c r="P397" s="134"/>
      <c r="Q397" s="135"/>
      <c r="R397" s="134"/>
      <c r="S397" s="136"/>
      <c r="T397" s="136"/>
      <c r="U397" s="136"/>
      <c r="V397" s="137"/>
      <c r="W397" s="138" t="str">
        <f t="shared" si="24"/>
        <v/>
      </c>
      <c r="X397" s="205" t="e">
        <f t="shared" si="25"/>
        <v>#VALUE!</v>
      </c>
      <c r="Y397" s="139">
        <f t="shared" si="26"/>
        <v>0</v>
      </c>
      <c r="Z397" s="139" t="str">
        <f t="shared" si="27"/>
        <v/>
      </c>
      <c r="AA397" s="140"/>
      <c r="AB397" s="141"/>
      <c r="AC397" s="141"/>
      <c r="AD397" s="160"/>
    </row>
    <row r="398" spans="1:30" s="142" customFormat="1" ht="15" hidden="1">
      <c r="A398" s="134"/>
      <c r="B398" s="134"/>
      <c r="C398" s="135"/>
      <c r="D398" s="135"/>
      <c r="E398" s="135"/>
      <c r="F398" s="135"/>
      <c r="G398" s="135"/>
      <c r="H398" s="135"/>
      <c r="I398" s="135"/>
      <c r="J398" s="134"/>
      <c r="K398" s="135"/>
      <c r="L398" s="162"/>
      <c r="M398" s="135"/>
      <c r="N398" s="134"/>
      <c r="O398" s="135"/>
      <c r="P398" s="134"/>
      <c r="Q398" s="135"/>
      <c r="R398" s="134"/>
      <c r="S398" s="136"/>
      <c r="T398" s="136"/>
      <c r="U398" s="136"/>
      <c r="V398" s="137"/>
      <c r="W398" s="138" t="str">
        <f t="shared" si="24"/>
        <v/>
      </c>
      <c r="X398" s="205" t="e">
        <f t="shared" si="25"/>
        <v>#VALUE!</v>
      </c>
      <c r="Y398" s="139">
        <f t="shared" si="26"/>
        <v>0</v>
      </c>
      <c r="Z398" s="139" t="str">
        <f t="shared" si="27"/>
        <v/>
      </c>
      <c r="AA398" s="140"/>
      <c r="AB398" s="141"/>
      <c r="AC398" s="141"/>
      <c r="AD398" s="160"/>
    </row>
    <row r="399" spans="1:30" s="142" customFormat="1" ht="15" hidden="1">
      <c r="A399" s="134"/>
      <c r="B399" s="134"/>
      <c r="C399" s="135"/>
      <c r="D399" s="135"/>
      <c r="E399" s="135"/>
      <c r="F399" s="135"/>
      <c r="G399" s="135"/>
      <c r="H399" s="135"/>
      <c r="I399" s="135"/>
      <c r="J399" s="134"/>
      <c r="K399" s="135"/>
      <c r="L399" s="162"/>
      <c r="M399" s="135"/>
      <c r="N399" s="134"/>
      <c r="O399" s="135"/>
      <c r="P399" s="134"/>
      <c r="Q399" s="135"/>
      <c r="R399" s="134"/>
      <c r="S399" s="136"/>
      <c r="T399" s="136"/>
      <c r="U399" s="136"/>
      <c r="V399" s="137"/>
      <c r="W399" s="138" t="str">
        <f t="shared" si="24"/>
        <v/>
      </c>
      <c r="X399" s="205" t="e">
        <f t="shared" si="25"/>
        <v>#VALUE!</v>
      </c>
      <c r="Y399" s="139">
        <f t="shared" si="26"/>
        <v>0</v>
      </c>
      <c r="Z399" s="139" t="str">
        <f t="shared" si="27"/>
        <v/>
      </c>
      <c r="AA399" s="140"/>
      <c r="AB399" s="141"/>
      <c r="AC399" s="141"/>
      <c r="AD399" s="160"/>
    </row>
    <row r="400" spans="1:30" s="142" customFormat="1" ht="15" hidden="1">
      <c r="A400" s="134"/>
      <c r="B400" s="134"/>
      <c r="C400" s="135"/>
      <c r="D400" s="135"/>
      <c r="E400" s="135"/>
      <c r="F400" s="135"/>
      <c r="G400" s="135"/>
      <c r="H400" s="135"/>
      <c r="I400" s="135"/>
      <c r="J400" s="134"/>
      <c r="K400" s="135"/>
      <c r="L400" s="162"/>
      <c r="M400" s="135"/>
      <c r="N400" s="134"/>
      <c r="O400" s="135"/>
      <c r="P400" s="134"/>
      <c r="Q400" s="135"/>
      <c r="R400" s="134"/>
      <c r="S400" s="136"/>
      <c r="T400" s="136"/>
      <c r="U400" s="136"/>
      <c r="V400" s="137"/>
      <c r="W400" s="138" t="str">
        <f t="shared" si="24"/>
        <v/>
      </c>
      <c r="X400" s="205" t="e">
        <f t="shared" si="25"/>
        <v>#VALUE!</v>
      </c>
      <c r="Y400" s="139">
        <f t="shared" si="26"/>
        <v>0</v>
      </c>
      <c r="Z400" s="139" t="str">
        <f t="shared" si="27"/>
        <v/>
      </c>
      <c r="AA400" s="140"/>
      <c r="AB400" s="141"/>
      <c r="AC400" s="141"/>
      <c r="AD400" s="160"/>
    </row>
    <row r="401" spans="1:30" s="142" customFormat="1" ht="15" hidden="1">
      <c r="A401" s="134"/>
      <c r="B401" s="134"/>
      <c r="C401" s="135"/>
      <c r="D401" s="135"/>
      <c r="E401" s="135"/>
      <c r="F401" s="135"/>
      <c r="G401" s="135"/>
      <c r="H401" s="135"/>
      <c r="I401" s="135"/>
      <c r="J401" s="134"/>
      <c r="K401" s="135"/>
      <c r="L401" s="162"/>
      <c r="M401" s="135"/>
      <c r="N401" s="134"/>
      <c r="O401" s="135"/>
      <c r="P401" s="134"/>
      <c r="Q401" s="135"/>
      <c r="R401" s="134"/>
      <c r="S401" s="136"/>
      <c r="T401" s="136"/>
      <c r="U401" s="136"/>
      <c r="V401" s="137"/>
      <c r="W401" s="138" t="str">
        <f t="shared" si="24"/>
        <v/>
      </c>
      <c r="X401" s="205" t="e">
        <f t="shared" si="25"/>
        <v>#VALUE!</v>
      </c>
      <c r="Y401" s="139">
        <f t="shared" si="26"/>
        <v>0</v>
      </c>
      <c r="Z401" s="139" t="str">
        <f t="shared" si="27"/>
        <v/>
      </c>
      <c r="AA401" s="140"/>
      <c r="AB401" s="141"/>
      <c r="AC401" s="141"/>
      <c r="AD401" s="160"/>
    </row>
    <row r="402" spans="1:30" s="142" customFormat="1" ht="15" hidden="1">
      <c r="A402" s="134"/>
      <c r="B402" s="134"/>
      <c r="C402" s="135"/>
      <c r="D402" s="135"/>
      <c r="E402" s="135"/>
      <c r="F402" s="135"/>
      <c r="G402" s="135"/>
      <c r="H402" s="135"/>
      <c r="I402" s="135"/>
      <c r="J402" s="134"/>
      <c r="K402" s="135"/>
      <c r="L402" s="162"/>
      <c r="M402" s="135"/>
      <c r="N402" s="134"/>
      <c r="O402" s="135"/>
      <c r="P402" s="134"/>
      <c r="Q402" s="135"/>
      <c r="R402" s="134"/>
      <c r="S402" s="136"/>
      <c r="T402" s="136"/>
      <c r="U402" s="136"/>
      <c r="V402" s="137"/>
      <c r="W402" s="138" t="str">
        <f t="shared" si="24"/>
        <v/>
      </c>
      <c r="X402" s="205" t="e">
        <f t="shared" si="25"/>
        <v>#VALUE!</v>
      </c>
      <c r="Y402" s="139">
        <f t="shared" si="26"/>
        <v>0</v>
      </c>
      <c r="Z402" s="139" t="str">
        <f t="shared" si="27"/>
        <v/>
      </c>
      <c r="AA402" s="140"/>
      <c r="AB402" s="141"/>
      <c r="AC402" s="141"/>
      <c r="AD402" s="160"/>
    </row>
    <row r="403" spans="1:30" s="142" customFormat="1" ht="15" hidden="1">
      <c r="A403" s="134"/>
      <c r="B403" s="134"/>
      <c r="C403" s="135"/>
      <c r="D403" s="135"/>
      <c r="E403" s="135"/>
      <c r="F403" s="135"/>
      <c r="G403" s="135"/>
      <c r="H403" s="135"/>
      <c r="I403" s="135"/>
      <c r="J403" s="134"/>
      <c r="K403" s="135"/>
      <c r="L403" s="162"/>
      <c r="M403" s="135"/>
      <c r="N403" s="134"/>
      <c r="O403" s="135"/>
      <c r="P403" s="134"/>
      <c r="Q403" s="135"/>
      <c r="R403" s="134"/>
      <c r="S403" s="136"/>
      <c r="T403" s="136"/>
      <c r="U403" s="136"/>
      <c r="V403" s="137"/>
      <c r="W403" s="138" t="str">
        <f t="shared" si="24"/>
        <v/>
      </c>
      <c r="X403" s="205" t="e">
        <f t="shared" si="25"/>
        <v>#VALUE!</v>
      </c>
      <c r="Y403" s="139">
        <f t="shared" si="26"/>
        <v>0</v>
      </c>
      <c r="Z403" s="139" t="str">
        <f t="shared" si="27"/>
        <v/>
      </c>
      <c r="AA403" s="140"/>
      <c r="AB403" s="141"/>
      <c r="AC403" s="141"/>
      <c r="AD403" s="160"/>
    </row>
    <row r="404" spans="1:30" s="142" customFormat="1" ht="15" hidden="1">
      <c r="A404" s="134"/>
      <c r="B404" s="134"/>
      <c r="C404" s="135"/>
      <c r="D404" s="135"/>
      <c r="E404" s="135"/>
      <c r="F404" s="135"/>
      <c r="G404" s="135"/>
      <c r="H404" s="135"/>
      <c r="I404" s="135"/>
      <c r="J404" s="134"/>
      <c r="K404" s="135"/>
      <c r="L404" s="162"/>
      <c r="M404" s="135"/>
      <c r="N404" s="134"/>
      <c r="O404" s="135"/>
      <c r="P404" s="134"/>
      <c r="Q404" s="135"/>
      <c r="R404" s="134"/>
      <c r="S404" s="136"/>
      <c r="T404" s="136"/>
      <c r="U404" s="136"/>
      <c r="V404" s="137"/>
      <c r="W404" s="138" t="str">
        <f t="shared" si="24"/>
        <v/>
      </c>
      <c r="X404" s="205" t="e">
        <f t="shared" si="25"/>
        <v>#VALUE!</v>
      </c>
      <c r="Y404" s="139">
        <f t="shared" si="26"/>
        <v>0</v>
      </c>
      <c r="Z404" s="139" t="str">
        <f t="shared" si="27"/>
        <v/>
      </c>
      <c r="AA404" s="140"/>
      <c r="AB404" s="141"/>
      <c r="AC404" s="141"/>
      <c r="AD404" s="160"/>
    </row>
    <row r="405" spans="1:30" s="142" customFormat="1" ht="15" hidden="1">
      <c r="A405" s="134"/>
      <c r="B405" s="134"/>
      <c r="C405" s="135"/>
      <c r="D405" s="135"/>
      <c r="E405" s="135"/>
      <c r="F405" s="135"/>
      <c r="G405" s="135"/>
      <c r="H405" s="135"/>
      <c r="I405" s="135"/>
      <c r="J405" s="134"/>
      <c r="K405" s="135"/>
      <c r="L405" s="162"/>
      <c r="M405" s="135"/>
      <c r="N405" s="134"/>
      <c r="O405" s="135"/>
      <c r="P405" s="134"/>
      <c r="Q405" s="135"/>
      <c r="R405" s="134"/>
      <c r="S405" s="136"/>
      <c r="T405" s="136"/>
      <c r="U405" s="136"/>
      <c r="V405" s="137"/>
      <c r="W405" s="138" t="str">
        <f t="shared" si="24"/>
        <v/>
      </c>
      <c r="X405" s="205" t="e">
        <f t="shared" si="25"/>
        <v>#VALUE!</v>
      </c>
      <c r="Y405" s="139">
        <f t="shared" si="26"/>
        <v>0</v>
      </c>
      <c r="Z405" s="139" t="str">
        <f t="shared" si="27"/>
        <v/>
      </c>
      <c r="AA405" s="140"/>
      <c r="AB405" s="141"/>
      <c r="AC405" s="141"/>
      <c r="AD405" s="160"/>
    </row>
    <row r="406" spans="1:30" s="142" customFormat="1" ht="15" hidden="1">
      <c r="A406" s="134"/>
      <c r="B406" s="134"/>
      <c r="C406" s="135"/>
      <c r="D406" s="135"/>
      <c r="E406" s="135"/>
      <c r="F406" s="135"/>
      <c r="G406" s="135"/>
      <c r="H406" s="135"/>
      <c r="I406" s="135"/>
      <c r="J406" s="134"/>
      <c r="K406" s="135"/>
      <c r="L406" s="162"/>
      <c r="M406" s="135"/>
      <c r="N406" s="134"/>
      <c r="O406" s="135"/>
      <c r="P406" s="134"/>
      <c r="Q406" s="135"/>
      <c r="R406" s="134"/>
      <c r="S406" s="136"/>
      <c r="T406" s="136"/>
      <c r="U406" s="136"/>
      <c r="V406" s="137"/>
      <c r="W406" s="138" t="str">
        <f t="shared" si="24"/>
        <v/>
      </c>
      <c r="X406" s="205" t="e">
        <f t="shared" si="25"/>
        <v>#VALUE!</v>
      </c>
      <c r="Y406" s="139">
        <f t="shared" si="26"/>
        <v>0</v>
      </c>
      <c r="Z406" s="139" t="str">
        <f t="shared" si="27"/>
        <v/>
      </c>
      <c r="AA406" s="140"/>
      <c r="AB406" s="141"/>
      <c r="AC406" s="141"/>
      <c r="AD406" s="160"/>
    </row>
    <row r="407" spans="1:30" s="142" customFormat="1" ht="15" hidden="1">
      <c r="A407" s="134"/>
      <c r="B407" s="134"/>
      <c r="C407" s="135"/>
      <c r="D407" s="135"/>
      <c r="E407" s="135"/>
      <c r="F407" s="135"/>
      <c r="G407" s="135"/>
      <c r="H407" s="135"/>
      <c r="I407" s="135"/>
      <c r="J407" s="134"/>
      <c r="K407" s="135"/>
      <c r="L407" s="162"/>
      <c r="M407" s="135"/>
      <c r="N407" s="134"/>
      <c r="O407" s="135"/>
      <c r="P407" s="134"/>
      <c r="Q407" s="135"/>
      <c r="R407" s="134"/>
      <c r="S407" s="136"/>
      <c r="T407" s="136"/>
      <c r="U407" s="136"/>
      <c r="V407" s="137"/>
      <c r="W407" s="138" t="str">
        <f t="shared" si="24"/>
        <v/>
      </c>
      <c r="X407" s="205" t="e">
        <f t="shared" si="25"/>
        <v>#VALUE!</v>
      </c>
      <c r="Y407" s="139">
        <f t="shared" si="26"/>
        <v>0</v>
      </c>
      <c r="Z407" s="139" t="str">
        <f t="shared" si="27"/>
        <v/>
      </c>
      <c r="AA407" s="140"/>
      <c r="AB407" s="141"/>
      <c r="AC407" s="141"/>
      <c r="AD407" s="160"/>
    </row>
    <row r="408" spans="1:30" s="142" customFormat="1" ht="15" hidden="1">
      <c r="A408" s="134"/>
      <c r="B408" s="134"/>
      <c r="C408" s="135"/>
      <c r="D408" s="135"/>
      <c r="E408" s="135"/>
      <c r="F408" s="135"/>
      <c r="G408" s="135"/>
      <c r="H408" s="135"/>
      <c r="I408" s="135"/>
      <c r="J408" s="134"/>
      <c r="K408" s="135"/>
      <c r="L408" s="162"/>
      <c r="M408" s="135"/>
      <c r="N408" s="134"/>
      <c r="O408" s="135"/>
      <c r="P408" s="134"/>
      <c r="Q408" s="135"/>
      <c r="R408" s="134"/>
      <c r="S408" s="136"/>
      <c r="T408" s="136"/>
      <c r="U408" s="136"/>
      <c r="V408" s="137"/>
      <c r="W408" s="138" t="str">
        <f t="shared" si="24"/>
        <v/>
      </c>
      <c r="X408" s="205" t="e">
        <f t="shared" si="25"/>
        <v>#VALUE!</v>
      </c>
      <c r="Y408" s="139">
        <f t="shared" si="26"/>
        <v>0</v>
      </c>
      <c r="Z408" s="139" t="str">
        <f t="shared" si="27"/>
        <v/>
      </c>
      <c r="AA408" s="140"/>
      <c r="AB408" s="141"/>
      <c r="AC408" s="141"/>
      <c r="AD408" s="160"/>
    </row>
    <row r="409" spans="1:30" s="142" customFormat="1" ht="15" hidden="1">
      <c r="A409" s="134"/>
      <c r="B409" s="134"/>
      <c r="C409" s="135"/>
      <c r="D409" s="135"/>
      <c r="E409" s="135"/>
      <c r="F409" s="135"/>
      <c r="G409" s="135"/>
      <c r="H409" s="135"/>
      <c r="I409" s="135"/>
      <c r="J409" s="134"/>
      <c r="K409" s="135"/>
      <c r="L409" s="162"/>
      <c r="M409" s="135"/>
      <c r="N409" s="134"/>
      <c r="O409" s="135"/>
      <c r="P409" s="134"/>
      <c r="Q409" s="135"/>
      <c r="R409" s="134"/>
      <c r="S409" s="136"/>
      <c r="T409" s="136"/>
      <c r="U409" s="136"/>
      <c r="V409" s="137"/>
      <c r="W409" s="138" t="str">
        <f t="shared" si="24"/>
        <v/>
      </c>
      <c r="X409" s="205" t="e">
        <f t="shared" si="25"/>
        <v>#VALUE!</v>
      </c>
      <c r="Y409" s="139">
        <f t="shared" si="26"/>
        <v>0</v>
      </c>
      <c r="Z409" s="139" t="str">
        <f t="shared" si="27"/>
        <v/>
      </c>
      <c r="AA409" s="140"/>
      <c r="AB409" s="141"/>
      <c r="AC409" s="141"/>
      <c r="AD409" s="160"/>
    </row>
    <row r="410" spans="1:30" s="142" customFormat="1" ht="15" hidden="1">
      <c r="A410" s="134"/>
      <c r="B410" s="134"/>
      <c r="C410" s="135"/>
      <c r="D410" s="135"/>
      <c r="E410" s="135"/>
      <c r="F410" s="135"/>
      <c r="G410" s="135"/>
      <c r="H410" s="135"/>
      <c r="I410" s="135"/>
      <c r="J410" s="134"/>
      <c r="K410" s="135"/>
      <c r="L410" s="162"/>
      <c r="M410" s="135"/>
      <c r="N410" s="134"/>
      <c r="O410" s="135"/>
      <c r="P410" s="134"/>
      <c r="Q410" s="135"/>
      <c r="R410" s="134"/>
      <c r="S410" s="136"/>
      <c r="T410" s="136"/>
      <c r="U410" s="136"/>
      <c r="V410" s="137"/>
      <c r="W410" s="138" t="str">
        <f t="shared" si="24"/>
        <v/>
      </c>
      <c r="X410" s="205" t="e">
        <f t="shared" si="25"/>
        <v>#VALUE!</v>
      </c>
      <c r="Y410" s="139">
        <f t="shared" si="26"/>
        <v>0</v>
      </c>
      <c r="Z410" s="139" t="str">
        <f t="shared" si="27"/>
        <v/>
      </c>
      <c r="AA410" s="140"/>
      <c r="AB410" s="141"/>
      <c r="AC410" s="141"/>
      <c r="AD410" s="160"/>
    </row>
    <row r="411" spans="1:30" s="142" customFormat="1" ht="15" hidden="1">
      <c r="A411" s="134"/>
      <c r="B411" s="134"/>
      <c r="C411" s="135"/>
      <c r="D411" s="135"/>
      <c r="E411" s="135"/>
      <c r="F411" s="135"/>
      <c r="G411" s="135"/>
      <c r="H411" s="135"/>
      <c r="I411" s="135"/>
      <c r="J411" s="134"/>
      <c r="K411" s="135"/>
      <c r="L411" s="162"/>
      <c r="M411" s="135"/>
      <c r="N411" s="134"/>
      <c r="O411" s="135"/>
      <c r="P411" s="134"/>
      <c r="Q411" s="135"/>
      <c r="R411" s="134"/>
      <c r="S411" s="136"/>
      <c r="T411" s="136"/>
      <c r="U411" s="136"/>
      <c r="V411" s="137"/>
      <c r="W411" s="138" t="str">
        <f t="shared" si="24"/>
        <v/>
      </c>
      <c r="X411" s="205" t="e">
        <f t="shared" si="25"/>
        <v>#VALUE!</v>
      </c>
      <c r="Y411" s="139">
        <f t="shared" si="26"/>
        <v>0</v>
      </c>
      <c r="Z411" s="139" t="str">
        <f t="shared" si="27"/>
        <v/>
      </c>
      <c r="AA411" s="140"/>
      <c r="AB411" s="141"/>
      <c r="AC411" s="141"/>
      <c r="AD411" s="160"/>
    </row>
    <row r="412" spans="1:30" s="142" customFormat="1" ht="15" hidden="1">
      <c r="A412" s="134"/>
      <c r="B412" s="134"/>
      <c r="C412" s="135"/>
      <c r="D412" s="135"/>
      <c r="E412" s="135"/>
      <c r="F412" s="135"/>
      <c r="G412" s="135"/>
      <c r="H412" s="135"/>
      <c r="I412" s="135"/>
      <c r="J412" s="134"/>
      <c r="K412" s="135"/>
      <c r="L412" s="162"/>
      <c r="M412" s="135"/>
      <c r="N412" s="134"/>
      <c r="O412" s="135"/>
      <c r="P412" s="134"/>
      <c r="Q412" s="135"/>
      <c r="R412" s="134"/>
      <c r="S412" s="136"/>
      <c r="T412" s="136"/>
      <c r="U412" s="136"/>
      <c r="V412" s="137"/>
      <c r="W412" s="138" t="str">
        <f t="shared" si="24"/>
        <v/>
      </c>
      <c r="X412" s="205" t="e">
        <f t="shared" si="25"/>
        <v>#VALUE!</v>
      </c>
      <c r="Y412" s="139">
        <f t="shared" si="26"/>
        <v>0</v>
      </c>
      <c r="Z412" s="139" t="str">
        <f t="shared" si="27"/>
        <v/>
      </c>
      <c r="AA412" s="140"/>
      <c r="AB412" s="141"/>
      <c r="AC412" s="141"/>
      <c r="AD412" s="160"/>
    </row>
    <row r="413" spans="1:30" s="142" customFormat="1" ht="15" hidden="1">
      <c r="A413" s="134"/>
      <c r="B413" s="134"/>
      <c r="C413" s="135"/>
      <c r="D413" s="135"/>
      <c r="E413" s="135"/>
      <c r="F413" s="135"/>
      <c r="G413" s="135"/>
      <c r="H413" s="135"/>
      <c r="I413" s="135"/>
      <c r="J413" s="134"/>
      <c r="K413" s="135"/>
      <c r="L413" s="162"/>
      <c r="M413" s="135"/>
      <c r="N413" s="134"/>
      <c r="O413" s="135"/>
      <c r="P413" s="134"/>
      <c r="Q413" s="135"/>
      <c r="R413" s="134"/>
      <c r="S413" s="136"/>
      <c r="T413" s="136"/>
      <c r="U413" s="136"/>
      <c r="V413" s="137"/>
      <c r="W413" s="138" t="str">
        <f t="shared" si="24"/>
        <v/>
      </c>
      <c r="X413" s="205" t="e">
        <f t="shared" si="25"/>
        <v>#VALUE!</v>
      </c>
      <c r="Y413" s="139">
        <f t="shared" si="26"/>
        <v>0</v>
      </c>
      <c r="Z413" s="139" t="str">
        <f t="shared" si="27"/>
        <v/>
      </c>
      <c r="AA413" s="140"/>
      <c r="AB413" s="141"/>
      <c r="AC413" s="141"/>
      <c r="AD413" s="160"/>
    </row>
    <row r="414" spans="1:30" s="142" customFormat="1" ht="15" hidden="1">
      <c r="A414" s="134"/>
      <c r="B414" s="134"/>
      <c r="C414" s="135"/>
      <c r="D414" s="135"/>
      <c r="E414" s="135"/>
      <c r="F414" s="135"/>
      <c r="G414" s="135"/>
      <c r="H414" s="135"/>
      <c r="I414" s="135"/>
      <c r="J414" s="134"/>
      <c r="K414" s="135"/>
      <c r="L414" s="162"/>
      <c r="M414" s="135"/>
      <c r="N414" s="134"/>
      <c r="O414" s="135"/>
      <c r="P414" s="134"/>
      <c r="Q414" s="135"/>
      <c r="R414" s="134"/>
      <c r="S414" s="136"/>
      <c r="T414" s="136"/>
      <c r="U414" s="136"/>
      <c r="V414" s="137"/>
      <c r="W414" s="138" t="str">
        <f t="shared" si="24"/>
        <v/>
      </c>
      <c r="X414" s="205" t="e">
        <f t="shared" si="25"/>
        <v>#VALUE!</v>
      </c>
      <c r="Y414" s="139">
        <f t="shared" si="26"/>
        <v>0</v>
      </c>
      <c r="Z414" s="139" t="str">
        <f t="shared" si="27"/>
        <v/>
      </c>
      <c r="AA414" s="140"/>
      <c r="AB414" s="141"/>
      <c r="AC414" s="141"/>
      <c r="AD414" s="160"/>
    </row>
    <row r="415" spans="1:30" s="142" customFormat="1" ht="15" hidden="1">
      <c r="A415" s="134"/>
      <c r="B415" s="134"/>
      <c r="C415" s="135"/>
      <c r="D415" s="135"/>
      <c r="E415" s="135"/>
      <c r="F415" s="135"/>
      <c r="G415" s="135"/>
      <c r="H415" s="135"/>
      <c r="I415" s="135"/>
      <c r="J415" s="134"/>
      <c r="K415" s="135"/>
      <c r="L415" s="162"/>
      <c r="M415" s="135"/>
      <c r="N415" s="134"/>
      <c r="O415" s="135"/>
      <c r="P415" s="134"/>
      <c r="Q415" s="135"/>
      <c r="R415" s="134"/>
      <c r="S415" s="136"/>
      <c r="T415" s="136"/>
      <c r="U415" s="136"/>
      <c r="V415" s="137"/>
      <c r="W415" s="138" t="str">
        <f t="shared" si="24"/>
        <v/>
      </c>
      <c r="X415" s="205" t="e">
        <f t="shared" si="25"/>
        <v>#VALUE!</v>
      </c>
      <c r="Y415" s="139">
        <f t="shared" si="26"/>
        <v>0</v>
      </c>
      <c r="Z415" s="139" t="str">
        <f t="shared" si="27"/>
        <v/>
      </c>
      <c r="AA415" s="140"/>
      <c r="AB415" s="141"/>
      <c r="AC415" s="141"/>
      <c r="AD415" s="160"/>
    </row>
    <row r="416" spans="1:30" s="142" customFormat="1" ht="15" hidden="1">
      <c r="A416" s="134"/>
      <c r="B416" s="134"/>
      <c r="C416" s="135"/>
      <c r="D416" s="135"/>
      <c r="E416" s="135"/>
      <c r="F416" s="135"/>
      <c r="G416" s="135"/>
      <c r="H416" s="135"/>
      <c r="I416" s="135"/>
      <c r="J416" s="134"/>
      <c r="K416" s="135"/>
      <c r="L416" s="162"/>
      <c r="M416" s="135"/>
      <c r="N416" s="134"/>
      <c r="O416" s="135"/>
      <c r="P416" s="134"/>
      <c r="Q416" s="135"/>
      <c r="R416" s="134"/>
      <c r="S416" s="136"/>
      <c r="T416" s="136"/>
      <c r="U416" s="136"/>
      <c r="V416" s="137"/>
      <c r="W416" s="138" t="str">
        <f t="shared" si="24"/>
        <v/>
      </c>
      <c r="X416" s="205" t="e">
        <f t="shared" si="25"/>
        <v>#VALUE!</v>
      </c>
      <c r="Y416" s="139">
        <f t="shared" si="26"/>
        <v>0</v>
      </c>
      <c r="Z416" s="139" t="str">
        <f t="shared" si="27"/>
        <v/>
      </c>
      <c r="AA416" s="140"/>
      <c r="AB416" s="141"/>
      <c r="AC416" s="141"/>
      <c r="AD416" s="160"/>
    </row>
    <row r="417" spans="1:30" s="142" customFormat="1" ht="15" hidden="1">
      <c r="A417" s="134"/>
      <c r="B417" s="134"/>
      <c r="C417" s="135"/>
      <c r="D417" s="135"/>
      <c r="E417" s="135"/>
      <c r="F417" s="135"/>
      <c r="G417" s="135"/>
      <c r="H417" s="135"/>
      <c r="I417" s="135"/>
      <c r="J417" s="134"/>
      <c r="K417" s="135"/>
      <c r="L417" s="162"/>
      <c r="M417" s="135"/>
      <c r="N417" s="134"/>
      <c r="O417" s="135"/>
      <c r="P417" s="134"/>
      <c r="Q417" s="135"/>
      <c r="R417" s="134"/>
      <c r="S417" s="136"/>
      <c r="T417" s="136"/>
      <c r="U417" s="136"/>
      <c r="V417" s="137"/>
      <c r="W417" s="138" t="str">
        <f t="shared" si="24"/>
        <v/>
      </c>
      <c r="X417" s="205" t="e">
        <f t="shared" si="25"/>
        <v>#VALUE!</v>
      </c>
      <c r="Y417" s="139">
        <f t="shared" si="26"/>
        <v>0</v>
      </c>
      <c r="Z417" s="139" t="str">
        <f t="shared" si="27"/>
        <v/>
      </c>
      <c r="AA417" s="140"/>
      <c r="AB417" s="141"/>
      <c r="AC417" s="141"/>
      <c r="AD417" s="160"/>
    </row>
    <row r="418" spans="1:30" s="142" customFormat="1" ht="15" hidden="1">
      <c r="A418" s="134"/>
      <c r="B418" s="134"/>
      <c r="C418" s="135"/>
      <c r="D418" s="135"/>
      <c r="E418" s="135"/>
      <c r="F418" s="135"/>
      <c r="G418" s="135"/>
      <c r="H418" s="135"/>
      <c r="I418" s="135"/>
      <c r="J418" s="134"/>
      <c r="K418" s="135"/>
      <c r="L418" s="162"/>
      <c r="M418" s="135"/>
      <c r="N418" s="134"/>
      <c r="O418" s="135"/>
      <c r="P418" s="134"/>
      <c r="Q418" s="135"/>
      <c r="R418" s="134"/>
      <c r="S418" s="136"/>
      <c r="T418" s="136"/>
      <c r="U418" s="136"/>
      <c r="V418" s="137"/>
      <c r="W418" s="138" t="str">
        <f t="shared" si="24"/>
        <v/>
      </c>
      <c r="X418" s="205" t="e">
        <f t="shared" si="25"/>
        <v>#VALUE!</v>
      </c>
      <c r="Y418" s="139">
        <f t="shared" si="26"/>
        <v>0</v>
      </c>
      <c r="Z418" s="139" t="str">
        <f t="shared" si="27"/>
        <v/>
      </c>
      <c r="AA418" s="140"/>
      <c r="AB418" s="141"/>
      <c r="AC418" s="141"/>
      <c r="AD418" s="160"/>
    </row>
    <row r="419" spans="1:30" s="142" customFormat="1" ht="15" hidden="1">
      <c r="A419" s="134"/>
      <c r="B419" s="134"/>
      <c r="C419" s="135"/>
      <c r="D419" s="135"/>
      <c r="E419" s="135"/>
      <c r="F419" s="135"/>
      <c r="G419" s="135"/>
      <c r="H419" s="135"/>
      <c r="I419" s="135"/>
      <c r="J419" s="134"/>
      <c r="K419" s="135"/>
      <c r="L419" s="162"/>
      <c r="M419" s="135"/>
      <c r="N419" s="134"/>
      <c r="O419" s="135"/>
      <c r="P419" s="134"/>
      <c r="Q419" s="135"/>
      <c r="R419" s="134"/>
      <c r="S419" s="136"/>
      <c r="T419" s="136"/>
      <c r="U419" s="136"/>
      <c r="V419" s="137"/>
      <c r="W419" s="138" t="str">
        <f t="shared" si="24"/>
        <v/>
      </c>
      <c r="X419" s="205" t="e">
        <f t="shared" si="25"/>
        <v>#VALUE!</v>
      </c>
      <c r="Y419" s="139">
        <f t="shared" si="26"/>
        <v>0</v>
      </c>
      <c r="Z419" s="139" t="str">
        <f t="shared" si="27"/>
        <v/>
      </c>
      <c r="AA419" s="140"/>
      <c r="AB419" s="141"/>
      <c r="AC419" s="141"/>
      <c r="AD419" s="160"/>
    </row>
    <row r="420" spans="1:30" s="142" customFormat="1" ht="15" hidden="1">
      <c r="A420" s="134"/>
      <c r="B420" s="134"/>
      <c r="C420" s="135"/>
      <c r="D420" s="135"/>
      <c r="E420" s="135"/>
      <c r="F420" s="135"/>
      <c r="G420" s="135"/>
      <c r="H420" s="135"/>
      <c r="I420" s="135"/>
      <c r="J420" s="134"/>
      <c r="K420" s="135"/>
      <c r="L420" s="162"/>
      <c r="M420" s="135"/>
      <c r="N420" s="134"/>
      <c r="O420" s="135"/>
      <c r="P420" s="134"/>
      <c r="Q420" s="135"/>
      <c r="R420" s="134"/>
      <c r="S420" s="136"/>
      <c r="T420" s="136"/>
      <c r="U420" s="136"/>
      <c r="V420" s="137"/>
      <c r="W420" s="138" t="str">
        <f t="shared" si="24"/>
        <v/>
      </c>
      <c r="X420" s="205" t="e">
        <f t="shared" si="25"/>
        <v>#VALUE!</v>
      </c>
      <c r="Y420" s="139">
        <f t="shared" si="26"/>
        <v>0</v>
      </c>
      <c r="Z420" s="139" t="str">
        <f t="shared" si="27"/>
        <v/>
      </c>
      <c r="AA420" s="140"/>
      <c r="AB420" s="141"/>
      <c r="AC420" s="141"/>
      <c r="AD420" s="160"/>
    </row>
    <row r="421" spans="1:30" s="142" customFormat="1" ht="15" hidden="1">
      <c r="A421" s="134"/>
      <c r="B421" s="134"/>
      <c r="C421" s="135"/>
      <c r="D421" s="135"/>
      <c r="E421" s="135"/>
      <c r="F421" s="135"/>
      <c r="G421" s="135"/>
      <c r="H421" s="135"/>
      <c r="I421" s="135"/>
      <c r="J421" s="134"/>
      <c r="K421" s="135"/>
      <c r="L421" s="162"/>
      <c r="M421" s="135"/>
      <c r="N421" s="134"/>
      <c r="O421" s="135"/>
      <c r="P421" s="134"/>
      <c r="Q421" s="135"/>
      <c r="R421" s="134"/>
      <c r="S421" s="136"/>
      <c r="T421" s="136"/>
      <c r="U421" s="136"/>
      <c r="V421" s="137"/>
      <c r="W421" s="138" t="str">
        <f t="shared" si="24"/>
        <v/>
      </c>
      <c r="X421" s="205" t="e">
        <f t="shared" si="25"/>
        <v>#VALUE!</v>
      </c>
      <c r="Y421" s="139">
        <f t="shared" si="26"/>
        <v>0</v>
      </c>
      <c r="Z421" s="139" t="str">
        <f t="shared" si="27"/>
        <v/>
      </c>
      <c r="AA421" s="140"/>
      <c r="AB421" s="141"/>
      <c r="AC421" s="141"/>
      <c r="AD421" s="160"/>
    </row>
    <row r="422" spans="1:30" s="142" customFormat="1" ht="15" hidden="1">
      <c r="A422" s="134"/>
      <c r="B422" s="134"/>
      <c r="C422" s="135"/>
      <c r="D422" s="135"/>
      <c r="E422" s="135"/>
      <c r="F422" s="135"/>
      <c r="G422" s="135"/>
      <c r="H422" s="135"/>
      <c r="I422" s="135"/>
      <c r="J422" s="134"/>
      <c r="K422" s="135"/>
      <c r="L422" s="162"/>
      <c r="M422" s="135"/>
      <c r="N422" s="134"/>
      <c r="O422" s="135"/>
      <c r="P422" s="134"/>
      <c r="Q422" s="135"/>
      <c r="R422" s="134"/>
      <c r="S422" s="136"/>
      <c r="T422" s="136"/>
      <c r="U422" s="136"/>
      <c r="V422" s="137"/>
      <c r="W422" s="138" t="str">
        <f t="shared" si="24"/>
        <v/>
      </c>
      <c r="X422" s="205" t="e">
        <f t="shared" si="25"/>
        <v>#VALUE!</v>
      </c>
      <c r="Y422" s="139">
        <f t="shared" si="26"/>
        <v>0</v>
      </c>
      <c r="Z422" s="139" t="str">
        <f t="shared" si="27"/>
        <v/>
      </c>
      <c r="AA422" s="140"/>
      <c r="AB422" s="141"/>
      <c r="AC422" s="141"/>
      <c r="AD422" s="160"/>
    </row>
    <row r="423" spans="1:30" s="142" customFormat="1" ht="15" hidden="1">
      <c r="A423" s="134"/>
      <c r="B423" s="134"/>
      <c r="C423" s="135"/>
      <c r="D423" s="135"/>
      <c r="E423" s="135"/>
      <c r="F423" s="135"/>
      <c r="G423" s="135"/>
      <c r="H423" s="135"/>
      <c r="I423" s="135"/>
      <c r="J423" s="134"/>
      <c r="K423" s="135"/>
      <c r="L423" s="162"/>
      <c r="M423" s="135"/>
      <c r="N423" s="134"/>
      <c r="O423" s="135"/>
      <c r="P423" s="134"/>
      <c r="Q423" s="135"/>
      <c r="R423" s="134"/>
      <c r="S423" s="136"/>
      <c r="T423" s="136"/>
      <c r="U423" s="136"/>
      <c r="V423" s="137"/>
      <c r="W423" s="138" t="str">
        <f t="shared" si="24"/>
        <v/>
      </c>
      <c r="X423" s="205" t="e">
        <f t="shared" si="25"/>
        <v>#VALUE!</v>
      </c>
      <c r="Y423" s="139">
        <f t="shared" si="26"/>
        <v>0</v>
      </c>
      <c r="Z423" s="139" t="str">
        <f t="shared" si="27"/>
        <v/>
      </c>
      <c r="AA423" s="140"/>
      <c r="AB423" s="141"/>
      <c r="AC423" s="141"/>
      <c r="AD423" s="160"/>
    </row>
    <row r="424" spans="1:30" s="142" customFormat="1" ht="15" hidden="1">
      <c r="A424" s="134"/>
      <c r="B424" s="134"/>
      <c r="C424" s="135"/>
      <c r="D424" s="135"/>
      <c r="E424" s="135"/>
      <c r="F424" s="135"/>
      <c r="G424" s="135"/>
      <c r="H424" s="135"/>
      <c r="I424" s="135"/>
      <c r="J424" s="134"/>
      <c r="K424" s="135"/>
      <c r="L424" s="162"/>
      <c r="M424" s="135"/>
      <c r="N424" s="134"/>
      <c r="O424" s="135"/>
      <c r="P424" s="134"/>
      <c r="Q424" s="135"/>
      <c r="R424" s="134"/>
      <c r="S424" s="136"/>
      <c r="T424" s="136"/>
      <c r="U424" s="136"/>
      <c r="V424" s="137"/>
      <c r="W424" s="138" t="str">
        <f t="shared" si="24"/>
        <v/>
      </c>
      <c r="X424" s="205" t="e">
        <f t="shared" si="25"/>
        <v>#VALUE!</v>
      </c>
      <c r="Y424" s="139">
        <f t="shared" si="26"/>
        <v>0</v>
      </c>
      <c r="Z424" s="139" t="str">
        <f t="shared" si="27"/>
        <v/>
      </c>
      <c r="AA424" s="140"/>
      <c r="AB424" s="141"/>
      <c r="AC424" s="141"/>
      <c r="AD424" s="160"/>
    </row>
    <row r="425" spans="1:30" s="142" customFormat="1" ht="15" hidden="1">
      <c r="A425" s="134"/>
      <c r="B425" s="134"/>
      <c r="C425" s="135"/>
      <c r="D425" s="135"/>
      <c r="E425" s="135"/>
      <c r="F425" s="135"/>
      <c r="G425" s="135"/>
      <c r="H425" s="135"/>
      <c r="I425" s="135"/>
      <c r="J425" s="134"/>
      <c r="K425" s="135"/>
      <c r="L425" s="162"/>
      <c r="M425" s="135"/>
      <c r="N425" s="134"/>
      <c r="O425" s="135"/>
      <c r="P425" s="134"/>
      <c r="Q425" s="135"/>
      <c r="R425" s="134"/>
      <c r="S425" s="136"/>
      <c r="T425" s="136"/>
      <c r="U425" s="136"/>
      <c r="V425" s="137"/>
      <c r="W425" s="138" t="str">
        <f t="shared" si="24"/>
        <v/>
      </c>
      <c r="X425" s="205" t="e">
        <f t="shared" si="25"/>
        <v>#VALUE!</v>
      </c>
      <c r="Y425" s="139">
        <f t="shared" si="26"/>
        <v>0</v>
      </c>
      <c r="Z425" s="139" t="str">
        <f t="shared" si="27"/>
        <v/>
      </c>
      <c r="AA425" s="140"/>
      <c r="AB425" s="141"/>
      <c r="AC425" s="141"/>
      <c r="AD425" s="160"/>
    </row>
    <row r="426" spans="1:30" s="142" customFormat="1" ht="15" hidden="1">
      <c r="A426" s="134"/>
      <c r="B426" s="134"/>
      <c r="C426" s="135"/>
      <c r="D426" s="135"/>
      <c r="E426" s="135"/>
      <c r="F426" s="135"/>
      <c r="G426" s="135"/>
      <c r="H426" s="135"/>
      <c r="I426" s="135"/>
      <c r="J426" s="134"/>
      <c r="K426" s="135"/>
      <c r="L426" s="162"/>
      <c r="M426" s="135"/>
      <c r="N426" s="134"/>
      <c r="O426" s="135"/>
      <c r="P426" s="134"/>
      <c r="Q426" s="135"/>
      <c r="R426" s="134"/>
      <c r="S426" s="136"/>
      <c r="T426" s="136"/>
      <c r="U426" s="136"/>
      <c r="V426" s="137"/>
      <c r="W426" s="138" t="str">
        <f t="shared" si="24"/>
        <v/>
      </c>
      <c r="X426" s="205" t="e">
        <f t="shared" si="25"/>
        <v>#VALUE!</v>
      </c>
      <c r="Y426" s="139">
        <f t="shared" si="26"/>
        <v>0</v>
      </c>
      <c r="Z426" s="139" t="str">
        <f t="shared" si="27"/>
        <v/>
      </c>
      <c r="AA426" s="140"/>
      <c r="AB426" s="141"/>
      <c r="AC426" s="141"/>
      <c r="AD426" s="160"/>
    </row>
    <row r="427" spans="1:30" s="142" customFormat="1" ht="15" hidden="1">
      <c r="A427" s="134"/>
      <c r="B427" s="134"/>
      <c r="C427" s="135"/>
      <c r="D427" s="135"/>
      <c r="E427" s="135"/>
      <c r="F427" s="135"/>
      <c r="G427" s="135"/>
      <c r="H427" s="135"/>
      <c r="I427" s="135"/>
      <c r="J427" s="134"/>
      <c r="K427" s="135"/>
      <c r="L427" s="162"/>
      <c r="M427" s="135"/>
      <c r="N427" s="134"/>
      <c r="O427" s="135"/>
      <c r="P427" s="134"/>
      <c r="Q427" s="135"/>
      <c r="R427" s="134"/>
      <c r="S427" s="136"/>
      <c r="T427" s="136"/>
      <c r="U427" s="136"/>
      <c r="V427" s="137"/>
      <c r="W427" s="138" t="str">
        <f t="shared" si="24"/>
        <v/>
      </c>
      <c r="X427" s="205" t="e">
        <f t="shared" si="25"/>
        <v>#VALUE!</v>
      </c>
      <c r="Y427" s="139">
        <f t="shared" si="26"/>
        <v>0</v>
      </c>
      <c r="Z427" s="139" t="str">
        <f t="shared" si="27"/>
        <v/>
      </c>
      <c r="AA427" s="140"/>
      <c r="AB427" s="141"/>
      <c r="AC427" s="141"/>
      <c r="AD427" s="160"/>
    </row>
    <row r="428" spans="1:30" s="142" customFormat="1" ht="15" hidden="1">
      <c r="A428" s="134"/>
      <c r="B428" s="134"/>
      <c r="C428" s="135"/>
      <c r="D428" s="135"/>
      <c r="E428" s="135"/>
      <c r="F428" s="135"/>
      <c r="G428" s="135"/>
      <c r="H428" s="135"/>
      <c r="I428" s="135"/>
      <c r="J428" s="134"/>
      <c r="K428" s="135"/>
      <c r="L428" s="162"/>
      <c r="M428" s="135"/>
      <c r="N428" s="134"/>
      <c r="O428" s="135"/>
      <c r="P428" s="134"/>
      <c r="Q428" s="135"/>
      <c r="R428" s="134"/>
      <c r="S428" s="136"/>
      <c r="T428" s="136"/>
      <c r="U428" s="136"/>
      <c r="V428" s="137"/>
      <c r="W428" s="138" t="str">
        <f t="shared" si="24"/>
        <v/>
      </c>
      <c r="X428" s="205" t="e">
        <f t="shared" si="25"/>
        <v>#VALUE!</v>
      </c>
      <c r="Y428" s="139">
        <f t="shared" si="26"/>
        <v>0</v>
      </c>
      <c r="Z428" s="139" t="str">
        <f t="shared" si="27"/>
        <v/>
      </c>
      <c r="AA428" s="140"/>
      <c r="AB428" s="141"/>
      <c r="AC428" s="141"/>
      <c r="AD428" s="160"/>
    </row>
    <row r="429" spans="1:30" s="142" customFormat="1" ht="15" hidden="1">
      <c r="A429" s="134"/>
      <c r="B429" s="134"/>
      <c r="C429" s="135"/>
      <c r="D429" s="135"/>
      <c r="E429" s="135"/>
      <c r="F429" s="135"/>
      <c r="G429" s="135"/>
      <c r="H429" s="135"/>
      <c r="I429" s="135"/>
      <c r="J429" s="134"/>
      <c r="K429" s="135"/>
      <c r="L429" s="162"/>
      <c r="M429" s="135"/>
      <c r="N429" s="134"/>
      <c r="O429" s="135"/>
      <c r="P429" s="134"/>
      <c r="Q429" s="135"/>
      <c r="R429" s="134"/>
      <c r="S429" s="136"/>
      <c r="T429" s="136"/>
      <c r="U429" s="136"/>
      <c r="V429" s="137"/>
      <c r="W429" s="138" t="str">
        <f t="shared" si="24"/>
        <v/>
      </c>
      <c r="X429" s="205" t="e">
        <f t="shared" si="25"/>
        <v>#VALUE!</v>
      </c>
      <c r="Y429" s="139">
        <f t="shared" si="26"/>
        <v>0</v>
      </c>
      <c r="Z429" s="139" t="str">
        <f t="shared" si="27"/>
        <v/>
      </c>
      <c r="AA429" s="140"/>
      <c r="AB429" s="141"/>
      <c r="AC429" s="141"/>
      <c r="AD429" s="160"/>
    </row>
    <row r="430" spans="1:30" s="142" customFormat="1" ht="15" hidden="1">
      <c r="A430" s="134"/>
      <c r="B430" s="134"/>
      <c r="C430" s="135"/>
      <c r="D430" s="135"/>
      <c r="E430" s="135"/>
      <c r="F430" s="135"/>
      <c r="G430" s="135"/>
      <c r="H430" s="135"/>
      <c r="I430" s="135"/>
      <c r="J430" s="134"/>
      <c r="K430" s="135"/>
      <c r="L430" s="162"/>
      <c r="M430" s="135"/>
      <c r="N430" s="134"/>
      <c r="O430" s="135"/>
      <c r="P430" s="134"/>
      <c r="Q430" s="135"/>
      <c r="R430" s="134"/>
      <c r="S430" s="136"/>
      <c r="T430" s="136"/>
      <c r="U430" s="136"/>
      <c r="V430" s="137"/>
      <c r="W430" s="138" t="str">
        <f t="shared" si="24"/>
        <v/>
      </c>
      <c r="X430" s="205" t="e">
        <f t="shared" si="25"/>
        <v>#VALUE!</v>
      </c>
      <c r="Y430" s="139">
        <f t="shared" si="26"/>
        <v>0</v>
      </c>
      <c r="Z430" s="139" t="str">
        <f t="shared" si="27"/>
        <v/>
      </c>
      <c r="AA430" s="140"/>
      <c r="AB430" s="141"/>
      <c r="AC430" s="141"/>
      <c r="AD430" s="160"/>
    </row>
    <row r="431" spans="1:30" s="142" customFormat="1" ht="15" hidden="1">
      <c r="A431" s="134"/>
      <c r="B431" s="134"/>
      <c r="C431" s="135"/>
      <c r="D431" s="135"/>
      <c r="E431" s="135"/>
      <c r="F431" s="135"/>
      <c r="G431" s="135"/>
      <c r="H431" s="135"/>
      <c r="I431" s="135"/>
      <c r="J431" s="134"/>
      <c r="K431" s="135"/>
      <c r="L431" s="162"/>
      <c r="M431" s="135"/>
      <c r="N431" s="134"/>
      <c r="O431" s="135"/>
      <c r="P431" s="134"/>
      <c r="Q431" s="135"/>
      <c r="R431" s="134"/>
      <c r="S431" s="136"/>
      <c r="T431" s="136"/>
      <c r="U431" s="136"/>
      <c r="V431" s="137"/>
      <c r="W431" s="138" t="str">
        <f t="shared" si="24"/>
        <v/>
      </c>
      <c r="X431" s="205" t="e">
        <f t="shared" si="25"/>
        <v>#VALUE!</v>
      </c>
      <c r="Y431" s="139">
        <f t="shared" si="26"/>
        <v>0</v>
      </c>
      <c r="Z431" s="139" t="str">
        <f t="shared" si="27"/>
        <v/>
      </c>
      <c r="AA431" s="140"/>
      <c r="AB431" s="141"/>
      <c r="AC431" s="141"/>
      <c r="AD431" s="160"/>
    </row>
    <row r="432" spans="1:30" s="142" customFormat="1" ht="15" hidden="1">
      <c r="A432" s="134"/>
      <c r="B432" s="134"/>
      <c r="C432" s="135"/>
      <c r="D432" s="135"/>
      <c r="E432" s="135"/>
      <c r="F432" s="135"/>
      <c r="G432" s="135"/>
      <c r="H432" s="135"/>
      <c r="I432" s="135"/>
      <c r="J432" s="134"/>
      <c r="K432" s="135"/>
      <c r="L432" s="162"/>
      <c r="M432" s="135"/>
      <c r="N432" s="134"/>
      <c r="O432" s="135"/>
      <c r="P432" s="134"/>
      <c r="Q432" s="135"/>
      <c r="R432" s="134"/>
      <c r="S432" s="136"/>
      <c r="T432" s="136"/>
      <c r="U432" s="136"/>
      <c r="V432" s="137"/>
      <c r="W432" s="138" t="str">
        <f t="shared" si="24"/>
        <v/>
      </c>
      <c r="X432" s="205" t="e">
        <f t="shared" si="25"/>
        <v>#VALUE!</v>
      </c>
      <c r="Y432" s="139">
        <f t="shared" si="26"/>
        <v>0</v>
      </c>
      <c r="Z432" s="139" t="str">
        <f t="shared" si="27"/>
        <v/>
      </c>
      <c r="AA432" s="140"/>
      <c r="AB432" s="141"/>
      <c r="AC432" s="141"/>
      <c r="AD432" s="160"/>
    </row>
    <row r="433" spans="1:30" s="142" customFormat="1" ht="15" hidden="1">
      <c r="A433" s="134"/>
      <c r="B433" s="134"/>
      <c r="C433" s="135"/>
      <c r="D433" s="135"/>
      <c r="E433" s="135"/>
      <c r="F433" s="135"/>
      <c r="G433" s="135"/>
      <c r="H433" s="135"/>
      <c r="I433" s="135"/>
      <c r="J433" s="134"/>
      <c r="K433" s="135"/>
      <c r="L433" s="162"/>
      <c r="M433" s="135"/>
      <c r="N433" s="134"/>
      <c r="O433" s="135"/>
      <c r="P433" s="134"/>
      <c r="Q433" s="135"/>
      <c r="R433" s="134"/>
      <c r="S433" s="136"/>
      <c r="T433" s="136"/>
      <c r="U433" s="136"/>
      <c r="V433" s="137"/>
      <c r="W433" s="138" t="str">
        <f t="shared" si="24"/>
        <v/>
      </c>
      <c r="X433" s="205" t="e">
        <f t="shared" si="25"/>
        <v>#VALUE!</v>
      </c>
      <c r="Y433" s="139">
        <f t="shared" si="26"/>
        <v>0</v>
      </c>
      <c r="Z433" s="139" t="str">
        <f t="shared" si="27"/>
        <v/>
      </c>
      <c r="AA433" s="140"/>
      <c r="AB433" s="141"/>
      <c r="AC433" s="141"/>
      <c r="AD433" s="160"/>
    </row>
    <row r="434" spans="1:30" s="142" customFormat="1" ht="15" hidden="1">
      <c r="A434" s="134"/>
      <c r="B434" s="134"/>
      <c r="C434" s="135"/>
      <c r="D434" s="135"/>
      <c r="E434" s="135"/>
      <c r="F434" s="135"/>
      <c r="G434" s="135"/>
      <c r="H434" s="135"/>
      <c r="I434" s="135"/>
      <c r="J434" s="134"/>
      <c r="K434" s="135"/>
      <c r="L434" s="162"/>
      <c r="M434" s="135"/>
      <c r="N434" s="134"/>
      <c r="O434" s="135"/>
      <c r="P434" s="134"/>
      <c r="Q434" s="135"/>
      <c r="R434" s="134"/>
      <c r="S434" s="136"/>
      <c r="T434" s="136"/>
      <c r="U434" s="136"/>
      <c r="V434" s="137"/>
      <c r="W434" s="138" t="str">
        <f t="shared" si="24"/>
        <v/>
      </c>
      <c r="X434" s="205" t="e">
        <f t="shared" si="25"/>
        <v>#VALUE!</v>
      </c>
      <c r="Y434" s="139">
        <f t="shared" si="26"/>
        <v>0</v>
      </c>
      <c r="Z434" s="139" t="str">
        <f t="shared" si="27"/>
        <v/>
      </c>
      <c r="AA434" s="140"/>
      <c r="AB434" s="141"/>
      <c r="AC434" s="141"/>
      <c r="AD434" s="160"/>
    </row>
    <row r="435" spans="1:30" s="142" customFormat="1" ht="15" hidden="1">
      <c r="A435" s="134"/>
      <c r="B435" s="134"/>
      <c r="C435" s="135"/>
      <c r="D435" s="135"/>
      <c r="E435" s="135"/>
      <c r="F435" s="135"/>
      <c r="G435" s="135"/>
      <c r="H435" s="135"/>
      <c r="I435" s="135"/>
      <c r="J435" s="134"/>
      <c r="K435" s="135"/>
      <c r="L435" s="162"/>
      <c r="M435" s="135"/>
      <c r="N435" s="134"/>
      <c r="O435" s="135"/>
      <c r="P435" s="134"/>
      <c r="Q435" s="135"/>
      <c r="R435" s="134"/>
      <c r="S435" s="136"/>
      <c r="T435" s="136"/>
      <c r="U435" s="136"/>
      <c r="V435" s="137"/>
      <c r="W435" s="138" t="str">
        <f t="shared" si="24"/>
        <v/>
      </c>
      <c r="X435" s="205" t="e">
        <f t="shared" si="25"/>
        <v>#VALUE!</v>
      </c>
      <c r="Y435" s="139">
        <f t="shared" si="26"/>
        <v>0</v>
      </c>
      <c r="Z435" s="139" t="str">
        <f t="shared" si="27"/>
        <v/>
      </c>
      <c r="AA435" s="140"/>
      <c r="AB435" s="141"/>
      <c r="AC435" s="141"/>
      <c r="AD435" s="160"/>
    </row>
    <row r="436" spans="1:30" s="142" customFormat="1" ht="15" hidden="1">
      <c r="A436" s="134"/>
      <c r="B436" s="134"/>
      <c r="C436" s="135"/>
      <c r="D436" s="135"/>
      <c r="E436" s="135"/>
      <c r="F436" s="135"/>
      <c r="G436" s="135"/>
      <c r="H436" s="135"/>
      <c r="I436" s="135"/>
      <c r="J436" s="134"/>
      <c r="K436" s="135"/>
      <c r="L436" s="162"/>
      <c r="M436" s="135"/>
      <c r="N436" s="134"/>
      <c r="O436" s="135"/>
      <c r="P436" s="134"/>
      <c r="Q436" s="135"/>
      <c r="R436" s="134"/>
      <c r="S436" s="136"/>
      <c r="T436" s="136"/>
      <c r="U436" s="136"/>
      <c r="V436" s="137"/>
      <c r="W436" s="138" t="str">
        <f t="shared" si="24"/>
        <v/>
      </c>
      <c r="X436" s="205" t="e">
        <f t="shared" si="25"/>
        <v>#VALUE!</v>
      </c>
      <c r="Y436" s="139">
        <f t="shared" si="26"/>
        <v>0</v>
      </c>
      <c r="Z436" s="139" t="str">
        <f t="shared" si="27"/>
        <v/>
      </c>
      <c r="AA436" s="140"/>
      <c r="AB436" s="141"/>
      <c r="AC436" s="141"/>
      <c r="AD436" s="160"/>
    </row>
    <row r="437" spans="1:30" s="142" customFormat="1" ht="15" hidden="1">
      <c r="A437" s="134"/>
      <c r="B437" s="134"/>
      <c r="C437" s="135"/>
      <c r="D437" s="135"/>
      <c r="E437" s="135"/>
      <c r="F437" s="135"/>
      <c r="G437" s="135"/>
      <c r="H437" s="135"/>
      <c r="I437" s="135"/>
      <c r="J437" s="134"/>
      <c r="K437" s="135"/>
      <c r="L437" s="162"/>
      <c r="M437" s="135"/>
      <c r="N437" s="134"/>
      <c r="O437" s="135"/>
      <c r="P437" s="134"/>
      <c r="Q437" s="135"/>
      <c r="R437" s="134"/>
      <c r="S437" s="136"/>
      <c r="T437" s="136"/>
      <c r="U437" s="136"/>
      <c r="V437" s="137"/>
      <c r="W437" s="138" t="str">
        <f t="shared" si="24"/>
        <v/>
      </c>
      <c r="X437" s="205" t="e">
        <f t="shared" si="25"/>
        <v>#VALUE!</v>
      </c>
      <c r="Y437" s="139">
        <f t="shared" si="26"/>
        <v>0</v>
      </c>
      <c r="Z437" s="139" t="str">
        <f t="shared" si="27"/>
        <v/>
      </c>
      <c r="AA437" s="140"/>
      <c r="AB437" s="141"/>
      <c r="AC437" s="141"/>
      <c r="AD437" s="160"/>
    </row>
    <row r="438" spans="1:30" s="142" customFormat="1" ht="15" hidden="1">
      <c r="A438" s="134"/>
      <c r="B438" s="134"/>
      <c r="C438" s="135"/>
      <c r="D438" s="135"/>
      <c r="E438" s="135"/>
      <c r="F438" s="135"/>
      <c r="G438" s="135"/>
      <c r="H438" s="135"/>
      <c r="I438" s="135"/>
      <c r="J438" s="134"/>
      <c r="K438" s="135"/>
      <c r="L438" s="162"/>
      <c r="M438" s="135"/>
      <c r="N438" s="134"/>
      <c r="O438" s="135"/>
      <c r="P438" s="134"/>
      <c r="Q438" s="135"/>
      <c r="R438" s="134"/>
      <c r="S438" s="136"/>
      <c r="T438" s="136"/>
      <c r="U438" s="136"/>
      <c r="V438" s="137"/>
      <c r="W438" s="138" t="str">
        <f t="shared" si="24"/>
        <v/>
      </c>
      <c r="X438" s="205" t="e">
        <f t="shared" si="25"/>
        <v>#VALUE!</v>
      </c>
      <c r="Y438" s="139">
        <f t="shared" si="26"/>
        <v>0</v>
      </c>
      <c r="Z438" s="139" t="str">
        <f t="shared" si="27"/>
        <v/>
      </c>
      <c r="AA438" s="140"/>
      <c r="AB438" s="141"/>
      <c r="AC438" s="141"/>
      <c r="AD438" s="160"/>
    </row>
    <row r="439" spans="1:30" s="142" customFormat="1" ht="15" hidden="1">
      <c r="A439" s="134"/>
      <c r="B439" s="134"/>
      <c r="C439" s="135"/>
      <c r="D439" s="135"/>
      <c r="E439" s="135"/>
      <c r="F439" s="135"/>
      <c r="G439" s="135"/>
      <c r="H439" s="135"/>
      <c r="I439" s="135"/>
      <c r="J439" s="134"/>
      <c r="K439" s="135"/>
      <c r="L439" s="162"/>
      <c r="M439" s="135"/>
      <c r="N439" s="134"/>
      <c r="O439" s="135"/>
      <c r="P439" s="134"/>
      <c r="Q439" s="135"/>
      <c r="R439" s="134"/>
      <c r="S439" s="136"/>
      <c r="T439" s="136"/>
      <c r="U439" s="136"/>
      <c r="V439" s="137"/>
      <c r="W439" s="138" t="str">
        <f t="shared" si="24"/>
        <v/>
      </c>
      <c r="X439" s="205" t="e">
        <f t="shared" si="25"/>
        <v>#VALUE!</v>
      </c>
      <c r="Y439" s="139">
        <f t="shared" si="26"/>
        <v>0</v>
      </c>
      <c r="Z439" s="139" t="str">
        <f t="shared" si="27"/>
        <v/>
      </c>
      <c r="AA439" s="140"/>
      <c r="AB439" s="141"/>
      <c r="AC439" s="141"/>
      <c r="AD439" s="160"/>
    </row>
    <row r="440" spans="1:30" s="142" customFormat="1" ht="15" hidden="1">
      <c r="A440" s="134"/>
      <c r="B440" s="134"/>
      <c r="C440" s="135"/>
      <c r="D440" s="135"/>
      <c r="E440" s="135"/>
      <c r="F440" s="135"/>
      <c r="G440" s="135"/>
      <c r="H440" s="135"/>
      <c r="I440" s="135"/>
      <c r="J440" s="134"/>
      <c r="K440" s="135"/>
      <c r="L440" s="162"/>
      <c r="M440" s="135"/>
      <c r="N440" s="134"/>
      <c r="O440" s="135"/>
      <c r="P440" s="134"/>
      <c r="Q440" s="135"/>
      <c r="R440" s="134"/>
      <c r="S440" s="136"/>
      <c r="T440" s="136"/>
      <c r="U440" s="136"/>
      <c r="V440" s="137"/>
      <c r="W440" s="138" t="str">
        <f t="shared" si="24"/>
        <v/>
      </c>
      <c r="X440" s="205" t="e">
        <f t="shared" si="25"/>
        <v>#VALUE!</v>
      </c>
      <c r="Y440" s="139">
        <f t="shared" si="26"/>
        <v>0</v>
      </c>
      <c r="Z440" s="139" t="str">
        <f t="shared" si="27"/>
        <v/>
      </c>
      <c r="AA440" s="140"/>
      <c r="AB440" s="141"/>
      <c r="AC440" s="141"/>
      <c r="AD440" s="160"/>
    </row>
    <row r="441" spans="1:30" s="142" customFormat="1" ht="15" hidden="1">
      <c r="A441" s="134"/>
      <c r="B441" s="134"/>
      <c r="C441" s="135"/>
      <c r="D441" s="135"/>
      <c r="E441" s="135"/>
      <c r="F441" s="135"/>
      <c r="G441" s="135"/>
      <c r="H441" s="135"/>
      <c r="I441" s="135"/>
      <c r="J441" s="134"/>
      <c r="K441" s="135"/>
      <c r="L441" s="162"/>
      <c r="M441" s="135"/>
      <c r="N441" s="134"/>
      <c r="O441" s="135"/>
      <c r="P441" s="134"/>
      <c r="Q441" s="135"/>
      <c r="R441" s="134"/>
      <c r="S441" s="136"/>
      <c r="T441" s="136"/>
      <c r="U441" s="136"/>
      <c r="V441" s="137"/>
      <c r="W441" s="138" t="str">
        <f t="shared" si="24"/>
        <v/>
      </c>
      <c r="X441" s="205" t="e">
        <f t="shared" si="25"/>
        <v>#VALUE!</v>
      </c>
      <c r="Y441" s="139">
        <f t="shared" si="26"/>
        <v>0</v>
      </c>
      <c r="Z441" s="139" t="str">
        <f t="shared" si="27"/>
        <v/>
      </c>
      <c r="AA441" s="140"/>
      <c r="AB441" s="141"/>
      <c r="AC441" s="141"/>
      <c r="AD441" s="160"/>
    </row>
    <row r="442" spans="1:30" s="142" customFormat="1" ht="15" hidden="1">
      <c r="A442" s="134"/>
      <c r="B442" s="134"/>
      <c r="C442" s="135"/>
      <c r="D442" s="135"/>
      <c r="E442" s="135"/>
      <c r="F442" s="135"/>
      <c r="G442" s="135"/>
      <c r="H442" s="135"/>
      <c r="I442" s="135"/>
      <c r="J442" s="134"/>
      <c r="K442" s="135"/>
      <c r="L442" s="162"/>
      <c r="M442" s="135"/>
      <c r="N442" s="134"/>
      <c r="O442" s="135"/>
      <c r="P442" s="134"/>
      <c r="Q442" s="135"/>
      <c r="R442" s="134"/>
      <c r="S442" s="136"/>
      <c r="T442" s="136"/>
      <c r="U442" s="136"/>
      <c r="V442" s="137"/>
      <c r="W442" s="138" t="str">
        <f t="shared" si="24"/>
        <v/>
      </c>
      <c r="X442" s="205" t="e">
        <f t="shared" si="25"/>
        <v>#VALUE!</v>
      </c>
      <c r="Y442" s="139">
        <f t="shared" si="26"/>
        <v>0</v>
      </c>
      <c r="Z442" s="139" t="str">
        <f t="shared" si="27"/>
        <v/>
      </c>
      <c r="AA442" s="140"/>
      <c r="AB442" s="141"/>
      <c r="AC442" s="141"/>
      <c r="AD442" s="160"/>
    </row>
    <row r="443" spans="1:30" s="142" customFormat="1" ht="15" hidden="1">
      <c r="A443" s="134"/>
      <c r="B443" s="134"/>
      <c r="C443" s="135"/>
      <c r="D443" s="135"/>
      <c r="E443" s="135"/>
      <c r="F443" s="135"/>
      <c r="G443" s="135"/>
      <c r="H443" s="135"/>
      <c r="I443" s="135"/>
      <c r="J443" s="134"/>
      <c r="K443" s="135"/>
      <c r="L443" s="162"/>
      <c r="M443" s="135"/>
      <c r="N443" s="134"/>
      <c r="O443" s="135"/>
      <c r="P443" s="134"/>
      <c r="Q443" s="135"/>
      <c r="R443" s="134"/>
      <c r="S443" s="136"/>
      <c r="T443" s="136"/>
      <c r="U443" s="136"/>
      <c r="V443" s="137"/>
      <c r="W443" s="138" t="str">
        <f t="shared" si="24"/>
        <v/>
      </c>
      <c r="X443" s="205" t="e">
        <f t="shared" si="25"/>
        <v>#VALUE!</v>
      </c>
      <c r="Y443" s="139">
        <f t="shared" si="26"/>
        <v>0</v>
      </c>
      <c r="Z443" s="139" t="str">
        <f t="shared" si="27"/>
        <v/>
      </c>
      <c r="AA443" s="140"/>
      <c r="AB443" s="141"/>
      <c r="AC443" s="141"/>
      <c r="AD443" s="160"/>
    </row>
    <row r="444" spans="1:30" s="142" customFormat="1" ht="15" hidden="1">
      <c r="A444" s="134"/>
      <c r="B444" s="134"/>
      <c r="C444" s="135"/>
      <c r="D444" s="135"/>
      <c r="E444" s="135"/>
      <c r="F444" s="135"/>
      <c r="G444" s="135"/>
      <c r="H444" s="135"/>
      <c r="I444" s="135"/>
      <c r="J444" s="134"/>
      <c r="K444" s="135"/>
      <c r="L444" s="162"/>
      <c r="M444" s="135"/>
      <c r="N444" s="134"/>
      <c r="O444" s="135"/>
      <c r="P444" s="134"/>
      <c r="Q444" s="135"/>
      <c r="R444" s="134"/>
      <c r="S444" s="136"/>
      <c r="T444" s="136"/>
      <c r="U444" s="136"/>
      <c r="V444" s="137"/>
      <c r="W444" s="138" t="str">
        <f t="shared" si="24"/>
        <v/>
      </c>
      <c r="X444" s="205" t="e">
        <f t="shared" si="25"/>
        <v>#VALUE!</v>
      </c>
      <c r="Y444" s="139">
        <f t="shared" si="26"/>
        <v>0</v>
      </c>
      <c r="Z444" s="139" t="str">
        <f t="shared" si="27"/>
        <v/>
      </c>
      <c r="AA444" s="140"/>
      <c r="AB444" s="141"/>
      <c r="AC444" s="141"/>
      <c r="AD444" s="160"/>
    </row>
    <row r="445" spans="1:30" s="142" customFormat="1" ht="15" hidden="1">
      <c r="A445" s="134"/>
      <c r="B445" s="134"/>
      <c r="C445" s="135"/>
      <c r="D445" s="135"/>
      <c r="E445" s="135"/>
      <c r="F445" s="135"/>
      <c r="G445" s="135"/>
      <c r="H445" s="135"/>
      <c r="I445" s="135"/>
      <c r="J445" s="134"/>
      <c r="K445" s="135"/>
      <c r="L445" s="162"/>
      <c r="M445" s="135"/>
      <c r="N445" s="134"/>
      <c r="O445" s="135"/>
      <c r="P445" s="134"/>
      <c r="Q445" s="135"/>
      <c r="R445" s="134"/>
      <c r="S445" s="136"/>
      <c r="T445" s="136"/>
      <c r="U445" s="136"/>
      <c r="V445" s="137"/>
      <c r="W445" s="138" t="str">
        <f t="shared" si="24"/>
        <v/>
      </c>
      <c r="X445" s="205" t="e">
        <f t="shared" si="25"/>
        <v>#VALUE!</v>
      </c>
      <c r="Y445" s="139">
        <f t="shared" si="26"/>
        <v>0</v>
      </c>
      <c r="Z445" s="139" t="str">
        <f t="shared" si="27"/>
        <v/>
      </c>
      <c r="AA445" s="140"/>
      <c r="AB445" s="141"/>
      <c r="AC445" s="141"/>
      <c r="AD445" s="160"/>
    </row>
    <row r="446" spans="1:30" s="142" customFormat="1" ht="15" hidden="1">
      <c r="A446" s="134"/>
      <c r="B446" s="134"/>
      <c r="C446" s="135"/>
      <c r="D446" s="135"/>
      <c r="E446" s="135"/>
      <c r="F446" s="135"/>
      <c r="G446" s="135"/>
      <c r="H446" s="135"/>
      <c r="I446" s="135"/>
      <c r="J446" s="134"/>
      <c r="K446" s="135"/>
      <c r="L446" s="162"/>
      <c r="M446" s="135"/>
      <c r="N446" s="134"/>
      <c r="O446" s="135"/>
      <c r="P446" s="134"/>
      <c r="Q446" s="135"/>
      <c r="R446" s="134"/>
      <c r="S446" s="136"/>
      <c r="T446" s="136"/>
      <c r="U446" s="136"/>
      <c r="V446" s="137"/>
      <c r="W446" s="138" t="str">
        <f t="shared" si="24"/>
        <v/>
      </c>
      <c r="X446" s="205" t="e">
        <f t="shared" si="25"/>
        <v>#VALUE!</v>
      </c>
      <c r="Y446" s="139">
        <f t="shared" si="26"/>
        <v>0</v>
      </c>
      <c r="Z446" s="139" t="str">
        <f t="shared" si="27"/>
        <v/>
      </c>
      <c r="AA446" s="140"/>
      <c r="AB446" s="141"/>
      <c r="AC446" s="141"/>
      <c r="AD446" s="160"/>
    </row>
    <row r="447" spans="1:30" s="142" customFormat="1" ht="15" hidden="1">
      <c r="A447" s="134"/>
      <c r="B447" s="134"/>
      <c r="C447" s="135"/>
      <c r="D447" s="135"/>
      <c r="E447" s="135"/>
      <c r="F447" s="135"/>
      <c r="G447" s="135"/>
      <c r="H447" s="135"/>
      <c r="I447" s="135"/>
      <c r="J447" s="134"/>
      <c r="K447" s="135"/>
      <c r="L447" s="162"/>
      <c r="M447" s="135"/>
      <c r="N447" s="134"/>
      <c r="O447" s="135"/>
      <c r="P447" s="134"/>
      <c r="Q447" s="135"/>
      <c r="R447" s="134"/>
      <c r="S447" s="136"/>
      <c r="T447" s="136"/>
      <c r="U447" s="136"/>
      <c r="V447" s="137"/>
      <c r="W447" s="138" t="str">
        <f t="shared" si="24"/>
        <v/>
      </c>
      <c r="X447" s="205" t="e">
        <f t="shared" si="25"/>
        <v>#VALUE!</v>
      </c>
      <c r="Y447" s="139">
        <f t="shared" si="26"/>
        <v>0</v>
      </c>
      <c r="Z447" s="139" t="str">
        <f t="shared" si="27"/>
        <v/>
      </c>
      <c r="AA447" s="140"/>
      <c r="AB447" s="141"/>
      <c r="AC447" s="141"/>
      <c r="AD447" s="160"/>
    </row>
    <row r="448" spans="1:30" s="142" customFormat="1" ht="15" hidden="1">
      <c r="A448" s="134"/>
      <c r="B448" s="134"/>
      <c r="C448" s="135"/>
      <c r="D448" s="135"/>
      <c r="E448" s="135"/>
      <c r="F448" s="135"/>
      <c r="G448" s="135"/>
      <c r="H448" s="135"/>
      <c r="I448" s="135"/>
      <c r="J448" s="134"/>
      <c r="K448" s="135"/>
      <c r="L448" s="162"/>
      <c r="M448" s="135"/>
      <c r="N448" s="134"/>
      <c r="O448" s="135"/>
      <c r="P448" s="134"/>
      <c r="Q448" s="135"/>
      <c r="R448" s="134"/>
      <c r="S448" s="136"/>
      <c r="T448" s="136"/>
      <c r="U448" s="136"/>
      <c r="V448" s="137"/>
      <c r="W448" s="138" t="str">
        <f t="shared" si="24"/>
        <v/>
      </c>
      <c r="X448" s="205" t="e">
        <f t="shared" si="25"/>
        <v>#VALUE!</v>
      </c>
      <c r="Y448" s="139">
        <f t="shared" si="26"/>
        <v>0</v>
      </c>
      <c r="Z448" s="139" t="str">
        <f t="shared" si="27"/>
        <v/>
      </c>
      <c r="AA448" s="140"/>
      <c r="AB448" s="141"/>
      <c r="AC448" s="141"/>
      <c r="AD448" s="160"/>
    </row>
    <row r="449" spans="1:30" s="142" customFormat="1" ht="15" hidden="1">
      <c r="A449" s="134"/>
      <c r="B449" s="134"/>
      <c r="C449" s="135"/>
      <c r="D449" s="135"/>
      <c r="E449" s="135"/>
      <c r="F449" s="135"/>
      <c r="G449" s="135"/>
      <c r="H449" s="135"/>
      <c r="I449" s="135"/>
      <c r="J449" s="134"/>
      <c r="K449" s="135"/>
      <c r="L449" s="162"/>
      <c r="M449" s="135"/>
      <c r="N449" s="134"/>
      <c r="O449" s="135"/>
      <c r="P449" s="134"/>
      <c r="Q449" s="135"/>
      <c r="R449" s="134"/>
      <c r="S449" s="136"/>
      <c r="T449" s="136"/>
      <c r="U449" s="136"/>
      <c r="V449" s="137"/>
      <c r="W449" s="138" t="str">
        <f t="shared" si="24"/>
        <v/>
      </c>
      <c r="X449" s="205" t="e">
        <f t="shared" si="25"/>
        <v>#VALUE!</v>
      </c>
      <c r="Y449" s="139">
        <f t="shared" si="26"/>
        <v>0</v>
      </c>
      <c r="Z449" s="139" t="str">
        <f t="shared" si="27"/>
        <v/>
      </c>
      <c r="AA449" s="140"/>
      <c r="AB449" s="141"/>
      <c r="AC449" s="141"/>
      <c r="AD449" s="160"/>
    </row>
    <row r="450" spans="1:30" s="142" customFormat="1" ht="15" hidden="1">
      <c r="A450" s="134"/>
      <c r="B450" s="134"/>
      <c r="C450" s="135"/>
      <c r="D450" s="135"/>
      <c r="E450" s="135"/>
      <c r="F450" s="135"/>
      <c r="G450" s="135"/>
      <c r="H450" s="135"/>
      <c r="I450" s="135"/>
      <c r="J450" s="134"/>
      <c r="K450" s="135"/>
      <c r="L450" s="162"/>
      <c r="M450" s="135"/>
      <c r="N450" s="134"/>
      <c r="O450" s="135"/>
      <c r="P450" s="134"/>
      <c r="Q450" s="135"/>
      <c r="R450" s="134"/>
      <c r="S450" s="136"/>
      <c r="T450" s="136"/>
      <c r="U450" s="136"/>
      <c r="V450" s="137"/>
      <c r="W450" s="138" t="str">
        <f t="shared" si="24"/>
        <v/>
      </c>
      <c r="X450" s="205" t="e">
        <f t="shared" si="25"/>
        <v>#VALUE!</v>
      </c>
      <c r="Y450" s="139">
        <f t="shared" si="26"/>
        <v>0</v>
      </c>
      <c r="Z450" s="139" t="str">
        <f t="shared" si="27"/>
        <v/>
      </c>
      <c r="AA450" s="140"/>
      <c r="AB450" s="141"/>
      <c r="AC450" s="141"/>
      <c r="AD450" s="160"/>
    </row>
    <row r="451" spans="1:30" s="142" customFormat="1" ht="15" hidden="1">
      <c r="A451" s="134"/>
      <c r="B451" s="134"/>
      <c r="C451" s="135"/>
      <c r="D451" s="135"/>
      <c r="E451" s="135"/>
      <c r="F451" s="135"/>
      <c r="G451" s="135"/>
      <c r="H451" s="135"/>
      <c r="I451" s="135"/>
      <c r="J451" s="134"/>
      <c r="K451" s="135"/>
      <c r="L451" s="162"/>
      <c r="M451" s="135"/>
      <c r="N451" s="134"/>
      <c r="O451" s="135"/>
      <c r="P451" s="134"/>
      <c r="Q451" s="135"/>
      <c r="R451" s="134"/>
      <c r="S451" s="136"/>
      <c r="T451" s="136"/>
      <c r="U451" s="136"/>
      <c r="V451" s="137"/>
      <c r="W451" s="138" t="str">
        <f t="shared" ref="W451:W501" si="28">IF(L451&lt;&gt;"",L451,"")</f>
        <v/>
      </c>
      <c r="X451" s="205" t="e">
        <f t="shared" ref="X451:X501" si="29">W451-V451</f>
        <v>#VALUE!</v>
      </c>
      <c r="Y451" s="139">
        <f t="shared" ref="Y451:Y501" si="30">IF(V451="",U451,IF(AND(V451&lt;=41820,W451&lt;=41820),"",IF(AND(V451&lt;=41820,W451&gt;41820),U451,"")))</f>
        <v>0</v>
      </c>
      <c r="Z451" s="139" t="str">
        <f t="shared" ref="Z451:Z501" si="31">IF(AND(V451&gt;41820,W451&gt;41820),"",IF(AND(V451&gt;41820,W451&lt;=41820),U451,""))</f>
        <v/>
      </c>
      <c r="AA451" s="140"/>
      <c r="AB451" s="141"/>
      <c r="AC451" s="141"/>
      <c r="AD451" s="160"/>
    </row>
    <row r="452" spans="1:30" s="142" customFormat="1" ht="15" hidden="1">
      <c r="A452" s="134"/>
      <c r="B452" s="134"/>
      <c r="C452" s="135"/>
      <c r="D452" s="135"/>
      <c r="E452" s="135"/>
      <c r="F452" s="135"/>
      <c r="G452" s="135"/>
      <c r="H452" s="135"/>
      <c r="I452" s="135"/>
      <c r="J452" s="134"/>
      <c r="K452" s="135"/>
      <c r="L452" s="162"/>
      <c r="M452" s="135"/>
      <c r="N452" s="134"/>
      <c r="O452" s="135"/>
      <c r="P452" s="134"/>
      <c r="Q452" s="135"/>
      <c r="R452" s="134"/>
      <c r="S452" s="136"/>
      <c r="T452" s="136"/>
      <c r="U452" s="136"/>
      <c r="V452" s="137"/>
      <c r="W452" s="138" t="str">
        <f t="shared" si="28"/>
        <v/>
      </c>
      <c r="X452" s="205" t="e">
        <f t="shared" si="29"/>
        <v>#VALUE!</v>
      </c>
      <c r="Y452" s="139">
        <f t="shared" si="30"/>
        <v>0</v>
      </c>
      <c r="Z452" s="139" t="str">
        <f t="shared" si="31"/>
        <v/>
      </c>
      <c r="AA452" s="140"/>
      <c r="AB452" s="141"/>
      <c r="AC452" s="141"/>
      <c r="AD452" s="160"/>
    </row>
    <row r="453" spans="1:30" s="142" customFormat="1" ht="15" hidden="1">
      <c r="A453" s="134"/>
      <c r="B453" s="134"/>
      <c r="C453" s="135"/>
      <c r="D453" s="135"/>
      <c r="E453" s="135"/>
      <c r="F453" s="135"/>
      <c r="G453" s="135"/>
      <c r="H453" s="135"/>
      <c r="I453" s="135"/>
      <c r="J453" s="134"/>
      <c r="K453" s="135"/>
      <c r="L453" s="162"/>
      <c r="M453" s="135"/>
      <c r="N453" s="134"/>
      <c r="O453" s="135"/>
      <c r="P453" s="134"/>
      <c r="Q453" s="135"/>
      <c r="R453" s="134"/>
      <c r="S453" s="136"/>
      <c r="T453" s="136"/>
      <c r="U453" s="136"/>
      <c r="V453" s="137"/>
      <c r="W453" s="138" t="str">
        <f t="shared" si="28"/>
        <v/>
      </c>
      <c r="X453" s="205" t="e">
        <f t="shared" si="29"/>
        <v>#VALUE!</v>
      </c>
      <c r="Y453" s="139">
        <f t="shared" si="30"/>
        <v>0</v>
      </c>
      <c r="Z453" s="139" t="str">
        <f t="shared" si="31"/>
        <v/>
      </c>
      <c r="AA453" s="140"/>
      <c r="AB453" s="141"/>
      <c r="AC453" s="141"/>
      <c r="AD453" s="160"/>
    </row>
    <row r="454" spans="1:30" s="142" customFormat="1" ht="15" hidden="1">
      <c r="A454" s="134"/>
      <c r="B454" s="134"/>
      <c r="C454" s="135"/>
      <c r="D454" s="135"/>
      <c r="E454" s="135"/>
      <c r="F454" s="135"/>
      <c r="G454" s="135"/>
      <c r="H454" s="135"/>
      <c r="I454" s="135"/>
      <c r="J454" s="134"/>
      <c r="K454" s="135"/>
      <c r="L454" s="162"/>
      <c r="M454" s="135"/>
      <c r="N454" s="134"/>
      <c r="O454" s="135"/>
      <c r="P454" s="134"/>
      <c r="Q454" s="135"/>
      <c r="R454" s="134"/>
      <c r="S454" s="136"/>
      <c r="T454" s="136"/>
      <c r="U454" s="136"/>
      <c r="V454" s="137"/>
      <c r="W454" s="138" t="str">
        <f t="shared" si="28"/>
        <v/>
      </c>
      <c r="X454" s="205" t="e">
        <f t="shared" si="29"/>
        <v>#VALUE!</v>
      </c>
      <c r="Y454" s="139">
        <f t="shared" si="30"/>
        <v>0</v>
      </c>
      <c r="Z454" s="139" t="str">
        <f t="shared" si="31"/>
        <v/>
      </c>
      <c r="AA454" s="140"/>
      <c r="AB454" s="141"/>
      <c r="AC454" s="141"/>
      <c r="AD454" s="160"/>
    </row>
    <row r="455" spans="1:30" s="142" customFormat="1" ht="15" hidden="1">
      <c r="A455" s="134"/>
      <c r="B455" s="134"/>
      <c r="C455" s="135"/>
      <c r="D455" s="135"/>
      <c r="E455" s="135"/>
      <c r="F455" s="135"/>
      <c r="G455" s="135"/>
      <c r="H455" s="135"/>
      <c r="I455" s="135"/>
      <c r="J455" s="134"/>
      <c r="K455" s="135"/>
      <c r="L455" s="162"/>
      <c r="M455" s="135"/>
      <c r="N455" s="134"/>
      <c r="O455" s="135"/>
      <c r="P455" s="134"/>
      <c r="Q455" s="135"/>
      <c r="R455" s="134"/>
      <c r="S455" s="136"/>
      <c r="T455" s="136"/>
      <c r="U455" s="136"/>
      <c r="V455" s="137"/>
      <c r="W455" s="138" t="str">
        <f t="shared" si="28"/>
        <v/>
      </c>
      <c r="X455" s="205" t="e">
        <f t="shared" si="29"/>
        <v>#VALUE!</v>
      </c>
      <c r="Y455" s="139">
        <f t="shared" si="30"/>
        <v>0</v>
      </c>
      <c r="Z455" s="139" t="str">
        <f t="shared" si="31"/>
        <v/>
      </c>
      <c r="AA455" s="140"/>
      <c r="AB455" s="141"/>
      <c r="AC455" s="141"/>
      <c r="AD455" s="160"/>
    </row>
    <row r="456" spans="1:30" s="142" customFormat="1" ht="15" hidden="1">
      <c r="A456" s="134"/>
      <c r="B456" s="134"/>
      <c r="C456" s="135"/>
      <c r="D456" s="135"/>
      <c r="E456" s="135"/>
      <c r="F456" s="135"/>
      <c r="G456" s="135"/>
      <c r="H456" s="135"/>
      <c r="I456" s="135"/>
      <c r="J456" s="134"/>
      <c r="K456" s="135"/>
      <c r="L456" s="162"/>
      <c r="M456" s="135"/>
      <c r="N456" s="134"/>
      <c r="O456" s="135"/>
      <c r="P456" s="134"/>
      <c r="Q456" s="135"/>
      <c r="R456" s="134"/>
      <c r="S456" s="136"/>
      <c r="T456" s="136"/>
      <c r="U456" s="136"/>
      <c r="V456" s="137"/>
      <c r="W456" s="138" t="str">
        <f t="shared" si="28"/>
        <v/>
      </c>
      <c r="X456" s="205" t="e">
        <f t="shared" si="29"/>
        <v>#VALUE!</v>
      </c>
      <c r="Y456" s="139">
        <f t="shared" si="30"/>
        <v>0</v>
      </c>
      <c r="Z456" s="139" t="str">
        <f t="shared" si="31"/>
        <v/>
      </c>
      <c r="AA456" s="140"/>
      <c r="AB456" s="141"/>
      <c r="AC456" s="141"/>
      <c r="AD456" s="160"/>
    </row>
    <row r="457" spans="1:30" s="142" customFormat="1" ht="15" hidden="1">
      <c r="A457" s="134"/>
      <c r="B457" s="134"/>
      <c r="C457" s="135"/>
      <c r="D457" s="135"/>
      <c r="E457" s="135"/>
      <c r="F457" s="135"/>
      <c r="G457" s="135"/>
      <c r="H457" s="135"/>
      <c r="I457" s="135"/>
      <c r="J457" s="134"/>
      <c r="K457" s="135"/>
      <c r="L457" s="162"/>
      <c r="M457" s="135"/>
      <c r="N457" s="134"/>
      <c r="O457" s="135"/>
      <c r="P457" s="134"/>
      <c r="Q457" s="135"/>
      <c r="R457" s="134"/>
      <c r="S457" s="136"/>
      <c r="T457" s="136"/>
      <c r="U457" s="136"/>
      <c r="V457" s="137"/>
      <c r="W457" s="138" t="str">
        <f t="shared" si="28"/>
        <v/>
      </c>
      <c r="X457" s="205" t="e">
        <f t="shared" si="29"/>
        <v>#VALUE!</v>
      </c>
      <c r="Y457" s="139">
        <f t="shared" si="30"/>
        <v>0</v>
      </c>
      <c r="Z457" s="139" t="str">
        <f t="shared" si="31"/>
        <v/>
      </c>
      <c r="AA457" s="140"/>
      <c r="AB457" s="141"/>
      <c r="AC457" s="141"/>
      <c r="AD457" s="160"/>
    </row>
    <row r="458" spans="1:30" s="142" customFormat="1" ht="15" hidden="1">
      <c r="A458" s="134"/>
      <c r="B458" s="134"/>
      <c r="C458" s="135"/>
      <c r="D458" s="135"/>
      <c r="E458" s="135"/>
      <c r="F458" s="135"/>
      <c r="G458" s="135"/>
      <c r="H458" s="135"/>
      <c r="I458" s="135"/>
      <c r="J458" s="134"/>
      <c r="K458" s="135"/>
      <c r="L458" s="162"/>
      <c r="M458" s="135"/>
      <c r="N458" s="134"/>
      <c r="O458" s="135"/>
      <c r="P458" s="134"/>
      <c r="Q458" s="135"/>
      <c r="R458" s="134"/>
      <c r="S458" s="136"/>
      <c r="T458" s="136"/>
      <c r="U458" s="136"/>
      <c r="V458" s="137"/>
      <c r="W458" s="138" t="str">
        <f t="shared" si="28"/>
        <v/>
      </c>
      <c r="X458" s="205" t="e">
        <f t="shared" si="29"/>
        <v>#VALUE!</v>
      </c>
      <c r="Y458" s="139">
        <f t="shared" si="30"/>
        <v>0</v>
      </c>
      <c r="Z458" s="139" t="str">
        <f t="shared" si="31"/>
        <v/>
      </c>
      <c r="AA458" s="140"/>
      <c r="AB458" s="141"/>
      <c r="AC458" s="141"/>
      <c r="AD458" s="160"/>
    </row>
    <row r="459" spans="1:30" s="142" customFormat="1" ht="15" hidden="1">
      <c r="A459" s="134"/>
      <c r="B459" s="134"/>
      <c r="C459" s="135"/>
      <c r="D459" s="135"/>
      <c r="E459" s="135"/>
      <c r="F459" s="135"/>
      <c r="G459" s="135"/>
      <c r="H459" s="135"/>
      <c r="I459" s="135"/>
      <c r="J459" s="134"/>
      <c r="K459" s="135"/>
      <c r="L459" s="162"/>
      <c r="M459" s="135"/>
      <c r="N459" s="134"/>
      <c r="O459" s="135"/>
      <c r="P459" s="134"/>
      <c r="Q459" s="135"/>
      <c r="R459" s="134"/>
      <c r="S459" s="136"/>
      <c r="T459" s="136"/>
      <c r="U459" s="136"/>
      <c r="V459" s="137"/>
      <c r="W459" s="138" t="str">
        <f t="shared" si="28"/>
        <v/>
      </c>
      <c r="X459" s="205" t="e">
        <f t="shared" si="29"/>
        <v>#VALUE!</v>
      </c>
      <c r="Y459" s="139">
        <f t="shared" si="30"/>
        <v>0</v>
      </c>
      <c r="Z459" s="139" t="str">
        <f t="shared" si="31"/>
        <v/>
      </c>
      <c r="AA459" s="140"/>
      <c r="AB459" s="141"/>
      <c r="AC459" s="141"/>
      <c r="AD459" s="160"/>
    </row>
    <row r="460" spans="1:30" s="142" customFormat="1" ht="15" hidden="1">
      <c r="A460" s="134"/>
      <c r="B460" s="134"/>
      <c r="C460" s="135"/>
      <c r="D460" s="135"/>
      <c r="E460" s="135"/>
      <c r="F460" s="135"/>
      <c r="G460" s="135"/>
      <c r="H460" s="135"/>
      <c r="I460" s="135"/>
      <c r="J460" s="134"/>
      <c r="K460" s="135"/>
      <c r="L460" s="162"/>
      <c r="M460" s="135"/>
      <c r="N460" s="134"/>
      <c r="O460" s="135"/>
      <c r="P460" s="134"/>
      <c r="Q460" s="135"/>
      <c r="R460" s="134"/>
      <c r="S460" s="136"/>
      <c r="T460" s="136"/>
      <c r="U460" s="136"/>
      <c r="V460" s="137"/>
      <c r="W460" s="138" t="str">
        <f t="shared" si="28"/>
        <v/>
      </c>
      <c r="X460" s="205" t="e">
        <f t="shared" si="29"/>
        <v>#VALUE!</v>
      </c>
      <c r="Y460" s="139">
        <f t="shared" si="30"/>
        <v>0</v>
      </c>
      <c r="Z460" s="139" t="str">
        <f t="shared" si="31"/>
        <v/>
      </c>
      <c r="AA460" s="140"/>
      <c r="AB460" s="141"/>
      <c r="AC460" s="141"/>
      <c r="AD460" s="160"/>
    </row>
    <row r="461" spans="1:30" s="142" customFormat="1" ht="15" hidden="1">
      <c r="A461" s="134"/>
      <c r="B461" s="134"/>
      <c r="C461" s="135"/>
      <c r="D461" s="135"/>
      <c r="E461" s="135"/>
      <c r="F461" s="135"/>
      <c r="G461" s="135"/>
      <c r="H461" s="135"/>
      <c r="I461" s="135"/>
      <c r="J461" s="134"/>
      <c r="K461" s="135"/>
      <c r="L461" s="162"/>
      <c r="M461" s="135"/>
      <c r="N461" s="134"/>
      <c r="O461" s="135"/>
      <c r="P461" s="134"/>
      <c r="Q461" s="135"/>
      <c r="R461" s="134"/>
      <c r="S461" s="136"/>
      <c r="T461" s="136"/>
      <c r="U461" s="136"/>
      <c r="V461" s="137"/>
      <c r="W461" s="138" t="str">
        <f t="shared" si="28"/>
        <v/>
      </c>
      <c r="X461" s="205" t="e">
        <f t="shared" si="29"/>
        <v>#VALUE!</v>
      </c>
      <c r="Y461" s="139">
        <f t="shared" si="30"/>
        <v>0</v>
      </c>
      <c r="Z461" s="139" t="str">
        <f t="shared" si="31"/>
        <v/>
      </c>
      <c r="AA461" s="140"/>
      <c r="AB461" s="141"/>
      <c r="AC461" s="141"/>
      <c r="AD461" s="160"/>
    </row>
    <row r="462" spans="1:30" s="142" customFormat="1" ht="15" hidden="1">
      <c r="A462" s="134"/>
      <c r="B462" s="134"/>
      <c r="C462" s="135"/>
      <c r="D462" s="135"/>
      <c r="E462" s="135"/>
      <c r="F462" s="135"/>
      <c r="G462" s="135"/>
      <c r="H462" s="135"/>
      <c r="I462" s="135"/>
      <c r="J462" s="134"/>
      <c r="K462" s="135"/>
      <c r="L462" s="162"/>
      <c r="M462" s="135"/>
      <c r="N462" s="134"/>
      <c r="O462" s="135"/>
      <c r="P462" s="134"/>
      <c r="Q462" s="135"/>
      <c r="R462" s="134"/>
      <c r="S462" s="136"/>
      <c r="T462" s="136"/>
      <c r="U462" s="136"/>
      <c r="V462" s="137"/>
      <c r="W462" s="138" t="str">
        <f t="shared" si="28"/>
        <v/>
      </c>
      <c r="X462" s="205" t="e">
        <f t="shared" si="29"/>
        <v>#VALUE!</v>
      </c>
      <c r="Y462" s="139">
        <f t="shared" si="30"/>
        <v>0</v>
      </c>
      <c r="Z462" s="139" t="str">
        <f t="shared" si="31"/>
        <v/>
      </c>
      <c r="AA462" s="140"/>
      <c r="AB462" s="141"/>
      <c r="AC462" s="141"/>
      <c r="AD462" s="160"/>
    </row>
    <row r="463" spans="1:30" s="142" customFormat="1" ht="15" hidden="1">
      <c r="A463" s="134"/>
      <c r="B463" s="134"/>
      <c r="C463" s="135"/>
      <c r="D463" s="135"/>
      <c r="E463" s="135"/>
      <c r="F463" s="135"/>
      <c r="G463" s="135"/>
      <c r="H463" s="135"/>
      <c r="I463" s="135"/>
      <c r="J463" s="134"/>
      <c r="K463" s="135"/>
      <c r="L463" s="162"/>
      <c r="M463" s="135"/>
      <c r="N463" s="134"/>
      <c r="O463" s="135"/>
      <c r="P463" s="134"/>
      <c r="Q463" s="135"/>
      <c r="R463" s="134"/>
      <c r="S463" s="136"/>
      <c r="T463" s="136"/>
      <c r="U463" s="136"/>
      <c r="V463" s="137"/>
      <c r="W463" s="138" t="str">
        <f t="shared" si="28"/>
        <v/>
      </c>
      <c r="X463" s="205" t="e">
        <f t="shared" si="29"/>
        <v>#VALUE!</v>
      </c>
      <c r="Y463" s="139">
        <f t="shared" si="30"/>
        <v>0</v>
      </c>
      <c r="Z463" s="139" t="str">
        <f t="shared" si="31"/>
        <v/>
      </c>
      <c r="AA463" s="140"/>
      <c r="AB463" s="141"/>
      <c r="AC463" s="141"/>
      <c r="AD463" s="160"/>
    </row>
    <row r="464" spans="1:30" s="142" customFormat="1" ht="15" hidden="1">
      <c r="A464" s="134"/>
      <c r="B464" s="134"/>
      <c r="C464" s="135"/>
      <c r="D464" s="135"/>
      <c r="E464" s="135"/>
      <c r="F464" s="135"/>
      <c r="G464" s="135"/>
      <c r="H464" s="135"/>
      <c r="I464" s="135"/>
      <c r="J464" s="134"/>
      <c r="K464" s="135"/>
      <c r="L464" s="162"/>
      <c r="M464" s="135"/>
      <c r="N464" s="134"/>
      <c r="O464" s="135"/>
      <c r="P464" s="134"/>
      <c r="Q464" s="135"/>
      <c r="R464" s="134"/>
      <c r="S464" s="136"/>
      <c r="T464" s="136"/>
      <c r="U464" s="136"/>
      <c r="V464" s="137"/>
      <c r="W464" s="138" t="str">
        <f t="shared" si="28"/>
        <v/>
      </c>
      <c r="X464" s="205" t="e">
        <f t="shared" si="29"/>
        <v>#VALUE!</v>
      </c>
      <c r="Y464" s="139">
        <f t="shared" si="30"/>
        <v>0</v>
      </c>
      <c r="Z464" s="139" t="str">
        <f t="shared" si="31"/>
        <v/>
      </c>
      <c r="AA464" s="140"/>
      <c r="AB464" s="141"/>
      <c r="AC464" s="141"/>
      <c r="AD464" s="160"/>
    </row>
    <row r="465" spans="1:30" s="142" customFormat="1" ht="15" hidden="1">
      <c r="A465" s="134"/>
      <c r="B465" s="134"/>
      <c r="C465" s="135"/>
      <c r="D465" s="135"/>
      <c r="E465" s="135"/>
      <c r="F465" s="135"/>
      <c r="G465" s="135"/>
      <c r="H465" s="135"/>
      <c r="I465" s="135"/>
      <c r="J465" s="134"/>
      <c r="K465" s="135"/>
      <c r="L465" s="162"/>
      <c r="M465" s="135"/>
      <c r="N465" s="134"/>
      <c r="O465" s="135"/>
      <c r="P465" s="134"/>
      <c r="Q465" s="135"/>
      <c r="R465" s="134"/>
      <c r="S465" s="136"/>
      <c r="T465" s="136"/>
      <c r="U465" s="136"/>
      <c r="V465" s="137"/>
      <c r="W465" s="138" t="str">
        <f t="shared" si="28"/>
        <v/>
      </c>
      <c r="X465" s="205" t="e">
        <f t="shared" si="29"/>
        <v>#VALUE!</v>
      </c>
      <c r="Y465" s="139">
        <f t="shared" si="30"/>
        <v>0</v>
      </c>
      <c r="Z465" s="139" t="str">
        <f t="shared" si="31"/>
        <v/>
      </c>
      <c r="AA465" s="140"/>
      <c r="AB465" s="141"/>
      <c r="AC465" s="141"/>
      <c r="AD465" s="160"/>
    </row>
    <row r="466" spans="1:30" s="142" customFormat="1" ht="15" hidden="1">
      <c r="A466" s="134"/>
      <c r="B466" s="134"/>
      <c r="C466" s="135"/>
      <c r="D466" s="135"/>
      <c r="E466" s="135"/>
      <c r="F466" s="135"/>
      <c r="G466" s="135"/>
      <c r="H466" s="135"/>
      <c r="I466" s="135"/>
      <c r="J466" s="134"/>
      <c r="K466" s="135"/>
      <c r="L466" s="162"/>
      <c r="M466" s="135"/>
      <c r="N466" s="134"/>
      <c r="O466" s="135"/>
      <c r="P466" s="134"/>
      <c r="Q466" s="135"/>
      <c r="R466" s="134"/>
      <c r="S466" s="136"/>
      <c r="T466" s="136"/>
      <c r="U466" s="136"/>
      <c r="V466" s="137"/>
      <c r="W466" s="138" t="str">
        <f t="shared" si="28"/>
        <v/>
      </c>
      <c r="X466" s="205" t="e">
        <f t="shared" si="29"/>
        <v>#VALUE!</v>
      </c>
      <c r="Y466" s="139">
        <f t="shared" si="30"/>
        <v>0</v>
      </c>
      <c r="Z466" s="139" t="str">
        <f t="shared" si="31"/>
        <v/>
      </c>
      <c r="AA466" s="140"/>
      <c r="AB466" s="141"/>
      <c r="AC466" s="141"/>
      <c r="AD466" s="160"/>
    </row>
    <row r="467" spans="1:30" s="142" customFormat="1" ht="15" hidden="1">
      <c r="A467" s="134"/>
      <c r="B467" s="134"/>
      <c r="C467" s="135"/>
      <c r="D467" s="135"/>
      <c r="E467" s="135"/>
      <c r="F467" s="135"/>
      <c r="G467" s="135"/>
      <c r="H467" s="135"/>
      <c r="I467" s="135"/>
      <c r="J467" s="134"/>
      <c r="K467" s="135"/>
      <c r="L467" s="162"/>
      <c r="M467" s="135"/>
      <c r="N467" s="134"/>
      <c r="O467" s="135"/>
      <c r="P467" s="134"/>
      <c r="Q467" s="135"/>
      <c r="R467" s="134"/>
      <c r="S467" s="136"/>
      <c r="T467" s="136"/>
      <c r="U467" s="136"/>
      <c r="V467" s="137"/>
      <c r="W467" s="138" t="str">
        <f t="shared" si="28"/>
        <v/>
      </c>
      <c r="X467" s="205" t="e">
        <f t="shared" si="29"/>
        <v>#VALUE!</v>
      </c>
      <c r="Y467" s="139">
        <f t="shared" si="30"/>
        <v>0</v>
      </c>
      <c r="Z467" s="139" t="str">
        <f t="shared" si="31"/>
        <v/>
      </c>
      <c r="AA467" s="140"/>
      <c r="AB467" s="141"/>
      <c r="AC467" s="141"/>
      <c r="AD467" s="160"/>
    </row>
    <row r="468" spans="1:30" s="142" customFormat="1" ht="15" hidden="1">
      <c r="A468" s="134"/>
      <c r="B468" s="134"/>
      <c r="C468" s="135"/>
      <c r="D468" s="135"/>
      <c r="E468" s="135"/>
      <c r="F468" s="135"/>
      <c r="G468" s="135"/>
      <c r="H468" s="135"/>
      <c r="I468" s="135"/>
      <c r="J468" s="134"/>
      <c r="K468" s="135"/>
      <c r="L468" s="162"/>
      <c r="M468" s="135"/>
      <c r="N468" s="134"/>
      <c r="O468" s="135"/>
      <c r="P468" s="134"/>
      <c r="Q468" s="135"/>
      <c r="R468" s="134"/>
      <c r="S468" s="136"/>
      <c r="T468" s="136"/>
      <c r="U468" s="136"/>
      <c r="V468" s="137"/>
      <c r="W468" s="138" t="str">
        <f t="shared" si="28"/>
        <v/>
      </c>
      <c r="X468" s="205" t="e">
        <f t="shared" si="29"/>
        <v>#VALUE!</v>
      </c>
      <c r="Y468" s="139">
        <f t="shared" si="30"/>
        <v>0</v>
      </c>
      <c r="Z468" s="139" t="str">
        <f t="shared" si="31"/>
        <v/>
      </c>
      <c r="AA468" s="140"/>
      <c r="AB468" s="141"/>
      <c r="AC468" s="141"/>
      <c r="AD468" s="160"/>
    </row>
    <row r="469" spans="1:30" s="142" customFormat="1" ht="15" hidden="1">
      <c r="A469" s="134"/>
      <c r="B469" s="134"/>
      <c r="C469" s="135"/>
      <c r="D469" s="135"/>
      <c r="E469" s="135"/>
      <c r="F469" s="135"/>
      <c r="G469" s="135"/>
      <c r="H469" s="135"/>
      <c r="I469" s="135"/>
      <c r="J469" s="134"/>
      <c r="K469" s="135"/>
      <c r="L469" s="162"/>
      <c r="M469" s="135"/>
      <c r="N469" s="134"/>
      <c r="O469" s="135"/>
      <c r="P469" s="134"/>
      <c r="Q469" s="135"/>
      <c r="R469" s="134"/>
      <c r="S469" s="136"/>
      <c r="T469" s="136"/>
      <c r="U469" s="136"/>
      <c r="V469" s="137"/>
      <c r="W469" s="138" t="str">
        <f t="shared" si="28"/>
        <v/>
      </c>
      <c r="X469" s="205" t="e">
        <f t="shared" si="29"/>
        <v>#VALUE!</v>
      </c>
      <c r="Y469" s="139">
        <f t="shared" si="30"/>
        <v>0</v>
      </c>
      <c r="Z469" s="139" t="str">
        <f t="shared" si="31"/>
        <v/>
      </c>
      <c r="AA469" s="140"/>
      <c r="AB469" s="141"/>
      <c r="AC469" s="141"/>
      <c r="AD469" s="160"/>
    </row>
    <row r="470" spans="1:30" s="142" customFormat="1" ht="15" hidden="1">
      <c r="A470" s="134"/>
      <c r="B470" s="134"/>
      <c r="C470" s="135"/>
      <c r="D470" s="135"/>
      <c r="E470" s="135"/>
      <c r="F470" s="135"/>
      <c r="G470" s="135"/>
      <c r="H470" s="135"/>
      <c r="I470" s="135"/>
      <c r="J470" s="134"/>
      <c r="K470" s="135"/>
      <c r="L470" s="162"/>
      <c r="M470" s="135"/>
      <c r="N470" s="134"/>
      <c r="O470" s="135"/>
      <c r="P470" s="134"/>
      <c r="Q470" s="135"/>
      <c r="R470" s="134"/>
      <c r="S470" s="136"/>
      <c r="T470" s="136"/>
      <c r="U470" s="136"/>
      <c r="V470" s="137"/>
      <c r="W470" s="138" t="str">
        <f t="shared" si="28"/>
        <v/>
      </c>
      <c r="X470" s="205" t="e">
        <f t="shared" si="29"/>
        <v>#VALUE!</v>
      </c>
      <c r="Y470" s="139">
        <f t="shared" si="30"/>
        <v>0</v>
      </c>
      <c r="Z470" s="139" t="str">
        <f t="shared" si="31"/>
        <v/>
      </c>
      <c r="AA470" s="140"/>
      <c r="AB470" s="141"/>
      <c r="AC470" s="141"/>
      <c r="AD470" s="160"/>
    </row>
    <row r="471" spans="1:30" s="142" customFormat="1" ht="15" hidden="1">
      <c r="A471" s="134"/>
      <c r="B471" s="134"/>
      <c r="C471" s="135"/>
      <c r="D471" s="135"/>
      <c r="E471" s="135"/>
      <c r="F471" s="135"/>
      <c r="G471" s="135"/>
      <c r="H471" s="135"/>
      <c r="I471" s="135"/>
      <c r="J471" s="134"/>
      <c r="K471" s="135"/>
      <c r="L471" s="162"/>
      <c r="M471" s="135"/>
      <c r="N471" s="134"/>
      <c r="O471" s="135"/>
      <c r="P471" s="134"/>
      <c r="Q471" s="135"/>
      <c r="R471" s="134"/>
      <c r="S471" s="136"/>
      <c r="T471" s="136"/>
      <c r="U471" s="136"/>
      <c r="V471" s="137"/>
      <c r="W471" s="138" t="str">
        <f t="shared" si="28"/>
        <v/>
      </c>
      <c r="X471" s="205" t="e">
        <f t="shared" si="29"/>
        <v>#VALUE!</v>
      </c>
      <c r="Y471" s="139">
        <f t="shared" si="30"/>
        <v>0</v>
      </c>
      <c r="Z471" s="139" t="str">
        <f t="shared" si="31"/>
        <v/>
      </c>
      <c r="AA471" s="140"/>
      <c r="AB471" s="141"/>
      <c r="AC471" s="141"/>
      <c r="AD471" s="160"/>
    </row>
    <row r="472" spans="1:30" s="142" customFormat="1" ht="15" hidden="1">
      <c r="A472" s="134"/>
      <c r="B472" s="134"/>
      <c r="C472" s="135"/>
      <c r="D472" s="135"/>
      <c r="E472" s="135"/>
      <c r="F472" s="135"/>
      <c r="G472" s="135"/>
      <c r="H472" s="135"/>
      <c r="I472" s="135"/>
      <c r="J472" s="134"/>
      <c r="K472" s="135"/>
      <c r="L472" s="162"/>
      <c r="M472" s="135"/>
      <c r="N472" s="134"/>
      <c r="O472" s="135"/>
      <c r="P472" s="134"/>
      <c r="Q472" s="135"/>
      <c r="R472" s="134"/>
      <c r="S472" s="136"/>
      <c r="T472" s="136"/>
      <c r="U472" s="136"/>
      <c r="V472" s="137"/>
      <c r="W472" s="138" t="str">
        <f t="shared" si="28"/>
        <v/>
      </c>
      <c r="X472" s="205" t="e">
        <f t="shared" si="29"/>
        <v>#VALUE!</v>
      </c>
      <c r="Y472" s="139">
        <f t="shared" si="30"/>
        <v>0</v>
      </c>
      <c r="Z472" s="139" t="str">
        <f t="shared" si="31"/>
        <v/>
      </c>
      <c r="AA472" s="140"/>
      <c r="AB472" s="141"/>
      <c r="AC472" s="141"/>
      <c r="AD472" s="160"/>
    </row>
    <row r="473" spans="1:30" s="142" customFormat="1" ht="15" hidden="1">
      <c r="A473" s="134"/>
      <c r="B473" s="134"/>
      <c r="C473" s="135"/>
      <c r="D473" s="135"/>
      <c r="E473" s="135"/>
      <c r="F473" s="135"/>
      <c r="G473" s="135"/>
      <c r="H473" s="135"/>
      <c r="I473" s="135"/>
      <c r="J473" s="134"/>
      <c r="K473" s="135"/>
      <c r="L473" s="162"/>
      <c r="M473" s="135"/>
      <c r="N473" s="134"/>
      <c r="O473" s="135"/>
      <c r="P473" s="134"/>
      <c r="Q473" s="135"/>
      <c r="R473" s="134"/>
      <c r="S473" s="136"/>
      <c r="T473" s="136"/>
      <c r="U473" s="136"/>
      <c r="V473" s="137"/>
      <c r="W473" s="138" t="str">
        <f t="shared" si="28"/>
        <v/>
      </c>
      <c r="X473" s="205" t="e">
        <f t="shared" si="29"/>
        <v>#VALUE!</v>
      </c>
      <c r="Y473" s="139">
        <f t="shared" si="30"/>
        <v>0</v>
      </c>
      <c r="Z473" s="139" t="str">
        <f t="shared" si="31"/>
        <v/>
      </c>
      <c r="AA473" s="140"/>
      <c r="AB473" s="141"/>
      <c r="AC473" s="141"/>
      <c r="AD473" s="160"/>
    </row>
    <row r="474" spans="1:30" s="142" customFormat="1" ht="15" hidden="1">
      <c r="A474" s="134"/>
      <c r="B474" s="134"/>
      <c r="C474" s="135"/>
      <c r="D474" s="135"/>
      <c r="E474" s="135"/>
      <c r="F474" s="135"/>
      <c r="G474" s="135"/>
      <c r="H474" s="135"/>
      <c r="I474" s="135"/>
      <c r="J474" s="134"/>
      <c r="K474" s="135"/>
      <c r="L474" s="162"/>
      <c r="M474" s="135"/>
      <c r="N474" s="134"/>
      <c r="O474" s="135"/>
      <c r="P474" s="134"/>
      <c r="Q474" s="135"/>
      <c r="R474" s="134"/>
      <c r="S474" s="136"/>
      <c r="T474" s="136"/>
      <c r="U474" s="136"/>
      <c r="V474" s="137"/>
      <c r="W474" s="138" t="str">
        <f t="shared" si="28"/>
        <v/>
      </c>
      <c r="X474" s="205" t="e">
        <f t="shared" si="29"/>
        <v>#VALUE!</v>
      </c>
      <c r="Y474" s="139">
        <f t="shared" si="30"/>
        <v>0</v>
      </c>
      <c r="Z474" s="139" t="str">
        <f t="shared" si="31"/>
        <v/>
      </c>
      <c r="AA474" s="140"/>
      <c r="AB474" s="141"/>
      <c r="AC474" s="141"/>
      <c r="AD474" s="160"/>
    </row>
    <row r="475" spans="1:30" s="142" customFormat="1" ht="15" hidden="1">
      <c r="A475" s="134"/>
      <c r="B475" s="134"/>
      <c r="C475" s="135"/>
      <c r="D475" s="135"/>
      <c r="E475" s="135"/>
      <c r="F475" s="135"/>
      <c r="G475" s="135"/>
      <c r="H475" s="135"/>
      <c r="I475" s="135"/>
      <c r="J475" s="134"/>
      <c r="K475" s="135"/>
      <c r="L475" s="162"/>
      <c r="M475" s="135"/>
      <c r="N475" s="134"/>
      <c r="O475" s="135"/>
      <c r="P475" s="134"/>
      <c r="Q475" s="135"/>
      <c r="R475" s="134"/>
      <c r="S475" s="136"/>
      <c r="T475" s="136"/>
      <c r="U475" s="136"/>
      <c r="V475" s="137"/>
      <c r="W475" s="138" t="str">
        <f t="shared" si="28"/>
        <v/>
      </c>
      <c r="X475" s="205" t="e">
        <f t="shared" si="29"/>
        <v>#VALUE!</v>
      </c>
      <c r="Y475" s="139">
        <f t="shared" si="30"/>
        <v>0</v>
      </c>
      <c r="Z475" s="139" t="str">
        <f t="shared" si="31"/>
        <v/>
      </c>
      <c r="AA475" s="140"/>
      <c r="AB475" s="141"/>
      <c r="AC475" s="141"/>
      <c r="AD475" s="160"/>
    </row>
    <row r="476" spans="1:30" s="142" customFormat="1" ht="15" hidden="1">
      <c r="A476" s="134"/>
      <c r="B476" s="134"/>
      <c r="C476" s="135"/>
      <c r="D476" s="135"/>
      <c r="E476" s="135"/>
      <c r="F476" s="135"/>
      <c r="G476" s="135"/>
      <c r="H476" s="135"/>
      <c r="I476" s="135"/>
      <c r="J476" s="134"/>
      <c r="K476" s="135"/>
      <c r="L476" s="162"/>
      <c r="M476" s="135"/>
      <c r="N476" s="134"/>
      <c r="O476" s="135"/>
      <c r="P476" s="134"/>
      <c r="Q476" s="135"/>
      <c r="R476" s="134"/>
      <c r="S476" s="136"/>
      <c r="T476" s="136"/>
      <c r="U476" s="136"/>
      <c r="V476" s="137"/>
      <c r="W476" s="138" t="str">
        <f t="shared" si="28"/>
        <v/>
      </c>
      <c r="X476" s="205" t="e">
        <f t="shared" si="29"/>
        <v>#VALUE!</v>
      </c>
      <c r="Y476" s="139">
        <f t="shared" si="30"/>
        <v>0</v>
      </c>
      <c r="Z476" s="139" t="str">
        <f t="shared" si="31"/>
        <v/>
      </c>
      <c r="AA476" s="140"/>
      <c r="AB476" s="141"/>
      <c r="AC476" s="141"/>
      <c r="AD476" s="160"/>
    </row>
    <row r="477" spans="1:30" s="142" customFormat="1" ht="15" hidden="1">
      <c r="A477" s="134"/>
      <c r="B477" s="134"/>
      <c r="C477" s="135"/>
      <c r="D477" s="135"/>
      <c r="E477" s="135"/>
      <c r="F477" s="135"/>
      <c r="G477" s="135"/>
      <c r="H477" s="135"/>
      <c r="I477" s="135"/>
      <c r="J477" s="134"/>
      <c r="K477" s="135"/>
      <c r="L477" s="162"/>
      <c r="M477" s="135"/>
      <c r="N477" s="134"/>
      <c r="O477" s="135"/>
      <c r="P477" s="134"/>
      <c r="Q477" s="135"/>
      <c r="R477" s="134"/>
      <c r="S477" s="136"/>
      <c r="T477" s="136"/>
      <c r="U477" s="136"/>
      <c r="V477" s="137"/>
      <c r="W477" s="138" t="str">
        <f t="shared" si="28"/>
        <v/>
      </c>
      <c r="X477" s="205" t="e">
        <f t="shared" si="29"/>
        <v>#VALUE!</v>
      </c>
      <c r="Y477" s="139">
        <f t="shared" si="30"/>
        <v>0</v>
      </c>
      <c r="Z477" s="139" t="str">
        <f t="shared" si="31"/>
        <v/>
      </c>
      <c r="AA477" s="140"/>
      <c r="AB477" s="141"/>
      <c r="AC477" s="141"/>
      <c r="AD477" s="160"/>
    </row>
    <row r="478" spans="1:30" s="142" customFormat="1" ht="15" hidden="1">
      <c r="A478" s="134"/>
      <c r="B478" s="134"/>
      <c r="C478" s="135"/>
      <c r="D478" s="135"/>
      <c r="E478" s="135"/>
      <c r="F478" s="135"/>
      <c r="G478" s="135"/>
      <c r="H478" s="135"/>
      <c r="I478" s="135"/>
      <c r="J478" s="134"/>
      <c r="K478" s="135"/>
      <c r="L478" s="162"/>
      <c r="M478" s="135"/>
      <c r="N478" s="134"/>
      <c r="O478" s="135"/>
      <c r="P478" s="134"/>
      <c r="Q478" s="135"/>
      <c r="R478" s="134"/>
      <c r="S478" s="136"/>
      <c r="T478" s="136"/>
      <c r="U478" s="136"/>
      <c r="V478" s="137"/>
      <c r="W478" s="138" t="str">
        <f t="shared" si="28"/>
        <v/>
      </c>
      <c r="X478" s="205" t="e">
        <f t="shared" si="29"/>
        <v>#VALUE!</v>
      </c>
      <c r="Y478" s="139">
        <f t="shared" si="30"/>
        <v>0</v>
      </c>
      <c r="Z478" s="139" t="str">
        <f t="shared" si="31"/>
        <v/>
      </c>
      <c r="AA478" s="140"/>
      <c r="AB478" s="141"/>
      <c r="AC478" s="141"/>
      <c r="AD478" s="160"/>
    </row>
    <row r="479" spans="1:30" s="142" customFormat="1" ht="15" hidden="1">
      <c r="A479" s="134"/>
      <c r="B479" s="134"/>
      <c r="C479" s="135"/>
      <c r="D479" s="135"/>
      <c r="E479" s="135"/>
      <c r="F479" s="135"/>
      <c r="G479" s="135"/>
      <c r="H479" s="135"/>
      <c r="I479" s="135"/>
      <c r="J479" s="134"/>
      <c r="K479" s="135"/>
      <c r="L479" s="162"/>
      <c r="M479" s="135"/>
      <c r="N479" s="134"/>
      <c r="O479" s="135"/>
      <c r="P479" s="134"/>
      <c r="Q479" s="135"/>
      <c r="R479" s="134"/>
      <c r="S479" s="136"/>
      <c r="T479" s="136"/>
      <c r="U479" s="136"/>
      <c r="V479" s="137"/>
      <c r="W479" s="138" t="str">
        <f t="shared" si="28"/>
        <v/>
      </c>
      <c r="X479" s="205" t="e">
        <f t="shared" si="29"/>
        <v>#VALUE!</v>
      </c>
      <c r="Y479" s="139">
        <f t="shared" si="30"/>
        <v>0</v>
      </c>
      <c r="Z479" s="139" t="str">
        <f t="shared" si="31"/>
        <v/>
      </c>
      <c r="AA479" s="140"/>
      <c r="AB479" s="141"/>
      <c r="AC479" s="141"/>
      <c r="AD479" s="160"/>
    </row>
    <row r="480" spans="1:30" s="142" customFormat="1" ht="15" hidden="1">
      <c r="A480" s="134"/>
      <c r="B480" s="134"/>
      <c r="C480" s="135"/>
      <c r="D480" s="135"/>
      <c r="E480" s="135"/>
      <c r="F480" s="135"/>
      <c r="G480" s="135"/>
      <c r="H480" s="135"/>
      <c r="I480" s="135"/>
      <c r="J480" s="134"/>
      <c r="K480" s="135"/>
      <c r="L480" s="162"/>
      <c r="M480" s="135"/>
      <c r="N480" s="134"/>
      <c r="O480" s="135"/>
      <c r="P480" s="134"/>
      <c r="Q480" s="135"/>
      <c r="R480" s="134"/>
      <c r="S480" s="136"/>
      <c r="T480" s="136"/>
      <c r="U480" s="136"/>
      <c r="V480" s="137"/>
      <c r="W480" s="138" t="str">
        <f t="shared" si="28"/>
        <v/>
      </c>
      <c r="X480" s="205" t="e">
        <f t="shared" si="29"/>
        <v>#VALUE!</v>
      </c>
      <c r="Y480" s="139">
        <f t="shared" si="30"/>
        <v>0</v>
      </c>
      <c r="Z480" s="139" t="str">
        <f t="shared" si="31"/>
        <v/>
      </c>
      <c r="AA480" s="140"/>
      <c r="AB480" s="141"/>
      <c r="AC480" s="141"/>
      <c r="AD480" s="160"/>
    </row>
    <row r="481" spans="1:30" s="142" customFormat="1" ht="15" hidden="1">
      <c r="A481" s="134"/>
      <c r="B481" s="134"/>
      <c r="C481" s="135"/>
      <c r="D481" s="135"/>
      <c r="E481" s="135"/>
      <c r="F481" s="135"/>
      <c r="G481" s="135"/>
      <c r="H481" s="135"/>
      <c r="I481" s="135"/>
      <c r="J481" s="134"/>
      <c r="K481" s="135"/>
      <c r="L481" s="162"/>
      <c r="M481" s="135"/>
      <c r="N481" s="134"/>
      <c r="O481" s="135"/>
      <c r="P481" s="134"/>
      <c r="Q481" s="135"/>
      <c r="R481" s="134"/>
      <c r="S481" s="136"/>
      <c r="T481" s="136"/>
      <c r="U481" s="136"/>
      <c r="V481" s="137"/>
      <c r="W481" s="138" t="str">
        <f t="shared" si="28"/>
        <v/>
      </c>
      <c r="X481" s="205" t="e">
        <f t="shared" si="29"/>
        <v>#VALUE!</v>
      </c>
      <c r="Y481" s="139">
        <f t="shared" si="30"/>
        <v>0</v>
      </c>
      <c r="Z481" s="139" t="str">
        <f t="shared" si="31"/>
        <v/>
      </c>
      <c r="AA481" s="140"/>
      <c r="AB481" s="141"/>
      <c r="AC481" s="141"/>
      <c r="AD481" s="160"/>
    </row>
    <row r="482" spans="1:30" s="142" customFormat="1" ht="15" hidden="1">
      <c r="A482" s="134"/>
      <c r="B482" s="134"/>
      <c r="C482" s="135"/>
      <c r="D482" s="135"/>
      <c r="E482" s="135"/>
      <c r="F482" s="135"/>
      <c r="G482" s="135"/>
      <c r="H482" s="135"/>
      <c r="I482" s="135"/>
      <c r="J482" s="134"/>
      <c r="K482" s="135"/>
      <c r="L482" s="162"/>
      <c r="M482" s="135"/>
      <c r="N482" s="134"/>
      <c r="O482" s="135"/>
      <c r="P482" s="134"/>
      <c r="Q482" s="135"/>
      <c r="R482" s="134"/>
      <c r="S482" s="136"/>
      <c r="T482" s="136"/>
      <c r="U482" s="136"/>
      <c r="V482" s="137"/>
      <c r="W482" s="138" t="str">
        <f t="shared" si="28"/>
        <v/>
      </c>
      <c r="X482" s="205" t="e">
        <f t="shared" si="29"/>
        <v>#VALUE!</v>
      </c>
      <c r="Y482" s="139">
        <f t="shared" si="30"/>
        <v>0</v>
      </c>
      <c r="Z482" s="139" t="str">
        <f t="shared" si="31"/>
        <v/>
      </c>
      <c r="AA482" s="140"/>
      <c r="AB482" s="141"/>
      <c r="AC482" s="141"/>
      <c r="AD482" s="160"/>
    </row>
    <row r="483" spans="1:30" s="142" customFormat="1" ht="15" hidden="1">
      <c r="A483" s="134"/>
      <c r="B483" s="134"/>
      <c r="C483" s="135"/>
      <c r="D483" s="135"/>
      <c r="E483" s="135"/>
      <c r="F483" s="135"/>
      <c r="G483" s="135"/>
      <c r="H483" s="135"/>
      <c r="I483" s="135"/>
      <c r="J483" s="134"/>
      <c r="K483" s="135"/>
      <c r="L483" s="162"/>
      <c r="M483" s="135"/>
      <c r="N483" s="134"/>
      <c r="O483" s="135"/>
      <c r="P483" s="134"/>
      <c r="Q483" s="135"/>
      <c r="R483" s="134"/>
      <c r="S483" s="136"/>
      <c r="T483" s="136"/>
      <c r="U483" s="136"/>
      <c r="V483" s="137"/>
      <c r="W483" s="138" t="str">
        <f t="shared" si="28"/>
        <v/>
      </c>
      <c r="X483" s="205" t="e">
        <f t="shared" si="29"/>
        <v>#VALUE!</v>
      </c>
      <c r="Y483" s="139">
        <f t="shared" si="30"/>
        <v>0</v>
      </c>
      <c r="Z483" s="139" t="str">
        <f t="shared" si="31"/>
        <v/>
      </c>
      <c r="AA483" s="140"/>
      <c r="AB483" s="141"/>
      <c r="AC483" s="141"/>
      <c r="AD483" s="160"/>
    </row>
    <row r="484" spans="1:30" s="142" customFormat="1" ht="15" hidden="1">
      <c r="A484" s="134"/>
      <c r="B484" s="134"/>
      <c r="C484" s="135"/>
      <c r="D484" s="135"/>
      <c r="E484" s="135"/>
      <c r="F484" s="135"/>
      <c r="G484" s="135"/>
      <c r="H484" s="135"/>
      <c r="I484" s="135"/>
      <c r="J484" s="134"/>
      <c r="K484" s="135"/>
      <c r="L484" s="162"/>
      <c r="M484" s="135"/>
      <c r="N484" s="134"/>
      <c r="O484" s="135"/>
      <c r="P484" s="134"/>
      <c r="Q484" s="135"/>
      <c r="R484" s="134"/>
      <c r="S484" s="136"/>
      <c r="T484" s="136"/>
      <c r="U484" s="136"/>
      <c r="V484" s="137"/>
      <c r="W484" s="138" t="str">
        <f t="shared" si="28"/>
        <v/>
      </c>
      <c r="X484" s="205" t="e">
        <f t="shared" si="29"/>
        <v>#VALUE!</v>
      </c>
      <c r="Y484" s="139">
        <f t="shared" si="30"/>
        <v>0</v>
      </c>
      <c r="Z484" s="139" t="str">
        <f t="shared" si="31"/>
        <v/>
      </c>
      <c r="AA484" s="140"/>
      <c r="AB484" s="141"/>
      <c r="AC484" s="141"/>
      <c r="AD484" s="160"/>
    </row>
    <row r="485" spans="1:30" s="142" customFormat="1" ht="15" hidden="1">
      <c r="A485" s="134"/>
      <c r="B485" s="134"/>
      <c r="C485" s="135"/>
      <c r="D485" s="135"/>
      <c r="E485" s="135"/>
      <c r="F485" s="135"/>
      <c r="G485" s="135"/>
      <c r="H485" s="135"/>
      <c r="I485" s="135"/>
      <c r="J485" s="134"/>
      <c r="K485" s="135"/>
      <c r="L485" s="162"/>
      <c r="M485" s="135"/>
      <c r="N485" s="134"/>
      <c r="O485" s="135"/>
      <c r="P485" s="134"/>
      <c r="Q485" s="135"/>
      <c r="R485" s="134"/>
      <c r="S485" s="136"/>
      <c r="T485" s="136"/>
      <c r="U485" s="136"/>
      <c r="V485" s="137"/>
      <c r="W485" s="138" t="str">
        <f t="shared" si="28"/>
        <v/>
      </c>
      <c r="X485" s="205" t="e">
        <f t="shared" si="29"/>
        <v>#VALUE!</v>
      </c>
      <c r="Y485" s="139">
        <f t="shared" si="30"/>
        <v>0</v>
      </c>
      <c r="Z485" s="139" t="str">
        <f t="shared" si="31"/>
        <v/>
      </c>
      <c r="AA485" s="140"/>
      <c r="AB485" s="141"/>
      <c r="AC485" s="141"/>
      <c r="AD485" s="160"/>
    </row>
    <row r="486" spans="1:30" s="142" customFormat="1" ht="15" hidden="1">
      <c r="A486" s="134"/>
      <c r="B486" s="134"/>
      <c r="C486" s="135"/>
      <c r="D486" s="135"/>
      <c r="E486" s="135"/>
      <c r="F486" s="135"/>
      <c r="G486" s="135"/>
      <c r="H486" s="135"/>
      <c r="I486" s="135"/>
      <c r="J486" s="134"/>
      <c r="K486" s="135"/>
      <c r="L486" s="162"/>
      <c r="M486" s="135"/>
      <c r="N486" s="134"/>
      <c r="O486" s="135"/>
      <c r="P486" s="134"/>
      <c r="Q486" s="135"/>
      <c r="R486" s="134"/>
      <c r="S486" s="136"/>
      <c r="T486" s="136"/>
      <c r="U486" s="136"/>
      <c r="V486" s="137"/>
      <c r="W486" s="138" t="str">
        <f t="shared" si="28"/>
        <v/>
      </c>
      <c r="X486" s="205" t="e">
        <f t="shared" si="29"/>
        <v>#VALUE!</v>
      </c>
      <c r="Y486" s="139">
        <f t="shared" si="30"/>
        <v>0</v>
      </c>
      <c r="Z486" s="139" t="str">
        <f t="shared" si="31"/>
        <v/>
      </c>
      <c r="AA486" s="140"/>
      <c r="AB486" s="141"/>
      <c r="AC486" s="141"/>
      <c r="AD486" s="160"/>
    </row>
    <row r="487" spans="1:30" s="142" customFormat="1" ht="15" hidden="1">
      <c r="A487" s="134"/>
      <c r="B487" s="134"/>
      <c r="C487" s="135"/>
      <c r="D487" s="135"/>
      <c r="E487" s="135"/>
      <c r="F487" s="135"/>
      <c r="G487" s="135"/>
      <c r="H487" s="135"/>
      <c r="I487" s="135"/>
      <c r="J487" s="134"/>
      <c r="K487" s="135"/>
      <c r="L487" s="162"/>
      <c r="M487" s="135"/>
      <c r="N487" s="134"/>
      <c r="O487" s="135"/>
      <c r="P487" s="134"/>
      <c r="Q487" s="135"/>
      <c r="R487" s="134"/>
      <c r="S487" s="136"/>
      <c r="T487" s="136"/>
      <c r="U487" s="136"/>
      <c r="V487" s="137"/>
      <c r="W487" s="138" t="str">
        <f t="shared" si="28"/>
        <v/>
      </c>
      <c r="X487" s="205" t="e">
        <f t="shared" si="29"/>
        <v>#VALUE!</v>
      </c>
      <c r="Y487" s="139">
        <f t="shared" si="30"/>
        <v>0</v>
      </c>
      <c r="Z487" s="139" t="str">
        <f t="shared" si="31"/>
        <v/>
      </c>
      <c r="AA487" s="140"/>
      <c r="AB487" s="141"/>
      <c r="AC487" s="141"/>
      <c r="AD487" s="160"/>
    </row>
    <row r="488" spans="1:30" s="142" customFormat="1" ht="15" hidden="1">
      <c r="A488" s="134"/>
      <c r="B488" s="134"/>
      <c r="C488" s="135"/>
      <c r="D488" s="135"/>
      <c r="E488" s="135"/>
      <c r="F488" s="135"/>
      <c r="G488" s="135"/>
      <c r="H488" s="135"/>
      <c r="I488" s="135"/>
      <c r="J488" s="134"/>
      <c r="K488" s="135"/>
      <c r="L488" s="162"/>
      <c r="M488" s="135"/>
      <c r="N488" s="134"/>
      <c r="O488" s="135"/>
      <c r="P488" s="134"/>
      <c r="Q488" s="135"/>
      <c r="R488" s="134"/>
      <c r="S488" s="136"/>
      <c r="T488" s="136"/>
      <c r="U488" s="136"/>
      <c r="V488" s="137"/>
      <c r="W488" s="138" t="str">
        <f t="shared" si="28"/>
        <v/>
      </c>
      <c r="X488" s="205" t="e">
        <f t="shared" si="29"/>
        <v>#VALUE!</v>
      </c>
      <c r="Y488" s="139">
        <f t="shared" si="30"/>
        <v>0</v>
      </c>
      <c r="Z488" s="139" t="str">
        <f t="shared" si="31"/>
        <v/>
      </c>
      <c r="AA488" s="140"/>
      <c r="AB488" s="141"/>
      <c r="AC488" s="141"/>
      <c r="AD488" s="160"/>
    </row>
    <row r="489" spans="1:30" s="142" customFormat="1" ht="15" hidden="1">
      <c r="A489" s="134"/>
      <c r="B489" s="134"/>
      <c r="C489" s="135"/>
      <c r="D489" s="135"/>
      <c r="E489" s="135"/>
      <c r="F489" s="135"/>
      <c r="G489" s="135"/>
      <c r="H489" s="135"/>
      <c r="I489" s="135"/>
      <c r="J489" s="134"/>
      <c r="K489" s="135"/>
      <c r="L489" s="162"/>
      <c r="M489" s="135"/>
      <c r="N489" s="134"/>
      <c r="O489" s="135"/>
      <c r="P489" s="134"/>
      <c r="Q489" s="135"/>
      <c r="R489" s="134"/>
      <c r="S489" s="136"/>
      <c r="T489" s="136"/>
      <c r="U489" s="136"/>
      <c r="V489" s="137"/>
      <c r="W489" s="138" t="str">
        <f t="shared" si="28"/>
        <v/>
      </c>
      <c r="X489" s="205" t="e">
        <f t="shared" si="29"/>
        <v>#VALUE!</v>
      </c>
      <c r="Y489" s="139">
        <f t="shared" si="30"/>
        <v>0</v>
      </c>
      <c r="Z489" s="139" t="str">
        <f t="shared" si="31"/>
        <v/>
      </c>
      <c r="AA489" s="140"/>
      <c r="AB489" s="141"/>
      <c r="AC489" s="141"/>
      <c r="AD489" s="160"/>
    </row>
    <row r="490" spans="1:30" s="142" customFormat="1" ht="15" hidden="1">
      <c r="A490" s="134"/>
      <c r="B490" s="134"/>
      <c r="C490" s="135"/>
      <c r="D490" s="135"/>
      <c r="E490" s="135"/>
      <c r="F490" s="135"/>
      <c r="G490" s="135"/>
      <c r="H490" s="135"/>
      <c r="I490" s="135"/>
      <c r="J490" s="134"/>
      <c r="K490" s="135"/>
      <c r="L490" s="162"/>
      <c r="M490" s="135"/>
      <c r="N490" s="134"/>
      <c r="O490" s="135"/>
      <c r="P490" s="134"/>
      <c r="Q490" s="135"/>
      <c r="R490" s="134"/>
      <c r="S490" s="136"/>
      <c r="T490" s="136"/>
      <c r="U490" s="136"/>
      <c r="V490" s="137"/>
      <c r="W490" s="138" t="str">
        <f t="shared" si="28"/>
        <v/>
      </c>
      <c r="X490" s="205" t="e">
        <f t="shared" si="29"/>
        <v>#VALUE!</v>
      </c>
      <c r="Y490" s="139">
        <f t="shared" si="30"/>
        <v>0</v>
      </c>
      <c r="Z490" s="139" t="str">
        <f t="shared" si="31"/>
        <v/>
      </c>
      <c r="AA490" s="140"/>
      <c r="AB490" s="141"/>
      <c r="AC490" s="141"/>
      <c r="AD490" s="160"/>
    </row>
    <row r="491" spans="1:30" s="142" customFormat="1" ht="15" hidden="1">
      <c r="A491" s="134"/>
      <c r="B491" s="134"/>
      <c r="C491" s="135"/>
      <c r="D491" s="135"/>
      <c r="E491" s="135"/>
      <c r="F491" s="135"/>
      <c r="G491" s="135"/>
      <c r="H491" s="135"/>
      <c r="I491" s="135"/>
      <c r="J491" s="134"/>
      <c r="K491" s="135"/>
      <c r="L491" s="162"/>
      <c r="M491" s="135"/>
      <c r="N491" s="134"/>
      <c r="O491" s="135"/>
      <c r="P491" s="134"/>
      <c r="Q491" s="135"/>
      <c r="R491" s="134"/>
      <c r="S491" s="136"/>
      <c r="T491" s="136"/>
      <c r="U491" s="136"/>
      <c r="V491" s="137"/>
      <c r="W491" s="138" t="str">
        <f t="shared" si="28"/>
        <v/>
      </c>
      <c r="X491" s="205" t="e">
        <f t="shared" si="29"/>
        <v>#VALUE!</v>
      </c>
      <c r="Y491" s="139">
        <f t="shared" si="30"/>
        <v>0</v>
      </c>
      <c r="Z491" s="139" t="str">
        <f t="shared" si="31"/>
        <v/>
      </c>
      <c r="AA491" s="140"/>
      <c r="AB491" s="141"/>
      <c r="AC491" s="141"/>
      <c r="AD491" s="160"/>
    </row>
    <row r="492" spans="1:30" s="142" customFormat="1" ht="15" hidden="1">
      <c r="A492" s="134"/>
      <c r="B492" s="134"/>
      <c r="C492" s="135"/>
      <c r="D492" s="135"/>
      <c r="E492" s="135"/>
      <c r="F492" s="135"/>
      <c r="G492" s="135"/>
      <c r="H492" s="135"/>
      <c r="I492" s="135"/>
      <c r="J492" s="134"/>
      <c r="K492" s="135"/>
      <c r="L492" s="162"/>
      <c r="M492" s="135"/>
      <c r="N492" s="134"/>
      <c r="O492" s="135"/>
      <c r="P492" s="134"/>
      <c r="Q492" s="135"/>
      <c r="R492" s="134"/>
      <c r="S492" s="136"/>
      <c r="T492" s="136"/>
      <c r="U492" s="136"/>
      <c r="V492" s="137"/>
      <c r="W492" s="138" t="str">
        <f t="shared" si="28"/>
        <v/>
      </c>
      <c r="X492" s="205" t="e">
        <f t="shared" si="29"/>
        <v>#VALUE!</v>
      </c>
      <c r="Y492" s="139">
        <f t="shared" si="30"/>
        <v>0</v>
      </c>
      <c r="Z492" s="139" t="str">
        <f t="shared" si="31"/>
        <v/>
      </c>
      <c r="AA492" s="140"/>
      <c r="AB492" s="141"/>
      <c r="AC492" s="141"/>
      <c r="AD492" s="160"/>
    </row>
    <row r="493" spans="1:30" s="142" customFormat="1" ht="15" hidden="1">
      <c r="A493" s="134"/>
      <c r="B493" s="134"/>
      <c r="C493" s="135"/>
      <c r="D493" s="135"/>
      <c r="E493" s="135"/>
      <c r="F493" s="135"/>
      <c r="G493" s="135"/>
      <c r="H493" s="135"/>
      <c r="I493" s="135"/>
      <c r="J493" s="134"/>
      <c r="K493" s="135"/>
      <c r="L493" s="162"/>
      <c r="M493" s="135"/>
      <c r="N493" s="134"/>
      <c r="O493" s="135"/>
      <c r="P493" s="134"/>
      <c r="Q493" s="135"/>
      <c r="R493" s="134"/>
      <c r="S493" s="136"/>
      <c r="T493" s="136"/>
      <c r="U493" s="136"/>
      <c r="V493" s="137"/>
      <c r="W493" s="138" t="str">
        <f t="shared" si="28"/>
        <v/>
      </c>
      <c r="X493" s="205" t="e">
        <f t="shared" si="29"/>
        <v>#VALUE!</v>
      </c>
      <c r="Y493" s="139">
        <f t="shared" si="30"/>
        <v>0</v>
      </c>
      <c r="Z493" s="139" t="str">
        <f t="shared" si="31"/>
        <v/>
      </c>
      <c r="AA493" s="140"/>
      <c r="AB493" s="141"/>
      <c r="AC493" s="141"/>
      <c r="AD493" s="160"/>
    </row>
    <row r="494" spans="1:30" s="142" customFormat="1" ht="15" hidden="1">
      <c r="A494" s="134"/>
      <c r="B494" s="134"/>
      <c r="C494" s="135"/>
      <c r="D494" s="135"/>
      <c r="E494" s="135"/>
      <c r="F494" s="135"/>
      <c r="G494" s="135"/>
      <c r="H494" s="135"/>
      <c r="I494" s="135"/>
      <c r="J494" s="134"/>
      <c r="K494" s="135"/>
      <c r="L494" s="162"/>
      <c r="M494" s="135"/>
      <c r="N494" s="134"/>
      <c r="O494" s="135"/>
      <c r="P494" s="134"/>
      <c r="Q494" s="135"/>
      <c r="R494" s="134"/>
      <c r="S494" s="136"/>
      <c r="T494" s="136"/>
      <c r="U494" s="136"/>
      <c r="V494" s="137"/>
      <c r="W494" s="138" t="str">
        <f t="shared" si="28"/>
        <v/>
      </c>
      <c r="X494" s="205" t="e">
        <f t="shared" si="29"/>
        <v>#VALUE!</v>
      </c>
      <c r="Y494" s="139">
        <f t="shared" si="30"/>
        <v>0</v>
      </c>
      <c r="Z494" s="139" t="str">
        <f t="shared" si="31"/>
        <v/>
      </c>
      <c r="AA494" s="140"/>
      <c r="AB494" s="141"/>
      <c r="AC494" s="141"/>
      <c r="AD494" s="160"/>
    </row>
    <row r="495" spans="1:30" s="142" customFormat="1" ht="15" hidden="1">
      <c r="A495" s="134"/>
      <c r="B495" s="134"/>
      <c r="C495" s="135"/>
      <c r="D495" s="135"/>
      <c r="E495" s="135"/>
      <c r="F495" s="135"/>
      <c r="G495" s="135"/>
      <c r="H495" s="135"/>
      <c r="I495" s="135"/>
      <c r="J495" s="134"/>
      <c r="K495" s="135"/>
      <c r="L495" s="162"/>
      <c r="M495" s="135"/>
      <c r="N495" s="134"/>
      <c r="O495" s="135"/>
      <c r="P495" s="134"/>
      <c r="Q495" s="135"/>
      <c r="R495" s="134"/>
      <c r="S495" s="136"/>
      <c r="T495" s="136"/>
      <c r="U495" s="136"/>
      <c r="V495" s="137"/>
      <c r="W495" s="138" t="str">
        <f t="shared" si="28"/>
        <v/>
      </c>
      <c r="X495" s="205" t="e">
        <f t="shared" si="29"/>
        <v>#VALUE!</v>
      </c>
      <c r="Y495" s="139">
        <f t="shared" si="30"/>
        <v>0</v>
      </c>
      <c r="Z495" s="139" t="str">
        <f t="shared" si="31"/>
        <v/>
      </c>
      <c r="AA495" s="140"/>
      <c r="AB495" s="141"/>
      <c r="AC495" s="141"/>
      <c r="AD495" s="160"/>
    </row>
    <row r="496" spans="1:30" s="142" customFormat="1" ht="15" hidden="1">
      <c r="A496" s="134"/>
      <c r="B496" s="134"/>
      <c r="C496" s="135"/>
      <c r="D496" s="135"/>
      <c r="E496" s="135"/>
      <c r="F496" s="135"/>
      <c r="G496" s="135"/>
      <c r="H496" s="135"/>
      <c r="I496" s="135"/>
      <c r="J496" s="134"/>
      <c r="K496" s="135"/>
      <c r="L496" s="162"/>
      <c r="M496" s="135"/>
      <c r="N496" s="134"/>
      <c r="O496" s="135"/>
      <c r="P496" s="134"/>
      <c r="Q496" s="135"/>
      <c r="R496" s="134"/>
      <c r="S496" s="136"/>
      <c r="T496" s="136"/>
      <c r="U496" s="136"/>
      <c r="V496" s="137"/>
      <c r="W496" s="138" t="str">
        <f t="shared" si="28"/>
        <v/>
      </c>
      <c r="X496" s="205" t="e">
        <f t="shared" si="29"/>
        <v>#VALUE!</v>
      </c>
      <c r="Y496" s="139">
        <f t="shared" si="30"/>
        <v>0</v>
      </c>
      <c r="Z496" s="139" t="str">
        <f t="shared" si="31"/>
        <v/>
      </c>
      <c r="AA496" s="140"/>
      <c r="AB496" s="141"/>
      <c r="AC496" s="141"/>
      <c r="AD496" s="160"/>
    </row>
    <row r="497" spans="1:30" s="142" customFormat="1" ht="15" hidden="1">
      <c r="A497" s="134"/>
      <c r="B497" s="134"/>
      <c r="C497" s="135"/>
      <c r="D497" s="135"/>
      <c r="E497" s="135"/>
      <c r="F497" s="135"/>
      <c r="G497" s="135"/>
      <c r="H497" s="135"/>
      <c r="I497" s="135"/>
      <c r="J497" s="134"/>
      <c r="K497" s="135"/>
      <c r="L497" s="162"/>
      <c r="M497" s="135"/>
      <c r="N497" s="134"/>
      <c r="O497" s="135"/>
      <c r="P497" s="134"/>
      <c r="Q497" s="135"/>
      <c r="R497" s="134"/>
      <c r="S497" s="136"/>
      <c r="T497" s="136"/>
      <c r="U497" s="136"/>
      <c r="V497" s="137"/>
      <c r="W497" s="138" t="str">
        <f t="shared" si="28"/>
        <v/>
      </c>
      <c r="X497" s="205" t="e">
        <f t="shared" si="29"/>
        <v>#VALUE!</v>
      </c>
      <c r="Y497" s="139">
        <f t="shared" si="30"/>
        <v>0</v>
      </c>
      <c r="Z497" s="139" t="str">
        <f t="shared" si="31"/>
        <v/>
      </c>
      <c r="AA497" s="140"/>
      <c r="AB497" s="141"/>
      <c r="AC497" s="141"/>
      <c r="AD497" s="160"/>
    </row>
    <row r="498" spans="1:30" s="142" customFormat="1" ht="15" hidden="1">
      <c r="A498" s="134"/>
      <c r="B498" s="134"/>
      <c r="C498" s="135"/>
      <c r="D498" s="135"/>
      <c r="E498" s="135"/>
      <c r="F498" s="135"/>
      <c r="G498" s="135"/>
      <c r="H498" s="135"/>
      <c r="I498" s="135"/>
      <c r="J498" s="134"/>
      <c r="K498" s="135"/>
      <c r="L498" s="162"/>
      <c r="M498" s="135"/>
      <c r="N498" s="134"/>
      <c r="O498" s="135"/>
      <c r="P498" s="134"/>
      <c r="Q498" s="135"/>
      <c r="R498" s="134"/>
      <c r="S498" s="136"/>
      <c r="T498" s="136"/>
      <c r="U498" s="136"/>
      <c r="V498" s="137"/>
      <c r="W498" s="138" t="str">
        <f t="shared" si="28"/>
        <v/>
      </c>
      <c r="X498" s="205" t="e">
        <f t="shared" si="29"/>
        <v>#VALUE!</v>
      </c>
      <c r="Y498" s="139">
        <f t="shared" si="30"/>
        <v>0</v>
      </c>
      <c r="Z498" s="139" t="str">
        <f t="shared" si="31"/>
        <v/>
      </c>
      <c r="AA498" s="140"/>
      <c r="AB498" s="141"/>
      <c r="AC498" s="141"/>
      <c r="AD498" s="160"/>
    </row>
    <row r="499" spans="1:30" s="142" customFormat="1" ht="15" hidden="1">
      <c r="A499" s="134"/>
      <c r="B499" s="134"/>
      <c r="C499" s="135"/>
      <c r="D499" s="135"/>
      <c r="E499" s="135"/>
      <c r="F499" s="135"/>
      <c r="G499" s="135"/>
      <c r="H499" s="135"/>
      <c r="I499" s="135"/>
      <c r="J499" s="134"/>
      <c r="K499" s="135"/>
      <c r="L499" s="162"/>
      <c r="M499" s="135"/>
      <c r="N499" s="134"/>
      <c r="O499" s="135"/>
      <c r="P499" s="134"/>
      <c r="Q499" s="135"/>
      <c r="R499" s="134"/>
      <c r="S499" s="136"/>
      <c r="T499" s="136"/>
      <c r="U499" s="136"/>
      <c r="V499" s="137"/>
      <c r="W499" s="138" t="str">
        <f t="shared" si="28"/>
        <v/>
      </c>
      <c r="X499" s="205" t="e">
        <f t="shared" si="29"/>
        <v>#VALUE!</v>
      </c>
      <c r="Y499" s="139">
        <f t="shared" si="30"/>
        <v>0</v>
      </c>
      <c r="Z499" s="139" t="str">
        <f t="shared" si="31"/>
        <v/>
      </c>
      <c r="AA499" s="140"/>
      <c r="AB499" s="141"/>
      <c r="AC499" s="141"/>
      <c r="AD499" s="160"/>
    </row>
    <row r="500" spans="1:30" s="142" customFormat="1" ht="15" hidden="1">
      <c r="A500" s="134"/>
      <c r="B500" s="134"/>
      <c r="C500" s="135"/>
      <c r="D500" s="135"/>
      <c r="E500" s="135"/>
      <c r="F500" s="135"/>
      <c r="G500" s="135"/>
      <c r="H500" s="135"/>
      <c r="I500" s="135"/>
      <c r="J500" s="134"/>
      <c r="K500" s="135"/>
      <c r="L500" s="162"/>
      <c r="M500" s="135"/>
      <c r="N500" s="134"/>
      <c r="O500" s="135"/>
      <c r="P500" s="134"/>
      <c r="Q500" s="135"/>
      <c r="R500" s="134"/>
      <c r="S500" s="136"/>
      <c r="T500" s="136"/>
      <c r="U500" s="136"/>
      <c r="V500" s="137"/>
      <c r="W500" s="138" t="str">
        <f t="shared" si="28"/>
        <v/>
      </c>
      <c r="X500" s="205" t="e">
        <f t="shared" si="29"/>
        <v>#VALUE!</v>
      </c>
      <c r="Y500" s="139">
        <f t="shared" si="30"/>
        <v>0</v>
      </c>
      <c r="Z500" s="139" t="str">
        <f t="shared" si="31"/>
        <v/>
      </c>
      <c r="AA500" s="140"/>
      <c r="AB500" s="141"/>
      <c r="AC500" s="141"/>
      <c r="AD500" s="160"/>
    </row>
    <row r="501" spans="1:30" s="142" customFormat="1" ht="15" hidden="1">
      <c r="A501" s="134"/>
      <c r="B501" s="134"/>
      <c r="C501" s="135"/>
      <c r="D501" s="135"/>
      <c r="E501" s="135"/>
      <c r="F501" s="135"/>
      <c r="G501" s="135"/>
      <c r="H501" s="135"/>
      <c r="I501" s="135"/>
      <c r="J501" s="134"/>
      <c r="K501" s="135"/>
      <c r="L501" s="162"/>
      <c r="M501" s="135"/>
      <c r="N501" s="134"/>
      <c r="O501" s="135"/>
      <c r="P501" s="134"/>
      <c r="Q501" s="135"/>
      <c r="R501" s="134"/>
      <c r="S501" s="136"/>
      <c r="T501" s="136"/>
      <c r="U501" s="136"/>
      <c r="V501" s="137"/>
      <c r="W501" s="138" t="str">
        <f t="shared" si="28"/>
        <v/>
      </c>
      <c r="X501" s="205" t="e">
        <f t="shared" si="29"/>
        <v>#VALUE!</v>
      </c>
      <c r="Y501" s="139">
        <f t="shared" si="30"/>
        <v>0</v>
      </c>
      <c r="Z501" s="139" t="str">
        <f t="shared" si="31"/>
        <v/>
      </c>
      <c r="AA501" s="140"/>
      <c r="AB501" s="141"/>
      <c r="AC501" s="141"/>
      <c r="AD501" s="160"/>
    </row>
  </sheetData>
  <autoFilter ref="A1:AC501">
    <filterColumn colId="5">
      <filters>
        <filter val="RAC Loire - Robin"/>
        <filter val="RAC Lyon Metropole - Horn"/>
        <filter val="RAC Pays Rhone Nord Isere - Le Toriellec"/>
      </filters>
    </filterColumn>
    <filterColumn colId="23"/>
    <sortState ref="A3:AC8">
      <sortCondition descending="1" ref="F1:F501"/>
    </sortState>
  </autoFilter>
  <dataValidations count="2">
    <dataValidation type="list" allowBlank="1" showInputMessage="1" showErrorMessage="1" sqref="AA2:AA501">
      <formula1>"1,0,"</formula1>
    </dataValidation>
    <dataValidation type="list" allowBlank="1" showInputMessage="1" showErrorMessage="1" sqref="AB2:AB501">
      <formula1>MODE_OPERATOIRE!A100:A115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MODE_OPERATOIRE</vt:lpstr>
      <vt:lpstr>renseignements</vt:lpstr>
      <vt:lpstr>données</vt:lpstr>
      <vt:lpstr>popinvest</vt:lpstr>
      <vt:lpstr>noninvest</vt:lpstr>
      <vt:lpstr>invest</vt:lpstr>
      <vt:lpstr>exploit</vt:lpstr>
      <vt:lpstr>POP Détail</vt:lpstr>
      <vt:lpstr>CAPEX Non-fact</vt:lpstr>
      <vt:lpstr>OPEX Non-fact</vt:lpstr>
      <vt:lpstr>POP CAPEX Non-fact</vt:lpstr>
      <vt:lpstr>POP OPEX Non-fact</vt:lpstr>
      <vt:lpstr>noninvest!Zone_d_impression</vt:lpstr>
    </vt:vector>
  </TitlesOfParts>
  <Company>EDF Gaz de France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Basic</dc:creator>
  <cp:lastModifiedBy>g76652</cp:lastModifiedBy>
  <cp:lastPrinted>2014-11-12T16:19:17Z</cp:lastPrinted>
  <dcterms:created xsi:type="dcterms:W3CDTF">2002-10-04T12:35:38Z</dcterms:created>
  <dcterms:modified xsi:type="dcterms:W3CDTF">2014-11-21T17:03:47Z</dcterms:modified>
</cp:coreProperties>
</file>