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drawings/drawing2.xml" ContentType="application/vnd.openxmlformats-officedocument.drawing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br23n469\Desktop\PanNet_RNASeq_Analysis\meta_data\"/>
    </mc:Choice>
  </mc:AlternateContent>
  <xr:revisionPtr revIDLastSave="0" documentId="13_ncr:1_{31A0C299-D338-45ED-A0D8-1787DE30A6EC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Total RNA extraction" sheetId="4" r:id="rId1"/>
    <sheet name="Vetsuisse Results (QC)" sheetId="5" r:id="rId2"/>
    <sheet name="Nanodrop_DNA-RNA extr. 5_5_2022" sheetId="1" r:id="rId3"/>
  </sheets>
  <definedNames>
    <definedName name="_xlnm._FilterDatabase" localSheetId="0" hidden="1">'Total RNA extraction'!$A$2:$W$23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4" l="1"/>
  <c r="L10" i="4" s="1"/>
  <c r="Q10" i="4" s="1"/>
  <c r="O22" i="4"/>
  <c r="L22" i="4" s="1"/>
  <c r="Q22" i="4" s="1"/>
  <c r="T22" i="4"/>
  <c r="U22" i="4" s="1"/>
  <c r="O17" i="4"/>
  <c r="L17" i="4" s="1"/>
  <c r="Q17" i="4" s="1"/>
  <c r="T17" i="4"/>
  <c r="U17" i="4" s="1"/>
  <c r="O15" i="4"/>
  <c r="L15" i="4" s="1"/>
  <c r="Q15" i="4" s="1"/>
  <c r="T15" i="4"/>
  <c r="U15" i="4" s="1"/>
  <c r="O14" i="4"/>
  <c r="L14" i="4" s="1"/>
  <c r="Q14" i="4" s="1"/>
  <c r="T14" i="4"/>
  <c r="U14" i="4" s="1"/>
  <c r="T10" i="4"/>
  <c r="U10" i="4" s="1"/>
  <c r="T6" i="4" l="1"/>
  <c r="U6" i="4" s="1"/>
  <c r="T7" i="4"/>
  <c r="U7" i="4" s="1"/>
  <c r="T8" i="4"/>
  <c r="U8" i="4" s="1"/>
  <c r="T9" i="4"/>
  <c r="U9" i="4" s="1"/>
  <c r="T11" i="4"/>
  <c r="U11" i="4" s="1"/>
  <c r="T12" i="4"/>
  <c r="U12" i="4" s="1"/>
  <c r="T13" i="4"/>
  <c r="U13" i="4" s="1"/>
  <c r="T16" i="4"/>
  <c r="U16" i="4" s="1"/>
  <c r="T18" i="4"/>
  <c r="U18" i="4" s="1"/>
  <c r="T19" i="4"/>
  <c r="U19" i="4" s="1"/>
  <c r="T20" i="4"/>
  <c r="U20" i="4" s="1"/>
  <c r="T21" i="4"/>
  <c r="U21" i="4" s="1"/>
  <c r="T23" i="4"/>
  <c r="U23" i="4" s="1"/>
  <c r="T24" i="4"/>
  <c r="U24" i="4" s="1"/>
  <c r="T25" i="4"/>
  <c r="U25" i="4" s="1"/>
  <c r="T26" i="4"/>
  <c r="U26" i="4" s="1"/>
  <c r="T3" i="4"/>
  <c r="U3" i="4" s="1"/>
  <c r="T4" i="4"/>
  <c r="U4" i="4" s="1"/>
  <c r="T5" i="4"/>
  <c r="U5" i="4" s="1"/>
  <c r="T2" i="4"/>
  <c r="U2" i="4" s="1"/>
  <c r="O2" i="4"/>
  <c r="L2" i="4" s="1"/>
  <c r="O3" i="4"/>
  <c r="L3" i="4" s="1"/>
  <c r="Q3" i="4" s="1"/>
  <c r="O4" i="4"/>
  <c r="L4" i="4" s="1"/>
  <c r="Q4" i="4" s="1"/>
  <c r="O5" i="4"/>
  <c r="L5" i="4" s="1"/>
  <c r="Q5" i="4" s="1"/>
  <c r="O6" i="4"/>
  <c r="L6" i="4" s="1"/>
  <c r="Q6" i="4" s="1"/>
  <c r="O7" i="4"/>
  <c r="L7" i="4" s="1"/>
  <c r="Q7" i="4" s="1"/>
  <c r="O8" i="4"/>
  <c r="L8" i="4" s="1"/>
  <c r="Q8" i="4" s="1"/>
  <c r="O9" i="4"/>
  <c r="L9" i="4" s="1"/>
  <c r="Q9" i="4" s="1"/>
  <c r="O24" i="4"/>
  <c r="L24" i="4" s="1"/>
  <c r="Q24" i="4" s="1"/>
  <c r="O25" i="4"/>
  <c r="L25" i="4" s="1"/>
  <c r="Q25" i="4" s="1"/>
  <c r="O26" i="4"/>
  <c r="L26" i="4" s="1"/>
  <c r="Q26" i="4" s="1"/>
  <c r="O23" i="4"/>
  <c r="L23" i="4" s="1"/>
  <c r="Q2" i="4" l="1"/>
  <c r="Q28" i="4"/>
  <c r="O11" i="4"/>
  <c r="L11" i="4" s="1"/>
  <c r="Q11" i="4" s="1"/>
  <c r="O12" i="4"/>
  <c r="L12" i="4" s="1"/>
  <c r="Q12" i="4" s="1"/>
  <c r="O13" i="4"/>
  <c r="L13" i="4" s="1"/>
  <c r="Q13" i="4" s="1"/>
  <c r="O16" i="4"/>
  <c r="L16" i="4" s="1"/>
  <c r="Q16" i="4" s="1"/>
  <c r="O18" i="4"/>
  <c r="L18" i="4" s="1"/>
  <c r="Q18" i="4" s="1"/>
  <c r="O19" i="4"/>
  <c r="L19" i="4" s="1"/>
  <c r="Q19" i="4" s="1"/>
  <c r="O20" i="4"/>
  <c r="L20" i="4" s="1"/>
  <c r="Q20" i="4" s="1"/>
  <c r="O21" i="4"/>
  <c r="L21" i="4" s="1"/>
  <c r="Q21" i="4" s="1"/>
  <c r="Q23" i="4"/>
  <c r="Q29" i="4" l="1"/>
  <c r="Q30" i="4"/>
</calcChain>
</file>

<file path=xl/sharedStrings.xml><?xml version="1.0" encoding="utf-8"?>
<sst xmlns="http://schemas.openxmlformats.org/spreadsheetml/2006/main" count="288" uniqueCount="154">
  <si>
    <t>Date</t>
  </si>
  <si>
    <t>Sample Name</t>
  </si>
  <si>
    <t>Nucleic Acid(ng/uL)</t>
  </si>
  <si>
    <t>A260/A280</t>
  </si>
  <si>
    <t>A260/A230</t>
  </si>
  <si>
    <t>A260</t>
  </si>
  <si>
    <t>A280</t>
  </si>
  <si>
    <t>Nucleic Acid Factor</t>
  </si>
  <si>
    <t>Baseline Correction (nm)</t>
  </si>
  <si>
    <t>Baseline Absorbance</t>
  </si>
  <si>
    <t xml:space="preserve"> Corrected (ng/uL)</t>
  </si>
  <si>
    <t xml:space="preserve"> Corrected %CV</t>
  </si>
  <si>
    <t>Impurity 1</t>
  </si>
  <si>
    <t>Impurity 1 A260</t>
  </si>
  <si>
    <t>Impurity 1 %CV</t>
  </si>
  <si>
    <t>Impurity 1 mM</t>
  </si>
  <si>
    <t>Impurity 2</t>
  </si>
  <si>
    <t>Impurity 2 A260</t>
  </si>
  <si>
    <t>Impurity 2 %CV</t>
  </si>
  <si>
    <t>Impurity 2 mM</t>
  </si>
  <si>
    <t>Impurity 3</t>
  </si>
  <si>
    <t>Impurity 3 A260</t>
  </si>
  <si>
    <t>Impurity 3 %CV</t>
  </si>
  <si>
    <t>Impurity 3 mM</t>
  </si>
  <si>
    <t>Sample 1</t>
  </si>
  <si>
    <t>Sample 2</t>
  </si>
  <si>
    <t>Sample 3</t>
  </si>
  <si>
    <t>Weight</t>
  </si>
  <si>
    <t xml:space="preserve">B2012.1795         12-600 315_K1   </t>
  </si>
  <si>
    <t>ca.9 mg</t>
  </si>
  <si>
    <t>B2015.18042       15-602 255_K1</t>
  </si>
  <si>
    <t>ca.7 mg</t>
  </si>
  <si>
    <t>B2014.27003       14-601 658_K1</t>
  </si>
  <si>
    <t>ca. 10 mg</t>
  </si>
  <si>
    <t>_DNA</t>
  </si>
  <si>
    <t>_RNA</t>
  </si>
  <si>
    <t>On the list</t>
  </si>
  <si>
    <t>put on the list</t>
  </si>
  <si>
    <t>Date of isolation</t>
  </si>
  <si>
    <t>SOP</t>
  </si>
  <si>
    <t>B-Nr.</t>
  </si>
  <si>
    <t>Norgen</t>
  </si>
  <si>
    <t>Elution sol.A</t>
  </si>
  <si>
    <t>On Ilaria's list</t>
  </si>
  <si>
    <t>Elution buffer
RNA Norgen kit</t>
  </si>
  <si>
    <t>Elution Volume
RNA [µL]</t>
  </si>
  <si>
    <t>concentration (ug/uL)</t>
  </si>
  <si>
    <t>0.326 428</t>
  </si>
  <si>
    <t>0.769 01</t>
  </si>
  <si>
    <t>1.126 734</t>
  </si>
  <si>
    <t>concentration in elution volume (ug/uL)</t>
  </si>
  <si>
    <t>concentration of End Volume (ug)</t>
  </si>
  <si>
    <t>Vetsuisse --&gt; 1ug/50uL minimal volume for this concentration to have 1ug (uL)</t>
  </si>
  <si>
    <t>B2014.28832</t>
  </si>
  <si>
    <t>B2014.32263</t>
  </si>
  <si>
    <t>B2014.11965</t>
  </si>
  <si>
    <t>B2014.27088</t>
  </si>
  <si>
    <t>B2014.27992</t>
  </si>
  <si>
    <t>B2014.65049</t>
  </si>
  <si>
    <t>B2016.71407</t>
  </si>
  <si>
    <t>B2011.21201</t>
  </si>
  <si>
    <t>B2015.9393</t>
  </si>
  <si>
    <t>B2002.20582</t>
  </si>
  <si>
    <t>B2005.10757</t>
  </si>
  <si>
    <t>B2006.26548</t>
  </si>
  <si>
    <t>B2007.33995</t>
  </si>
  <si>
    <t>B2009.9472</t>
  </si>
  <si>
    <t>B2009.16206</t>
  </si>
  <si>
    <t>B2010.3126_A</t>
  </si>
  <si>
    <t>B2011.31750_A</t>
  </si>
  <si>
    <t>B2011.31750_B</t>
  </si>
  <si>
    <t>B2010.12545</t>
  </si>
  <si>
    <t>B2008.4881</t>
  </si>
  <si>
    <t>RNase free water</t>
  </si>
  <si>
    <t>50 --&gt; 46.5</t>
  </si>
  <si>
    <t>50 --&gt; 48</t>
  </si>
  <si>
    <r>
      <t>Qubit RNA BD (</t>
    </r>
    <r>
      <rPr>
        <b/>
        <sz val="12"/>
        <color theme="1"/>
        <rFont val="Calibri"/>
        <family val="2"/>
      </rPr>
      <t>µ</t>
    </r>
    <r>
      <rPr>
        <b/>
        <sz val="12"/>
        <color theme="1"/>
        <rFont val="Calibri"/>
        <family val="2"/>
        <scheme val="minor"/>
      </rPr>
      <t>g/mL)</t>
    </r>
  </si>
  <si>
    <t>B2012.1795 </t>
  </si>
  <si>
    <t>B2014.27003 </t>
  </si>
  <si>
    <t>B2015.18042 </t>
  </si>
  <si>
    <t>Columns for &lt; 5mg</t>
  </si>
  <si>
    <t>Columns for &lt; 25mg</t>
  </si>
  <si>
    <t>Weight (mg)</t>
  </si>
  <si>
    <t>ca.9</t>
  </si>
  <si>
    <t>ca. 10</t>
  </si>
  <si>
    <t>ca.7</t>
  </si>
  <si>
    <t>B2004.28272_T1</t>
  </si>
  <si>
    <t>Nanodrop</t>
  </si>
  <si>
    <t>concentration
(ng/uL)</t>
  </si>
  <si>
    <t>B2004.28272_T2</t>
  </si>
  <si>
    <t>Qubit</t>
  </si>
  <si>
    <t>After Qubit, stock solution (µg/mL)   --&gt; dilution 1:1000</t>
  </si>
  <si>
    <t>Aliquot for nanodrop/ Qubit      (uL)</t>
  </si>
  <si>
    <t>50 --&gt; 49</t>
  </si>
  <si>
    <t>redo this 3 first samples with the same method as the other samples</t>
  </si>
  <si>
    <t>Vetsuisse results after their Qubit</t>
  </si>
  <si>
    <t xml:space="preserve">I gave them the whole elution </t>
  </si>
  <si>
    <t>End Volume
RNA [µL] after Qubit</t>
  </si>
  <si>
    <t>degraded RNA</t>
  </si>
  <si>
    <t>RQN from Vetsuisse</t>
  </si>
  <si>
    <t>Vetsuisse suggest to repeat</t>
  </si>
  <si>
    <t xml:space="preserve">We decided to repeat only those </t>
  </si>
  <si>
    <t>R 2.8</t>
  </si>
  <si>
    <t>R 2.5</t>
  </si>
  <si>
    <t>R 2.6</t>
  </si>
  <si>
    <t>R 3.5</t>
  </si>
  <si>
    <t>50 --&gt; 49.5</t>
  </si>
  <si>
    <t>Vet</t>
  </si>
  <si>
    <t>RNA</t>
  </si>
  <si>
    <t>RNA Repeats 19.09:2022</t>
  </si>
  <si>
    <t>Sample</t>
  </si>
  <si>
    <t>Nr.</t>
  </si>
  <si>
    <t>Qubit conc.
ng/µl</t>
  </si>
  <si>
    <t>FA position</t>
  </si>
  <si>
    <t xml:space="preserve">RQN 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</si>
  <si>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</si>
  <si>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</si>
  <si>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</si>
  <si>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</si>
  <si>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</si>
  <si>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</si>
  <si>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</si>
  <si>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</si>
  <si>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</si>
  <si>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F2</t>
  </si>
  <si>
    <t>A10</t>
  </si>
  <si>
    <t>A11</t>
  </si>
  <si>
    <t>B1</t>
  </si>
  <si>
    <t>B2</t>
  </si>
  <si>
    <t>F3</t>
  </si>
  <si>
    <t>B3</t>
  </si>
  <si>
    <t>F4</t>
  </si>
  <si>
    <t>B4</t>
  </si>
  <si>
    <t>B5</t>
  </si>
  <si>
    <t>F5</t>
  </si>
  <si>
    <t>B6</t>
  </si>
  <si>
    <t>B7</t>
  </si>
  <si>
    <t>B8</t>
  </si>
  <si>
    <t>B9</t>
  </si>
  <si>
    <t>B10</t>
  </si>
  <si>
    <t>F6</t>
  </si>
  <si>
    <t>B11</t>
  </si>
  <si>
    <t>C1</t>
  </si>
  <si>
    <t>C2</t>
  </si>
  <si>
    <t>C3</t>
  </si>
  <si>
    <t>R 2.1</t>
  </si>
  <si>
    <t>B2004.28272</t>
  </si>
  <si>
    <t>B-Nr_Original</t>
  </si>
  <si>
    <t>B2015.09393</t>
  </si>
  <si>
    <t>B2009.09472</t>
  </si>
  <si>
    <t>B2010.03126</t>
  </si>
  <si>
    <t>B2011.31750</t>
  </si>
  <si>
    <t>B2008.04881</t>
  </si>
  <si>
    <t>B2012.01795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</si>
</sst>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Segoe UI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2">
    <xf numFmtId="0" fontId="0" fillId="0" borderId="0" xfId="0"/>
    <xf numFmtId="22" fontId="0" fillId="0" borderId="0" xfId="0" applyNumberFormat="1"/>
    <xf numFmtId="0" fontId="0" fillId="0" borderId="0" xfId="0" applyAlignment="1">
      <alignment horizontal="left" vertical="center"/>
    </xf>
    <xf numFmtId="22" fontId="0" fillId="0" borderId="0" xfId="0" applyNumberFormat="1" applyAlignment="1">
      <alignment horizontal="left" vertical="center"/>
    </xf>
    <xf numFmtId="49" fontId="0" fillId="0" borderId="0" xfId="0" applyNumberFormat="1"/>
    <xf numFmtId="0" fontId="0" fillId="35" borderId="11" xfId="0" applyFill="1" applyBorder="1"/>
    <xf numFmtId="0" fontId="0" fillId="36" borderId="11" xfId="0" applyFill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/>
    <xf numFmtId="0" fontId="0" fillId="0" borderId="12" xfId="0" applyBorder="1"/>
    <xf numFmtId="0" fontId="18" fillId="34" borderId="10" xfId="0" applyFont="1" applyFill="1" applyBorder="1" applyAlignment="1">
      <alignment horizontal="left" vertical="center"/>
    </xf>
    <xf numFmtId="0" fontId="18" fillId="33" borderId="10" xfId="0" applyFont="1" applyFill="1" applyBorder="1" applyAlignment="1">
      <alignment horizontal="left" vertical="center"/>
    </xf>
    <xf numFmtId="0" fontId="0" fillId="33" borderId="10" xfId="0" applyFill="1" applyBorder="1" applyAlignment="1">
      <alignment horizontal="left" vertical="center"/>
    </xf>
    <xf numFmtId="49" fontId="0" fillId="36" borderId="10" xfId="0" applyNumberFormat="1" applyFill="1" applyBorder="1" applyAlignment="1">
      <alignment horizontal="center" vertical="center"/>
    </xf>
    <xf numFmtId="49" fontId="0" fillId="35" borderId="10" xfId="0" applyNumberFormat="1" applyFill="1" applyBorder="1" applyAlignment="1">
      <alignment horizontal="center" vertical="center"/>
    </xf>
    <xf numFmtId="49" fontId="0" fillId="35" borderId="0" xfId="0" applyNumberFormat="1" applyFill="1"/>
    <xf numFmtId="49" fontId="0" fillId="36" borderId="0" xfId="0" applyNumberFormat="1" applyFill="1"/>
    <xf numFmtId="0" fontId="0" fillId="36" borderId="14" xfId="0" applyFill="1" applyBorder="1" applyAlignment="1">
      <alignment horizontal="left" vertical="center"/>
    </xf>
    <xf numFmtId="0" fontId="0" fillId="35" borderId="14" xfId="0" applyFill="1" applyBorder="1" applyAlignment="1">
      <alignment horizontal="left" vertical="center"/>
    </xf>
    <xf numFmtId="0" fontId="0" fillId="35" borderId="14" xfId="0" applyFill="1" applyBorder="1"/>
    <xf numFmtId="0" fontId="0" fillId="0" borderId="0" xfId="0" applyAlignment="1">
      <alignment horizontal="left"/>
    </xf>
    <xf numFmtId="0" fontId="0" fillId="34" borderId="10" xfId="0" applyFill="1" applyBorder="1" applyAlignment="1">
      <alignment horizontal="left"/>
    </xf>
    <xf numFmtId="0" fontId="0" fillId="0" borderId="0" xfId="0" applyAlignment="1">
      <alignment horizontal="center"/>
    </xf>
    <xf numFmtId="0" fontId="25" fillId="0" borderId="33" xfId="0" applyFont="1" applyBorder="1" applyAlignment="1">
      <alignment horizontal="center"/>
    </xf>
    <xf numFmtId="0" fontId="25" fillId="0" borderId="34" xfId="0" applyFont="1" applyBorder="1" applyAlignment="1">
      <alignment horizontal="center"/>
    </xf>
    <xf numFmtId="0" fontId="20" fillId="0" borderId="35" xfId="0" applyFont="1" applyBorder="1" applyAlignment="1">
      <alignment horizontal="center" wrapText="1"/>
    </xf>
    <xf numFmtId="0" fontId="25" fillId="0" borderId="33" xfId="0" applyFont="1" applyBorder="1" applyAlignment="1">
      <alignment horizontal="center" wrapText="1"/>
    </xf>
    <xf numFmtId="0" fontId="25" fillId="0" borderId="36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45" borderId="10" xfId="0" applyFill="1" applyBorder="1" applyAlignment="1">
      <alignment horizontal="center"/>
    </xf>
    <xf numFmtId="0" fontId="0" fillId="45" borderId="15" xfId="0" applyFill="1" applyBorder="1" applyAlignment="1">
      <alignment horizontal="center"/>
    </xf>
    <xf numFmtId="0" fontId="0" fillId="45" borderId="19" xfId="0" applyFill="1" applyBorder="1" applyAlignment="1">
      <alignment horizontal="center"/>
    </xf>
    <xf numFmtId="0" fontId="0" fillId="45" borderId="37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45" borderId="22" xfId="0" applyFill="1" applyBorder="1" applyAlignment="1">
      <alignment horizontal="center"/>
    </xf>
    <xf numFmtId="0" fontId="0" fillId="0" borderId="10" xfId="0" applyBorder="1"/>
    <xf numFmtId="0" fontId="0" fillId="0" borderId="23" xfId="0" applyBorder="1"/>
    <xf numFmtId="0" fontId="25" fillId="0" borderId="42" xfId="0" applyFont="1" applyBorder="1" applyAlignment="1">
      <alignment horizontal="center" wrapText="1"/>
    </xf>
    <xf numFmtId="0" fontId="25" fillId="0" borderId="41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36" borderId="11" xfId="0" applyFill="1" applyBorder="1" applyAlignment="1">
      <alignment horizontal="left" vertical="center"/>
    </xf>
    <xf numFmtId="0" fontId="0" fillId="36" borderId="14" xfId="0" applyFill="1" applyBorder="1" applyAlignment="1">
      <alignment horizontal="left" vertical="center"/>
    </xf>
    <xf numFmtId="49" fontId="0" fillId="36" borderId="0" xfId="0" applyNumberFormat="1" applyFill="1" applyAlignment="1">
      <alignment horizontal="center" vertical="center"/>
    </xf>
    <xf numFmtId="0" fontId="0" fillId="35" borderId="11" xfId="0" applyFill="1" applyBorder="1" applyAlignment="1">
      <alignment horizontal="center"/>
    </xf>
    <xf numFmtId="0" fontId="0" fillId="35" borderId="14" xfId="0" applyFill="1" applyBorder="1" applyAlignment="1">
      <alignment horizontal="center"/>
    </xf>
    <xf numFmtId="49" fontId="0" fillId="35" borderId="0" xfId="0" applyNumberFormat="1" applyFill="1" applyAlignment="1">
      <alignment horizontal="center" vertical="center"/>
    </xf>
    <xf numFmtId="0" fontId="22" fillId="35" borderId="15" xfId="0" applyFont="1" applyFill="1" applyBorder="1" applyAlignment="1">
      <alignment horizontal="left" vertical="top"/>
    </xf>
    <xf numFmtId="0" fontId="20" fillId="0" borderId="11" xfId="0" applyFont="1" applyBorder="1" applyAlignment="1">
      <alignment horizontal="left" vertical="top" wrapText="1"/>
    </xf>
    <xf numFmtId="0" fontId="20" fillId="0" borderId="11" xfId="0" applyFont="1" applyBorder="1" applyAlignment="1">
      <alignment horizontal="left" vertical="top"/>
    </xf>
    <xf numFmtId="164" fontId="20" fillId="37" borderId="11" xfId="0" applyNumberFormat="1" applyFont="1" applyFill="1" applyBorder="1" applyAlignment="1">
      <alignment horizontal="left" vertical="top" wrapText="1"/>
    </xf>
    <xf numFmtId="164" fontId="20" fillId="43" borderId="11" xfId="0" applyNumberFormat="1" applyFont="1" applyFill="1" applyBorder="1" applyAlignment="1">
      <alignment horizontal="left" vertical="top" wrapText="1"/>
    </xf>
    <xf numFmtId="164" fontId="20" fillId="40" borderId="11" xfId="0" applyNumberFormat="1" applyFont="1" applyFill="1" applyBorder="1" applyAlignment="1">
      <alignment horizontal="left" vertical="top" wrapText="1"/>
    </xf>
    <xf numFmtId="164" fontId="20" fillId="0" borderId="11" xfId="0" applyNumberFormat="1" applyFont="1" applyBorder="1" applyAlignment="1">
      <alignment horizontal="left" vertical="top" wrapText="1"/>
    </xf>
    <xf numFmtId="165" fontId="20" fillId="0" borderId="11" xfId="0" applyNumberFormat="1" applyFont="1" applyBorder="1" applyAlignment="1">
      <alignment horizontal="left" vertical="top" wrapText="1"/>
    </xf>
    <xf numFmtId="164" fontId="20" fillId="42" borderId="11" xfId="0" applyNumberFormat="1" applyFont="1" applyFill="1" applyBorder="1" applyAlignment="1">
      <alignment horizontal="left" vertical="top" wrapText="1"/>
    </xf>
    <xf numFmtId="0" fontId="20" fillId="0" borderId="16" xfId="0" applyFont="1" applyBorder="1" applyAlignment="1">
      <alignment horizontal="left" vertical="top" wrapText="1"/>
    </xf>
    <xf numFmtId="0" fontId="22" fillId="0" borderId="17" xfId="0" applyFont="1" applyBorder="1" applyAlignment="1">
      <alignment vertical="top"/>
    </xf>
    <xf numFmtId="0" fontId="22" fillId="0" borderId="16" xfId="0" applyFont="1" applyBorder="1" applyAlignment="1">
      <alignment vertical="top"/>
    </xf>
    <xf numFmtId="0" fontId="22" fillId="0" borderId="0" xfId="0" applyFont="1" applyAlignment="1">
      <alignment vertical="top"/>
    </xf>
    <xf numFmtId="14" fontId="22" fillId="0" borderId="10" xfId="0" applyNumberFormat="1" applyFont="1" applyBorder="1" applyAlignment="1">
      <alignment horizontal="left" vertical="top"/>
    </xf>
    <xf numFmtId="0" fontId="22" fillId="0" borderId="10" xfId="0" applyFont="1" applyBorder="1" applyAlignment="1">
      <alignment horizontal="left" vertical="top"/>
    </xf>
    <xf numFmtId="0" fontId="23" fillId="0" borderId="10" xfId="0" applyFont="1" applyBorder="1" applyAlignment="1">
      <alignment horizontal="left" vertical="top"/>
    </xf>
    <xf numFmtId="164" fontId="22" fillId="33" borderId="10" xfId="0" applyNumberFormat="1" applyFont="1" applyFill="1" applyBorder="1" applyAlignment="1">
      <alignment horizontal="left" vertical="top"/>
    </xf>
    <xf numFmtId="0" fontId="0" fillId="41" borderId="18" xfId="0" applyFill="1" applyBorder="1" applyAlignment="1">
      <alignment horizontal="center" vertical="top"/>
    </xf>
    <xf numFmtId="0" fontId="0" fillId="39" borderId="15" xfId="0" applyFill="1" applyBorder="1" applyAlignment="1">
      <alignment horizontal="center" vertical="top"/>
    </xf>
    <xf numFmtId="164" fontId="22" fillId="0" borderId="10" xfId="0" applyNumberFormat="1" applyFont="1" applyBorder="1" applyAlignment="1">
      <alignment horizontal="left" vertical="top"/>
    </xf>
    <xf numFmtId="165" fontId="22" fillId="0" borderId="10" xfId="0" applyNumberFormat="1" applyFont="1" applyBorder="1" applyAlignment="1">
      <alignment horizontal="left" vertical="top"/>
    </xf>
    <xf numFmtId="164" fontId="22" fillId="42" borderId="10" xfId="0" applyNumberFormat="1" applyFont="1" applyFill="1" applyBorder="1" applyAlignment="1">
      <alignment horizontal="left" vertical="top"/>
    </xf>
    <xf numFmtId="0" fontId="22" fillId="0" borderId="10" xfId="0" applyFont="1" applyBorder="1" applyAlignment="1">
      <alignment horizontal="center" vertical="top"/>
    </xf>
    <xf numFmtId="165" fontId="22" fillId="0" borderId="0" xfId="0" applyNumberFormat="1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22" fillId="0" borderId="20" xfId="0" applyFont="1" applyBorder="1" applyAlignment="1">
      <alignment horizontal="center" vertical="top" wrapText="1"/>
    </xf>
    <xf numFmtId="0" fontId="22" fillId="0" borderId="21" xfId="0" applyFont="1" applyBorder="1" applyAlignment="1">
      <alignment horizontal="center" vertical="top"/>
    </xf>
    <xf numFmtId="0" fontId="0" fillId="41" borderId="19" xfId="0" applyFill="1" applyBorder="1" applyAlignment="1">
      <alignment horizontal="center" vertical="top"/>
    </xf>
    <xf numFmtId="0" fontId="0" fillId="39" borderId="10" xfId="0" applyFill="1" applyBorder="1" applyAlignment="1">
      <alignment horizontal="center" vertical="top"/>
    </xf>
    <xf numFmtId="0" fontId="22" fillId="0" borderId="22" xfId="0" applyFont="1" applyBorder="1" applyAlignment="1">
      <alignment horizontal="center" vertical="top" wrapText="1"/>
    </xf>
    <xf numFmtId="0" fontId="22" fillId="0" borderId="23" xfId="0" applyFont="1" applyBorder="1" applyAlignment="1">
      <alignment horizontal="center" vertical="top"/>
    </xf>
    <xf numFmtId="0" fontId="22" fillId="0" borderId="15" xfId="0" applyFont="1" applyBorder="1" applyAlignment="1">
      <alignment horizontal="center" vertical="top"/>
    </xf>
    <xf numFmtId="0" fontId="23" fillId="34" borderId="10" xfId="0" applyFont="1" applyFill="1" applyBorder="1" applyAlignment="1">
      <alignment horizontal="left" vertical="top"/>
    </xf>
    <xf numFmtId="0" fontId="22" fillId="34" borderId="10" xfId="0" applyFont="1" applyFill="1" applyBorder="1" applyAlignment="1">
      <alignment horizontal="left" vertical="top"/>
    </xf>
    <xf numFmtId="164" fontId="22" fillId="34" borderId="10" xfId="0" applyNumberFormat="1" applyFont="1" applyFill="1" applyBorder="1" applyAlignment="1">
      <alignment horizontal="left" vertical="top"/>
    </xf>
    <xf numFmtId="0" fontId="0" fillId="34" borderId="14" xfId="0" applyFill="1" applyBorder="1" applyAlignment="1">
      <alignment horizontal="center" vertical="top"/>
    </xf>
    <xf numFmtId="0" fontId="22" fillId="35" borderId="10" xfId="0" applyFont="1" applyFill="1" applyBorder="1" applyAlignment="1">
      <alignment horizontal="left" vertical="top"/>
    </xf>
    <xf numFmtId="0" fontId="22" fillId="35" borderId="15" xfId="0" applyFont="1" applyFill="1" applyBorder="1" applyAlignment="1">
      <alignment horizontal="center" vertical="top"/>
    </xf>
    <xf numFmtId="164" fontId="22" fillId="35" borderId="19" xfId="0" applyNumberFormat="1" applyFont="1" applyFill="1" applyBorder="1" applyAlignment="1">
      <alignment horizontal="left" vertical="top"/>
    </xf>
    <xf numFmtId="0" fontId="0" fillId="35" borderId="24" xfId="0" applyFill="1" applyBorder="1" applyAlignment="1">
      <alignment horizontal="center" vertical="top"/>
    </xf>
    <xf numFmtId="0" fontId="0" fillId="35" borderId="25" xfId="0" applyFill="1" applyBorder="1" applyAlignment="1">
      <alignment horizontal="center" vertical="top"/>
    </xf>
    <xf numFmtId="164" fontId="22" fillId="0" borderId="39" xfId="0" applyNumberFormat="1" applyFont="1" applyBorder="1" applyAlignment="1">
      <alignment horizontal="left" vertical="top"/>
    </xf>
    <xf numFmtId="0" fontId="26" fillId="0" borderId="15" xfId="0" applyFont="1" applyBorder="1" applyAlignment="1">
      <alignment horizontal="center" vertical="top"/>
    </xf>
    <xf numFmtId="0" fontId="0" fillId="41" borderId="15" xfId="0" applyFill="1" applyBorder="1" applyAlignment="1">
      <alignment horizontal="center" vertical="top"/>
    </xf>
    <xf numFmtId="0" fontId="0" fillId="34" borderId="10" xfId="0" applyFill="1" applyBorder="1" applyAlignment="1">
      <alignment horizontal="center" vertical="top"/>
    </xf>
    <xf numFmtId="0" fontId="0" fillId="41" borderId="14" xfId="0" applyFill="1" applyBorder="1" applyAlignment="1">
      <alignment horizontal="center" vertical="top"/>
    </xf>
    <xf numFmtId="0" fontId="0" fillId="39" borderId="14" xfId="0" applyFill="1" applyBorder="1" applyAlignment="1">
      <alignment horizontal="center" vertical="top"/>
    </xf>
    <xf numFmtId="0" fontId="0" fillId="44" borderId="24" xfId="0" applyFill="1" applyBorder="1" applyAlignment="1">
      <alignment horizontal="center" vertical="top"/>
    </xf>
    <xf numFmtId="0" fontId="0" fillId="44" borderId="25" xfId="0" applyFill="1" applyBorder="1" applyAlignment="1">
      <alignment horizontal="center" vertical="top"/>
    </xf>
    <xf numFmtId="0" fontId="0" fillId="34" borderId="40" xfId="0" applyFill="1" applyBorder="1" applyAlignment="1">
      <alignment horizontal="center" vertical="top"/>
    </xf>
    <xf numFmtId="0" fontId="0" fillId="41" borderId="10" xfId="0" applyFill="1" applyBorder="1" applyAlignment="1">
      <alignment horizontal="center" vertical="top"/>
    </xf>
    <xf numFmtId="0" fontId="22" fillId="35" borderId="14" xfId="0" applyFont="1" applyFill="1" applyBorder="1" applyAlignment="1">
      <alignment horizontal="left" vertical="top"/>
    </xf>
    <xf numFmtId="0" fontId="22" fillId="0" borderId="14" xfId="0" applyFont="1" applyBorder="1" applyAlignment="1">
      <alignment horizontal="left" vertical="top"/>
    </xf>
    <xf numFmtId="164" fontId="22" fillId="35" borderId="28" xfId="0" applyNumberFormat="1" applyFont="1" applyFill="1" applyBorder="1" applyAlignment="1">
      <alignment horizontal="left" vertical="top"/>
    </xf>
    <xf numFmtId="164" fontId="22" fillId="0" borderId="30" xfId="0" applyNumberFormat="1" applyFont="1" applyBorder="1" applyAlignment="1">
      <alignment horizontal="left" vertical="top"/>
    </xf>
    <xf numFmtId="165" fontId="22" fillId="0" borderId="14" xfId="0" applyNumberFormat="1" applyFont="1" applyBorder="1" applyAlignment="1">
      <alignment horizontal="left" vertical="top"/>
    </xf>
    <xf numFmtId="164" fontId="22" fillId="42" borderId="14" xfId="0" applyNumberFormat="1" applyFont="1" applyFill="1" applyBorder="1" applyAlignment="1">
      <alignment horizontal="left" vertical="top"/>
    </xf>
    <xf numFmtId="0" fontId="22" fillId="34" borderId="14" xfId="0" applyFont="1" applyFill="1" applyBorder="1" applyAlignment="1">
      <alignment horizontal="left" vertical="top"/>
    </xf>
    <xf numFmtId="164" fontId="22" fillId="34" borderId="14" xfId="0" applyNumberFormat="1" applyFont="1" applyFill="1" applyBorder="1" applyAlignment="1">
      <alignment horizontal="left" vertical="top"/>
    </xf>
    <xf numFmtId="0" fontId="0" fillId="34" borderId="15" xfId="0" applyFill="1" applyBorder="1" applyAlignment="1">
      <alignment horizontal="center" vertical="top"/>
    </xf>
    <xf numFmtId="164" fontId="22" fillId="0" borderId="14" xfId="0" applyNumberFormat="1" applyFont="1" applyBorder="1" applyAlignment="1">
      <alignment horizontal="left" vertical="top"/>
    </xf>
    <xf numFmtId="14" fontId="22" fillId="0" borderId="0" xfId="0" applyNumberFormat="1" applyFont="1" applyAlignment="1">
      <alignment horizontal="left" vertical="top"/>
    </xf>
    <xf numFmtId="0" fontId="23" fillId="38" borderId="10" xfId="0" applyFont="1" applyFill="1" applyBorder="1" applyAlignment="1">
      <alignment horizontal="left" vertical="top"/>
    </xf>
    <xf numFmtId="0" fontId="0" fillId="34" borderId="19" xfId="0" applyFill="1" applyBorder="1" applyAlignment="1">
      <alignment horizontal="center" vertical="top"/>
    </xf>
    <xf numFmtId="14" fontId="22" fillId="0" borderId="27" xfId="0" applyNumberFormat="1" applyFont="1" applyBorder="1" applyAlignment="1">
      <alignment horizontal="left" vertical="top"/>
    </xf>
    <xf numFmtId="0" fontId="22" fillId="0" borderId="11" xfId="0" applyFont="1" applyBorder="1" applyAlignment="1">
      <alignment horizontal="left" vertical="top"/>
    </xf>
    <xf numFmtId="0" fontId="23" fillId="38" borderId="11" xfId="0" applyFont="1" applyFill="1" applyBorder="1" applyAlignment="1">
      <alignment horizontal="left" vertical="top"/>
    </xf>
    <xf numFmtId="164" fontId="22" fillId="33" borderId="11" xfId="0" applyNumberFormat="1" applyFont="1" applyFill="1" applyBorder="1" applyAlignment="1">
      <alignment horizontal="left" vertical="top"/>
    </xf>
    <xf numFmtId="0" fontId="0" fillId="41" borderId="17" xfId="0" applyFill="1" applyBorder="1" applyAlignment="1">
      <alignment horizontal="center" vertical="top"/>
    </xf>
    <xf numFmtId="0" fontId="0" fillId="39" borderId="11" xfId="0" applyFill="1" applyBorder="1" applyAlignment="1">
      <alignment horizontal="center" vertical="top"/>
    </xf>
    <xf numFmtId="164" fontId="22" fillId="0" borderId="11" xfId="0" applyNumberFormat="1" applyFont="1" applyBorder="1" applyAlignment="1">
      <alignment horizontal="left" vertical="top"/>
    </xf>
    <xf numFmtId="165" fontId="22" fillId="0" borderId="11" xfId="0" applyNumberFormat="1" applyFont="1" applyBorder="1" applyAlignment="1">
      <alignment horizontal="left" vertical="top"/>
    </xf>
    <xf numFmtId="164" fontId="22" fillId="42" borderId="11" xfId="0" applyNumberFormat="1" applyFont="1" applyFill="1" applyBorder="1" applyAlignment="1">
      <alignment horizontal="left" vertical="top"/>
    </xf>
    <xf numFmtId="0" fontId="22" fillId="0" borderId="11" xfId="0" applyFont="1" applyBorder="1" applyAlignment="1">
      <alignment horizontal="center" vertical="top"/>
    </xf>
    <xf numFmtId="165" fontId="22" fillId="0" borderId="27" xfId="0" applyNumberFormat="1" applyFont="1" applyBorder="1" applyAlignment="1">
      <alignment horizontal="left" vertical="top"/>
    </xf>
    <xf numFmtId="0" fontId="22" fillId="0" borderId="27" xfId="0" applyFont="1" applyBorder="1" applyAlignment="1">
      <alignment horizontal="left" vertical="top"/>
    </xf>
    <xf numFmtId="0" fontId="22" fillId="0" borderId="27" xfId="0" applyFont="1" applyBorder="1" applyAlignment="1">
      <alignment vertical="top"/>
    </xf>
    <xf numFmtId="0" fontId="22" fillId="0" borderId="26" xfId="0" applyFont="1" applyBorder="1" applyAlignment="1">
      <alignment vertical="top"/>
    </xf>
    <xf numFmtId="0" fontId="22" fillId="0" borderId="24" xfId="0" applyFont="1" applyBorder="1" applyAlignment="1">
      <alignment horizontal="center" vertical="top" wrapText="1"/>
    </xf>
    <xf numFmtId="0" fontId="22" fillId="0" borderId="25" xfId="0" applyFont="1" applyBorder="1" applyAlignment="1">
      <alignment horizontal="center" vertical="top"/>
    </xf>
    <xf numFmtId="0" fontId="23" fillId="0" borderId="0" xfId="0" applyFont="1" applyAlignment="1">
      <alignment horizontal="left" vertical="top"/>
    </xf>
    <xf numFmtId="164" fontId="22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 vertical="top" wrapText="1"/>
    </xf>
    <xf numFmtId="0" fontId="22" fillId="38" borderId="10" xfId="0" applyFont="1" applyFill="1" applyBorder="1" applyAlignment="1">
      <alignment horizontal="left" vertical="top"/>
    </xf>
    <xf numFmtId="0" fontId="22" fillId="38" borderId="10" xfId="0" applyFont="1" applyFill="1" applyBorder="1" applyAlignment="1">
      <alignment vertical="top"/>
    </xf>
    <xf numFmtId="164" fontId="22" fillId="38" borderId="10" xfId="0" applyNumberFormat="1" applyFont="1" applyFill="1" applyBorder="1" applyAlignment="1">
      <alignment horizontal="left" vertical="top"/>
    </xf>
    <xf numFmtId="164" fontId="22" fillId="0" borderId="28" xfId="0" applyNumberFormat="1" applyFont="1" applyBorder="1" applyAlignment="1">
      <alignment horizontal="left" vertical="top"/>
    </xf>
    <xf numFmtId="164" fontId="22" fillId="0" borderId="29" xfId="0" applyNumberFormat="1" applyFont="1" applyBorder="1" applyAlignment="1">
      <alignment horizontal="left" vertical="top"/>
    </xf>
    <xf numFmtId="165" fontId="22" fillId="0" borderId="30" xfId="0" applyNumberFormat="1" applyFont="1" applyBorder="1" applyAlignment="1">
      <alignment horizontal="left" vertical="top"/>
    </xf>
    <xf numFmtId="164" fontId="24" fillId="38" borderId="10" xfId="0" applyNumberFormat="1" applyFont="1" applyFill="1" applyBorder="1" applyAlignment="1">
      <alignment horizontal="left" vertical="top"/>
    </xf>
    <xf numFmtId="0" fontId="22" fillId="38" borderId="10" xfId="0" applyFont="1" applyFill="1" applyBorder="1" applyAlignment="1">
      <alignment horizontal="center" vertical="top"/>
    </xf>
    <xf numFmtId="165" fontId="22" fillId="38" borderId="10" xfId="0" applyNumberFormat="1" applyFont="1" applyFill="1" applyBorder="1" applyAlignment="1">
      <alignment horizontal="left" vertical="top"/>
    </xf>
    <xf numFmtId="0" fontId="22" fillId="0" borderId="10" xfId="0" applyFont="1" applyBorder="1" applyAlignment="1">
      <alignment horizontal="center" vertical="top" wrapText="1"/>
    </xf>
    <xf numFmtId="164" fontId="22" fillId="0" borderId="0" xfId="0" applyNumberFormat="1" applyFont="1" applyAlignment="1">
      <alignment vertical="top"/>
    </xf>
    <xf numFmtId="164" fontId="22" fillId="0" borderId="29" xfId="0" applyNumberFormat="1" applyFont="1" applyBorder="1" applyAlignment="1">
      <alignment vertical="top"/>
    </xf>
    <xf numFmtId="165" fontId="22" fillId="0" borderId="29" xfId="0" applyNumberFormat="1" applyFont="1" applyBorder="1" applyAlignment="1">
      <alignment vertical="top"/>
    </xf>
    <xf numFmtId="165" fontId="22" fillId="0" borderId="0" xfId="0" applyNumberFormat="1" applyFont="1" applyAlignment="1">
      <alignment vertical="top"/>
    </xf>
    <xf numFmtId="164" fontId="22" fillId="38" borderId="0" xfId="0" applyNumberFormat="1" applyFont="1" applyFill="1" applyAlignment="1">
      <alignment vertical="top"/>
    </xf>
    <xf numFmtId="165" fontId="22" fillId="38" borderId="0" xfId="0" applyNumberFormat="1" applyFont="1" applyFill="1" applyAlignment="1">
      <alignment vertical="top"/>
    </xf>
    <xf numFmtId="0" fontId="22" fillId="44" borderId="0" xfId="0" applyFont="1" applyFill="1" applyAlignment="1">
      <alignment vertical="top"/>
    </xf>
    <xf numFmtId="0" fontId="22" fillId="34" borderId="0" xfId="0" applyFont="1" applyFill="1" applyAlignment="1">
      <alignment vertical="top"/>
    </xf>
    <xf numFmtId="0" fontId="22" fillId="35" borderId="0" xfId="0" applyFont="1" applyFill="1" applyAlignment="1">
      <alignment vertical="top"/>
    </xf>
    <xf numFmtId="0" fontId="22" fillId="44" borderId="15" xfId="0" applyFont="1" applyFill="1" applyBorder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28</xdr:row>
          <xdr:rowOff>200025</xdr:rowOff>
        </xdr:from>
        <xdr:to>
          <xdr:col>18</xdr:col>
          <xdr:colOff>552450</xdr:colOff>
          <xdr:row>30</xdr:row>
          <xdr:rowOff>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1</xdr:row>
          <xdr:rowOff>0</xdr:rowOff>
        </xdr:from>
        <xdr:to>
          <xdr:col>18</xdr:col>
          <xdr:colOff>552450</xdr:colOff>
          <xdr:row>2</xdr:row>
          <xdr:rowOff>28575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6</xdr:row>
          <xdr:rowOff>752475</xdr:rowOff>
        </xdr:from>
        <xdr:to>
          <xdr:col>18</xdr:col>
          <xdr:colOff>590550</xdr:colOff>
          <xdr:row>8</xdr:row>
          <xdr:rowOff>9525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0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7</xdr:row>
          <xdr:rowOff>200025</xdr:rowOff>
        </xdr:from>
        <xdr:to>
          <xdr:col>18</xdr:col>
          <xdr:colOff>552450</xdr:colOff>
          <xdr:row>9</xdr:row>
          <xdr:rowOff>0</xdr:rowOff>
        </xdr:to>
        <xdr:sp macro="" textlink="">
          <xdr:nvSpPr>
            <xdr:cNvPr id="2126" name="Check Box 78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0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3</xdr:row>
          <xdr:rowOff>180975</xdr:rowOff>
        </xdr:from>
        <xdr:to>
          <xdr:col>18</xdr:col>
          <xdr:colOff>552450</xdr:colOff>
          <xdr:row>5</xdr:row>
          <xdr:rowOff>9525</xdr:rowOff>
        </xdr:to>
        <xdr:sp macro="" textlink="">
          <xdr:nvSpPr>
            <xdr:cNvPr id="2127" name="Check Box 79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0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5</xdr:row>
          <xdr:rowOff>9525</xdr:rowOff>
        </xdr:from>
        <xdr:to>
          <xdr:col>18</xdr:col>
          <xdr:colOff>552450</xdr:colOff>
          <xdr:row>6</xdr:row>
          <xdr:rowOff>0</xdr:rowOff>
        </xdr:to>
        <xdr:sp macro="" textlink="">
          <xdr:nvSpPr>
            <xdr:cNvPr id="2128" name="Check Box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0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5</xdr:row>
          <xdr:rowOff>752475</xdr:rowOff>
        </xdr:from>
        <xdr:to>
          <xdr:col>18</xdr:col>
          <xdr:colOff>590550</xdr:colOff>
          <xdr:row>7</xdr:row>
          <xdr:rowOff>9525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0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8</xdr:row>
          <xdr:rowOff>200025</xdr:rowOff>
        </xdr:from>
        <xdr:to>
          <xdr:col>18</xdr:col>
          <xdr:colOff>552450</xdr:colOff>
          <xdr:row>10</xdr:row>
          <xdr:rowOff>19050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0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9</xdr:row>
          <xdr:rowOff>0</xdr:rowOff>
        </xdr:from>
        <xdr:to>
          <xdr:col>18</xdr:col>
          <xdr:colOff>552450</xdr:colOff>
          <xdr:row>10</xdr:row>
          <xdr:rowOff>38100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0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16</xdr:row>
          <xdr:rowOff>752475</xdr:rowOff>
        </xdr:from>
        <xdr:to>
          <xdr:col>18</xdr:col>
          <xdr:colOff>590550</xdr:colOff>
          <xdr:row>18</xdr:row>
          <xdr:rowOff>9525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0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27</xdr:row>
          <xdr:rowOff>190500</xdr:rowOff>
        </xdr:from>
        <xdr:to>
          <xdr:col>18</xdr:col>
          <xdr:colOff>552450</xdr:colOff>
          <xdr:row>29</xdr:row>
          <xdr:rowOff>0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0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10</xdr:row>
          <xdr:rowOff>171450</xdr:rowOff>
        </xdr:from>
        <xdr:to>
          <xdr:col>18</xdr:col>
          <xdr:colOff>552450</xdr:colOff>
          <xdr:row>12</xdr:row>
          <xdr:rowOff>0</xdr:rowOff>
        </xdr:to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0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13</xdr:row>
          <xdr:rowOff>0</xdr:rowOff>
        </xdr:from>
        <xdr:to>
          <xdr:col>18</xdr:col>
          <xdr:colOff>552450</xdr:colOff>
          <xdr:row>13</xdr:row>
          <xdr:rowOff>180975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0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13</xdr:row>
          <xdr:rowOff>190500</xdr:rowOff>
        </xdr:from>
        <xdr:to>
          <xdr:col>18</xdr:col>
          <xdr:colOff>552450</xdr:colOff>
          <xdr:row>15</xdr:row>
          <xdr:rowOff>0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0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14</xdr:row>
          <xdr:rowOff>0</xdr:rowOff>
        </xdr:from>
        <xdr:to>
          <xdr:col>18</xdr:col>
          <xdr:colOff>552450</xdr:colOff>
          <xdr:row>15</xdr:row>
          <xdr:rowOff>9525</xdr:rowOff>
        </xdr:to>
        <xdr:sp macro="" textlink="">
          <xdr:nvSpPr>
            <xdr:cNvPr id="2139" name="Check Box 91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0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18</xdr:row>
          <xdr:rowOff>752475</xdr:rowOff>
        </xdr:from>
        <xdr:to>
          <xdr:col>18</xdr:col>
          <xdr:colOff>590550</xdr:colOff>
          <xdr:row>20</xdr:row>
          <xdr:rowOff>9525</xdr:rowOff>
        </xdr:to>
        <xdr:sp macro="" textlink="">
          <xdr:nvSpPr>
            <xdr:cNvPr id="2141" name="Check Box 93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0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20</xdr:row>
          <xdr:rowOff>200025</xdr:rowOff>
        </xdr:from>
        <xdr:to>
          <xdr:col>18</xdr:col>
          <xdr:colOff>552450</xdr:colOff>
          <xdr:row>21</xdr:row>
          <xdr:rowOff>200025</xdr:rowOff>
        </xdr:to>
        <xdr:sp macro="" textlink="">
          <xdr:nvSpPr>
            <xdr:cNvPr id="2142" name="Check Box 94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0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21</xdr:row>
          <xdr:rowOff>180975</xdr:rowOff>
        </xdr:from>
        <xdr:to>
          <xdr:col>18</xdr:col>
          <xdr:colOff>552450</xdr:colOff>
          <xdr:row>23</xdr:row>
          <xdr:rowOff>0</xdr:rowOff>
        </xdr:to>
        <xdr:sp macro="" textlink="">
          <xdr:nvSpPr>
            <xdr:cNvPr id="2143" name="Check Box 95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0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19</xdr:row>
          <xdr:rowOff>752475</xdr:rowOff>
        </xdr:from>
        <xdr:to>
          <xdr:col>18</xdr:col>
          <xdr:colOff>590550</xdr:colOff>
          <xdr:row>21</xdr:row>
          <xdr:rowOff>9525</xdr:rowOff>
        </xdr:to>
        <xdr:sp macro="" textlink="">
          <xdr:nvSpPr>
            <xdr:cNvPr id="2145" name="Check Box 97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0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17</xdr:row>
          <xdr:rowOff>200025</xdr:rowOff>
        </xdr:from>
        <xdr:to>
          <xdr:col>18</xdr:col>
          <xdr:colOff>552450</xdr:colOff>
          <xdr:row>19</xdr:row>
          <xdr:rowOff>0</xdr:rowOff>
        </xdr:to>
        <xdr:sp macro="" textlink="">
          <xdr:nvSpPr>
            <xdr:cNvPr id="2146" name="Check Box 98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0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16</xdr:row>
          <xdr:rowOff>0</xdr:rowOff>
        </xdr:from>
        <xdr:to>
          <xdr:col>18</xdr:col>
          <xdr:colOff>552450</xdr:colOff>
          <xdr:row>17</xdr:row>
          <xdr:rowOff>19050</xdr:rowOff>
        </xdr:to>
        <xdr:sp macro="" textlink="">
          <xdr:nvSpPr>
            <xdr:cNvPr id="2147" name="Check Box 99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0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11</xdr:row>
          <xdr:rowOff>171450</xdr:rowOff>
        </xdr:from>
        <xdr:to>
          <xdr:col>18</xdr:col>
          <xdr:colOff>552450</xdr:colOff>
          <xdr:row>13</xdr:row>
          <xdr:rowOff>9525</xdr:rowOff>
        </xdr:to>
        <xdr:sp macro="" textlink="">
          <xdr:nvSpPr>
            <xdr:cNvPr id="2162" name="Check Box 114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0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2</xdr:row>
          <xdr:rowOff>171450</xdr:rowOff>
        </xdr:from>
        <xdr:to>
          <xdr:col>18</xdr:col>
          <xdr:colOff>552450</xdr:colOff>
          <xdr:row>4</xdr:row>
          <xdr:rowOff>0</xdr:rowOff>
        </xdr:to>
        <xdr:sp macro="" textlink="">
          <xdr:nvSpPr>
            <xdr:cNvPr id="2163" name="Check Box 115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0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1</xdr:row>
          <xdr:rowOff>180975</xdr:rowOff>
        </xdr:from>
        <xdr:to>
          <xdr:col>18</xdr:col>
          <xdr:colOff>552450</xdr:colOff>
          <xdr:row>3</xdr:row>
          <xdr:rowOff>9525</xdr:rowOff>
        </xdr:to>
        <xdr:sp macro="" textlink="">
          <xdr:nvSpPr>
            <xdr:cNvPr id="2165" name="Check Box 117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0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9</xdr:row>
          <xdr:rowOff>0</xdr:rowOff>
        </xdr:from>
        <xdr:to>
          <xdr:col>18</xdr:col>
          <xdr:colOff>552450</xdr:colOff>
          <xdr:row>10</xdr:row>
          <xdr:rowOff>38100</xdr:rowOff>
        </xdr:to>
        <xdr:sp macro="" textlink="">
          <xdr:nvSpPr>
            <xdr:cNvPr id="2167" name="Check Box 119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0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9</xdr:row>
          <xdr:rowOff>0</xdr:rowOff>
        </xdr:from>
        <xdr:to>
          <xdr:col>18</xdr:col>
          <xdr:colOff>552450</xdr:colOff>
          <xdr:row>10</xdr:row>
          <xdr:rowOff>38100</xdr:rowOff>
        </xdr:to>
        <xdr:sp macro="" textlink="">
          <xdr:nvSpPr>
            <xdr:cNvPr id="2169" name="Check Box 121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0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23</xdr:row>
          <xdr:rowOff>200025</xdr:rowOff>
        </xdr:from>
        <xdr:to>
          <xdr:col>18</xdr:col>
          <xdr:colOff>552450</xdr:colOff>
          <xdr:row>25</xdr:row>
          <xdr:rowOff>0</xdr:rowOff>
        </xdr:to>
        <xdr:sp macro="" textlink="">
          <xdr:nvSpPr>
            <xdr:cNvPr id="2182" name="Check Box 134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0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24</xdr:row>
          <xdr:rowOff>190500</xdr:rowOff>
        </xdr:from>
        <xdr:to>
          <xdr:col>18</xdr:col>
          <xdr:colOff>552450</xdr:colOff>
          <xdr:row>26</xdr:row>
          <xdr:rowOff>9525</xdr:rowOff>
        </xdr:to>
        <xdr:sp macro="" textlink="">
          <xdr:nvSpPr>
            <xdr:cNvPr id="2183" name="Check Box 135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0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22</xdr:row>
          <xdr:rowOff>752475</xdr:rowOff>
        </xdr:from>
        <xdr:to>
          <xdr:col>18</xdr:col>
          <xdr:colOff>590550</xdr:colOff>
          <xdr:row>24</xdr:row>
          <xdr:rowOff>9525</xdr:rowOff>
        </xdr:to>
        <xdr:sp macro="" textlink="">
          <xdr:nvSpPr>
            <xdr:cNvPr id="2185" name="Check Box 137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0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13</xdr:row>
          <xdr:rowOff>0</xdr:rowOff>
        </xdr:from>
        <xdr:to>
          <xdr:col>18</xdr:col>
          <xdr:colOff>552450</xdr:colOff>
          <xdr:row>14</xdr:row>
          <xdr:rowOff>38100</xdr:rowOff>
        </xdr:to>
        <xdr:sp macro="" textlink="">
          <xdr:nvSpPr>
            <xdr:cNvPr id="2186" name="Check Box 138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0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13</xdr:row>
          <xdr:rowOff>0</xdr:rowOff>
        </xdr:from>
        <xdr:to>
          <xdr:col>18</xdr:col>
          <xdr:colOff>552450</xdr:colOff>
          <xdr:row>14</xdr:row>
          <xdr:rowOff>38100</xdr:rowOff>
        </xdr:to>
        <xdr:sp macro="" textlink="">
          <xdr:nvSpPr>
            <xdr:cNvPr id="2187" name="Check Box 139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0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14</xdr:row>
          <xdr:rowOff>190500</xdr:rowOff>
        </xdr:from>
        <xdr:to>
          <xdr:col>18</xdr:col>
          <xdr:colOff>552450</xdr:colOff>
          <xdr:row>16</xdr:row>
          <xdr:rowOff>0</xdr:rowOff>
        </xdr:to>
        <xdr:sp macro="" textlink="">
          <xdr:nvSpPr>
            <xdr:cNvPr id="2188" name="Check Box 140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0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15</xdr:row>
          <xdr:rowOff>190500</xdr:rowOff>
        </xdr:from>
        <xdr:to>
          <xdr:col>18</xdr:col>
          <xdr:colOff>552450</xdr:colOff>
          <xdr:row>17</xdr:row>
          <xdr:rowOff>0</xdr:rowOff>
        </xdr:to>
        <xdr:sp macro="" textlink="">
          <xdr:nvSpPr>
            <xdr:cNvPr id="2189" name="Check Box 141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0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16</xdr:row>
          <xdr:rowOff>0</xdr:rowOff>
        </xdr:from>
        <xdr:to>
          <xdr:col>18</xdr:col>
          <xdr:colOff>552450</xdr:colOff>
          <xdr:row>17</xdr:row>
          <xdr:rowOff>9525</xdr:rowOff>
        </xdr:to>
        <xdr:sp macro="" textlink="">
          <xdr:nvSpPr>
            <xdr:cNvPr id="2190" name="Check Box 142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0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9</xdr:row>
          <xdr:rowOff>190500</xdr:rowOff>
        </xdr:from>
        <xdr:to>
          <xdr:col>18</xdr:col>
          <xdr:colOff>552450</xdr:colOff>
          <xdr:row>11</xdr:row>
          <xdr:rowOff>19050</xdr:rowOff>
        </xdr:to>
        <xdr:sp macro="" textlink="">
          <xdr:nvSpPr>
            <xdr:cNvPr id="2191" name="Check Box 143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0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10</xdr:row>
          <xdr:rowOff>190500</xdr:rowOff>
        </xdr:from>
        <xdr:to>
          <xdr:col>18</xdr:col>
          <xdr:colOff>552450</xdr:colOff>
          <xdr:row>12</xdr:row>
          <xdr:rowOff>9525</xdr:rowOff>
        </xdr:to>
        <xdr:sp macro="" textlink="">
          <xdr:nvSpPr>
            <xdr:cNvPr id="2192" name="Check Box 144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0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21</xdr:row>
          <xdr:rowOff>0</xdr:rowOff>
        </xdr:from>
        <xdr:to>
          <xdr:col>18</xdr:col>
          <xdr:colOff>552450</xdr:colOff>
          <xdr:row>22</xdr:row>
          <xdr:rowOff>9525</xdr:rowOff>
        </xdr:to>
        <xdr:sp macro="" textlink="">
          <xdr:nvSpPr>
            <xdr:cNvPr id="2193" name="Check Box 145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0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21</xdr:row>
          <xdr:rowOff>190500</xdr:rowOff>
        </xdr:from>
        <xdr:to>
          <xdr:col>18</xdr:col>
          <xdr:colOff>552450</xdr:colOff>
          <xdr:row>23</xdr:row>
          <xdr:rowOff>0</xdr:rowOff>
        </xdr:to>
        <xdr:sp macro="" textlink="">
          <xdr:nvSpPr>
            <xdr:cNvPr id="2194" name="Check Box 146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0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21</xdr:row>
          <xdr:rowOff>190500</xdr:rowOff>
        </xdr:from>
        <xdr:to>
          <xdr:col>18</xdr:col>
          <xdr:colOff>552450</xdr:colOff>
          <xdr:row>23</xdr:row>
          <xdr:rowOff>0</xdr:rowOff>
        </xdr:to>
        <xdr:sp macro="" textlink="">
          <xdr:nvSpPr>
            <xdr:cNvPr id="2195" name="Check Box 147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0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22</xdr:row>
          <xdr:rowOff>190500</xdr:rowOff>
        </xdr:from>
        <xdr:to>
          <xdr:col>18</xdr:col>
          <xdr:colOff>552450</xdr:colOff>
          <xdr:row>24</xdr:row>
          <xdr:rowOff>9525</xdr:rowOff>
        </xdr:to>
        <xdr:sp macro="" textlink="">
          <xdr:nvSpPr>
            <xdr:cNvPr id="2196" name="Check Box 148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0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581025</xdr:colOff>
          <xdr:row>0</xdr:row>
          <xdr:rowOff>180975</xdr:rowOff>
        </xdr:from>
        <xdr:to>
          <xdr:col>1</xdr:col>
          <xdr:colOff>733425</xdr:colOff>
          <xdr:row>2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581025</xdr:colOff>
          <xdr:row>1</xdr:row>
          <xdr:rowOff>180975</xdr:rowOff>
        </xdr:from>
        <xdr:to>
          <xdr:col>1</xdr:col>
          <xdr:colOff>733425</xdr:colOff>
          <xdr:row>3</xdr:row>
          <xdr:rowOff>9525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2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581025</xdr:colOff>
          <xdr:row>2</xdr:row>
          <xdr:rowOff>180975</xdr:rowOff>
        </xdr:from>
        <xdr:to>
          <xdr:col>1</xdr:col>
          <xdr:colOff>733425</xdr:colOff>
          <xdr:row>4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581025</xdr:colOff>
          <xdr:row>5</xdr:row>
          <xdr:rowOff>180975</xdr:rowOff>
        </xdr:from>
        <xdr:to>
          <xdr:col>1</xdr:col>
          <xdr:colOff>733425</xdr:colOff>
          <xdr:row>7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2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581025</xdr:colOff>
          <xdr:row>6</xdr:row>
          <xdr:rowOff>180975</xdr:rowOff>
        </xdr:from>
        <xdr:to>
          <xdr:col>1</xdr:col>
          <xdr:colOff>733425</xdr:colOff>
          <xdr:row>8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2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581025</xdr:colOff>
          <xdr:row>7</xdr:row>
          <xdr:rowOff>180975</xdr:rowOff>
        </xdr:from>
        <xdr:to>
          <xdr:col>1</xdr:col>
          <xdr:colOff>733425</xdr:colOff>
          <xdr:row>9</xdr:row>
          <xdr:rowOff>9525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2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2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5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3.xml"/><Relationship Id="rId5" Type="http://schemas.openxmlformats.org/officeDocument/2006/relationships/ctrlProp" Target="../ctrlProps/ctrlProp42.xml"/><Relationship Id="rId4" Type="http://schemas.openxmlformats.org/officeDocument/2006/relationships/ctrlProp" Target="../ctrlProps/ctrlProp41.xml"/><Relationship Id="rId9" Type="http://schemas.openxmlformats.org/officeDocument/2006/relationships/ctrlProp" Target="../ctrlProps/ctrlProp4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38"/>
  <sheetViews>
    <sheetView tabSelected="1" zoomScaleNormal="100" workbookViewId="0">
      <selection activeCell="E24" sqref="E24"/>
    </sheetView>
  </sheetViews>
  <sheetFormatPr defaultColWidth="9.140625" defaultRowHeight="15.75" x14ac:dyDescent="0.25"/>
  <cols>
    <col min="1" max="1" width="13" style="81" customWidth="1"/>
    <col min="2" max="2" width="9.5703125" style="69" customWidth="1"/>
    <col min="3" max="3" width="6.85546875" style="69" customWidth="1"/>
    <col min="4" max="5" width="18.140625" style="69" customWidth="1"/>
    <col min="6" max="6" width="8.85546875" style="69" customWidth="1"/>
    <col min="7" max="7" width="19.140625" style="69" customWidth="1"/>
    <col min="8" max="8" width="12" style="69" customWidth="1"/>
    <col min="9" max="9" width="12.140625" style="81" customWidth="1"/>
    <col min="10" max="10" width="12.7109375" style="69" customWidth="1"/>
    <col min="11" max="11" width="16.5703125" style="69" hidden="1" customWidth="1"/>
    <col min="12" max="13" width="16.42578125" style="152" customWidth="1"/>
    <col min="14" max="14" width="13.140625" style="152" customWidth="1"/>
    <col min="15" max="15" width="14.85546875" style="152" customWidth="1"/>
    <col min="16" max="16" width="9.5703125" style="155" customWidth="1"/>
    <col min="17" max="17" width="20.5703125" style="152" customWidth="1"/>
    <col min="18" max="18" width="9" style="152" customWidth="1"/>
    <col min="19" max="19" width="10.140625" style="69" customWidth="1"/>
    <col min="20" max="20" width="14.7109375" style="155" customWidth="1"/>
    <col min="21" max="21" width="14.7109375" style="69" customWidth="1"/>
    <col min="22" max="22" width="7.5703125" style="69" customWidth="1"/>
    <col min="23" max="23" width="7.85546875" style="69" customWidth="1"/>
    <col min="24" max="24" width="10.28515625" style="69" customWidth="1"/>
    <col min="25" max="25" width="11.28515625" style="69" customWidth="1"/>
    <col min="26" max="16384" width="9.140625" style="69"/>
  </cols>
  <sheetData>
    <row r="1" spans="1:25" ht="85.5" customHeight="1" thickBot="1" x14ac:dyDescent="0.3">
      <c r="A1" s="58" t="s">
        <v>38</v>
      </c>
      <c r="B1" s="59" t="s">
        <v>39</v>
      </c>
      <c r="C1" s="59"/>
      <c r="D1" s="59" t="s">
        <v>147</v>
      </c>
      <c r="E1" s="59" t="s">
        <v>40</v>
      </c>
      <c r="F1" s="58" t="s">
        <v>82</v>
      </c>
      <c r="G1" s="58" t="s">
        <v>44</v>
      </c>
      <c r="H1" s="58" t="s">
        <v>45</v>
      </c>
      <c r="I1" s="58" t="s">
        <v>92</v>
      </c>
      <c r="J1" s="58" t="s">
        <v>97</v>
      </c>
      <c r="K1" s="58" t="s">
        <v>50</v>
      </c>
      <c r="L1" s="60" t="s">
        <v>51</v>
      </c>
      <c r="M1" s="61" t="s">
        <v>99</v>
      </c>
      <c r="N1" s="62" t="s">
        <v>95</v>
      </c>
      <c r="O1" s="63" t="s">
        <v>91</v>
      </c>
      <c r="P1" s="64" t="s">
        <v>76</v>
      </c>
      <c r="Q1" s="65" t="s">
        <v>52</v>
      </c>
      <c r="R1" s="65" t="s">
        <v>96</v>
      </c>
      <c r="S1" s="66" t="s">
        <v>43</v>
      </c>
      <c r="T1" s="64" t="s">
        <v>88</v>
      </c>
      <c r="U1" s="58" t="s">
        <v>46</v>
      </c>
      <c r="V1" s="58" t="s">
        <v>3</v>
      </c>
      <c r="W1" s="58" t="s">
        <v>4</v>
      </c>
      <c r="X1" s="67"/>
      <c r="Y1" s="68"/>
    </row>
    <row r="2" spans="1:25" ht="15.75" customHeight="1" x14ac:dyDescent="0.25">
      <c r="A2" s="70">
        <v>44753</v>
      </c>
      <c r="B2" s="71" t="s">
        <v>41</v>
      </c>
      <c r="C2" s="72">
        <v>1.1000000000000001</v>
      </c>
      <c r="D2" s="71" t="s">
        <v>53</v>
      </c>
      <c r="E2" s="71" t="s">
        <v>53</v>
      </c>
      <c r="F2" s="71">
        <v>14</v>
      </c>
      <c r="G2" s="71" t="s">
        <v>73</v>
      </c>
      <c r="H2" s="71" t="s">
        <v>74</v>
      </c>
      <c r="I2" s="72">
        <v>2</v>
      </c>
      <c r="J2" s="71">
        <v>44.5</v>
      </c>
      <c r="K2" s="71"/>
      <c r="L2" s="73">
        <f>(J2*O2)/1000</f>
        <v>16.643000000000001</v>
      </c>
      <c r="M2" s="74">
        <v>7.9</v>
      </c>
      <c r="N2" s="75">
        <v>466</v>
      </c>
      <c r="O2" s="76">
        <f t="shared" ref="O2:O9" si="0">P2*1000</f>
        <v>374</v>
      </c>
      <c r="P2" s="77">
        <v>0.374</v>
      </c>
      <c r="Q2" s="78">
        <f t="shared" ref="Q2:Q9" si="1">50/L2</f>
        <v>3.004266057802079</v>
      </c>
      <c r="R2" s="71">
        <v>44.5</v>
      </c>
      <c r="S2" s="79"/>
      <c r="T2" s="80">
        <f t="shared" ref="T2:T26" si="2">P2*1000</f>
        <v>374</v>
      </c>
      <c r="U2" s="81">
        <f>T2/1000000</f>
        <v>3.7399999999999998E-4</v>
      </c>
      <c r="V2" s="81"/>
      <c r="W2" s="81"/>
      <c r="X2" s="82" t="s">
        <v>81</v>
      </c>
      <c r="Y2" s="83" t="s">
        <v>90</v>
      </c>
    </row>
    <row r="3" spans="1:25" x14ac:dyDescent="0.25">
      <c r="A3" s="70">
        <v>44753</v>
      </c>
      <c r="B3" s="71" t="s">
        <v>41</v>
      </c>
      <c r="C3" s="72">
        <v>1.2</v>
      </c>
      <c r="D3" s="71" t="s">
        <v>54</v>
      </c>
      <c r="E3" s="71" t="s">
        <v>54</v>
      </c>
      <c r="F3" s="71">
        <v>10</v>
      </c>
      <c r="G3" s="71" t="s">
        <v>73</v>
      </c>
      <c r="H3" s="71" t="s">
        <v>74</v>
      </c>
      <c r="I3" s="72">
        <v>2</v>
      </c>
      <c r="J3" s="71">
        <v>44.5</v>
      </c>
      <c r="K3" s="71"/>
      <c r="L3" s="73">
        <f t="shared" ref="L3:L26" si="3">(J3*O3)/1000</f>
        <v>13.260999999999999</v>
      </c>
      <c r="M3" s="84">
        <v>8.6</v>
      </c>
      <c r="N3" s="85">
        <v>344</v>
      </c>
      <c r="O3" s="76">
        <f t="shared" si="0"/>
        <v>298</v>
      </c>
      <c r="P3" s="77">
        <v>0.29799999999999999</v>
      </c>
      <c r="Q3" s="78">
        <f t="shared" si="1"/>
        <v>3.7704547168388509</v>
      </c>
      <c r="R3" s="71">
        <v>44.5</v>
      </c>
      <c r="S3" s="79"/>
      <c r="T3" s="80">
        <f t="shared" si="2"/>
        <v>298</v>
      </c>
      <c r="U3" s="81">
        <f t="shared" ref="U3:U26" si="4">T3/1000000</f>
        <v>2.9799999999999998E-4</v>
      </c>
      <c r="V3" s="81"/>
      <c r="W3" s="81"/>
      <c r="X3" s="86"/>
      <c r="Y3" s="87"/>
    </row>
    <row r="4" spans="1:25" x14ac:dyDescent="0.25">
      <c r="A4" s="70">
        <v>44753</v>
      </c>
      <c r="B4" s="71" t="s">
        <v>41</v>
      </c>
      <c r="C4" s="72">
        <v>1.3</v>
      </c>
      <c r="D4" s="71" t="s">
        <v>55</v>
      </c>
      <c r="E4" s="71" t="s">
        <v>55</v>
      </c>
      <c r="F4" s="71">
        <v>14</v>
      </c>
      <c r="G4" s="71" t="s">
        <v>73</v>
      </c>
      <c r="H4" s="71" t="s">
        <v>74</v>
      </c>
      <c r="I4" s="72">
        <v>2</v>
      </c>
      <c r="J4" s="71">
        <v>44.5</v>
      </c>
      <c r="K4" s="71"/>
      <c r="L4" s="73">
        <f t="shared" si="3"/>
        <v>12.682499999999999</v>
      </c>
      <c r="M4" s="84">
        <v>8.4</v>
      </c>
      <c r="N4" s="85">
        <v>344</v>
      </c>
      <c r="O4" s="76">
        <f t="shared" si="0"/>
        <v>285</v>
      </c>
      <c r="P4" s="77">
        <v>0.28499999999999998</v>
      </c>
      <c r="Q4" s="78">
        <f t="shared" si="1"/>
        <v>3.9424403705893951</v>
      </c>
      <c r="R4" s="71">
        <v>44.5</v>
      </c>
      <c r="S4" s="79"/>
      <c r="T4" s="80">
        <f t="shared" si="2"/>
        <v>285</v>
      </c>
      <c r="U4" s="81">
        <f t="shared" si="4"/>
        <v>2.8499999999999999E-4</v>
      </c>
      <c r="V4" s="81"/>
      <c r="W4" s="81"/>
      <c r="X4" s="86"/>
      <c r="Y4" s="87"/>
    </row>
    <row r="5" spans="1:25" x14ac:dyDescent="0.25">
      <c r="A5" s="70">
        <v>44753</v>
      </c>
      <c r="B5" s="71" t="s">
        <v>41</v>
      </c>
      <c r="C5" s="72">
        <v>1.4</v>
      </c>
      <c r="D5" s="71" t="s">
        <v>56</v>
      </c>
      <c r="E5" s="71" t="s">
        <v>56</v>
      </c>
      <c r="F5" s="71">
        <v>10</v>
      </c>
      <c r="G5" s="71" t="s">
        <v>73</v>
      </c>
      <c r="H5" s="71" t="s">
        <v>74</v>
      </c>
      <c r="I5" s="72">
        <v>2</v>
      </c>
      <c r="J5" s="71">
        <v>44.5</v>
      </c>
      <c r="K5" s="71"/>
      <c r="L5" s="73">
        <f t="shared" si="3"/>
        <v>9.2114999999999991</v>
      </c>
      <c r="M5" s="84">
        <v>8.9</v>
      </c>
      <c r="N5" s="85">
        <v>238</v>
      </c>
      <c r="O5" s="76">
        <f t="shared" si="0"/>
        <v>207</v>
      </c>
      <c r="P5" s="77">
        <v>0.20699999999999999</v>
      </c>
      <c r="Q5" s="78">
        <f t="shared" si="1"/>
        <v>5.4279976116810511</v>
      </c>
      <c r="R5" s="71">
        <v>44.5</v>
      </c>
      <c r="S5" s="79"/>
      <c r="T5" s="80">
        <f t="shared" si="2"/>
        <v>207</v>
      </c>
      <c r="U5" s="81">
        <f t="shared" si="4"/>
        <v>2.0699999999999999E-4</v>
      </c>
      <c r="V5" s="81"/>
      <c r="W5" s="81"/>
      <c r="X5" s="86"/>
      <c r="Y5" s="87"/>
    </row>
    <row r="6" spans="1:25" x14ac:dyDescent="0.25">
      <c r="A6" s="70">
        <v>44753</v>
      </c>
      <c r="B6" s="71" t="s">
        <v>41</v>
      </c>
      <c r="C6" s="72">
        <v>1.5</v>
      </c>
      <c r="D6" s="71" t="s">
        <v>57</v>
      </c>
      <c r="E6" s="71" t="s">
        <v>57</v>
      </c>
      <c r="F6" s="71">
        <v>8</v>
      </c>
      <c r="G6" s="71" t="s">
        <v>73</v>
      </c>
      <c r="H6" s="71" t="s">
        <v>74</v>
      </c>
      <c r="I6" s="72">
        <v>2</v>
      </c>
      <c r="J6" s="71">
        <v>44.5</v>
      </c>
      <c r="K6" s="71"/>
      <c r="L6" s="73">
        <f t="shared" si="3"/>
        <v>12.0595</v>
      </c>
      <c r="M6" s="84">
        <v>8.8000000000000007</v>
      </c>
      <c r="N6" s="85">
        <v>308</v>
      </c>
      <c r="O6" s="76">
        <f t="shared" si="0"/>
        <v>271</v>
      </c>
      <c r="P6" s="77">
        <v>0.27100000000000002</v>
      </c>
      <c r="Q6" s="78">
        <f t="shared" si="1"/>
        <v>4.1461088768191052</v>
      </c>
      <c r="R6" s="71">
        <v>44.5</v>
      </c>
      <c r="S6" s="79"/>
      <c r="T6" s="80">
        <f t="shared" si="2"/>
        <v>271</v>
      </c>
      <c r="U6" s="81">
        <f t="shared" si="4"/>
        <v>2.7099999999999997E-4</v>
      </c>
      <c r="V6" s="81"/>
      <c r="W6" s="81"/>
      <c r="X6" s="86"/>
      <c r="Y6" s="87"/>
    </row>
    <row r="7" spans="1:25" x14ac:dyDescent="0.25">
      <c r="A7" s="70">
        <v>44753</v>
      </c>
      <c r="B7" s="71" t="s">
        <v>41</v>
      </c>
      <c r="C7" s="72">
        <v>1.6</v>
      </c>
      <c r="D7" s="71" t="s">
        <v>58</v>
      </c>
      <c r="E7" s="71" t="s">
        <v>58</v>
      </c>
      <c r="F7" s="71">
        <v>11</v>
      </c>
      <c r="G7" s="71" t="s">
        <v>73</v>
      </c>
      <c r="H7" s="71" t="s">
        <v>74</v>
      </c>
      <c r="I7" s="72">
        <v>2</v>
      </c>
      <c r="J7" s="71">
        <v>44.5</v>
      </c>
      <c r="K7" s="71"/>
      <c r="L7" s="73">
        <f t="shared" si="3"/>
        <v>30.8385</v>
      </c>
      <c r="M7" s="84">
        <v>9.4</v>
      </c>
      <c r="N7" s="85">
        <v>758</v>
      </c>
      <c r="O7" s="76">
        <f t="shared" si="0"/>
        <v>693</v>
      </c>
      <c r="P7" s="77">
        <v>0.69299999999999995</v>
      </c>
      <c r="Q7" s="78">
        <f t="shared" si="1"/>
        <v>1.6213499359566776</v>
      </c>
      <c r="R7" s="71">
        <v>44.5</v>
      </c>
      <c r="S7" s="88"/>
      <c r="T7" s="80">
        <f t="shared" si="2"/>
        <v>693</v>
      </c>
      <c r="U7" s="81">
        <f t="shared" si="4"/>
        <v>6.9300000000000004E-4</v>
      </c>
      <c r="V7" s="81"/>
      <c r="W7" s="81"/>
      <c r="X7" s="86"/>
      <c r="Y7" s="87"/>
    </row>
    <row r="8" spans="1:25" x14ac:dyDescent="0.25">
      <c r="A8" s="70">
        <v>44753</v>
      </c>
      <c r="B8" s="71" t="s">
        <v>41</v>
      </c>
      <c r="C8" s="72">
        <v>1.7</v>
      </c>
      <c r="D8" s="71" t="s">
        <v>59</v>
      </c>
      <c r="E8" s="71" t="s">
        <v>59</v>
      </c>
      <c r="F8" s="71">
        <v>8</v>
      </c>
      <c r="G8" s="71" t="s">
        <v>73</v>
      </c>
      <c r="H8" s="71" t="s">
        <v>74</v>
      </c>
      <c r="I8" s="72">
        <v>2</v>
      </c>
      <c r="J8" s="71">
        <v>44.5</v>
      </c>
      <c r="K8" s="71"/>
      <c r="L8" s="73">
        <f t="shared" si="3"/>
        <v>6.9420000000000002</v>
      </c>
      <c r="M8" s="84">
        <v>8.1</v>
      </c>
      <c r="N8" s="85">
        <v>183</v>
      </c>
      <c r="O8" s="76">
        <f t="shared" si="0"/>
        <v>156</v>
      </c>
      <c r="P8" s="77">
        <v>0.156</v>
      </c>
      <c r="Q8" s="78">
        <f t="shared" si="1"/>
        <v>7.2025352924229331</v>
      </c>
      <c r="R8" s="71">
        <v>44.5</v>
      </c>
      <c r="S8" s="79"/>
      <c r="T8" s="80">
        <f t="shared" si="2"/>
        <v>156</v>
      </c>
      <c r="U8" s="81">
        <f t="shared" si="4"/>
        <v>1.56E-4</v>
      </c>
      <c r="V8" s="81"/>
      <c r="W8" s="81"/>
      <c r="X8" s="86"/>
      <c r="Y8" s="87"/>
    </row>
    <row r="9" spans="1:25" x14ac:dyDescent="0.25">
      <c r="A9" s="70">
        <v>44753</v>
      </c>
      <c r="B9" s="71" t="s">
        <v>41</v>
      </c>
      <c r="C9" s="89">
        <v>1.8</v>
      </c>
      <c r="D9" s="90" t="s">
        <v>60</v>
      </c>
      <c r="E9" s="90" t="s">
        <v>60</v>
      </c>
      <c r="F9" s="90">
        <v>11</v>
      </c>
      <c r="G9" s="90" t="s">
        <v>73</v>
      </c>
      <c r="H9" s="90" t="s">
        <v>74</v>
      </c>
      <c r="I9" s="89">
        <v>2</v>
      </c>
      <c r="J9" s="90">
        <v>44.5</v>
      </c>
      <c r="K9" s="71"/>
      <c r="L9" s="91">
        <f t="shared" si="3"/>
        <v>15.308</v>
      </c>
      <c r="M9" s="92">
        <v>6.8</v>
      </c>
      <c r="N9" s="92">
        <v>464</v>
      </c>
      <c r="O9" s="76">
        <f t="shared" si="0"/>
        <v>344</v>
      </c>
      <c r="P9" s="77">
        <v>0.34399999999999997</v>
      </c>
      <c r="Q9" s="78">
        <f t="shared" si="1"/>
        <v>3.2662660047034229</v>
      </c>
      <c r="R9" s="71">
        <v>44.5</v>
      </c>
      <c r="S9" s="79"/>
      <c r="T9" s="80">
        <f t="shared" si="2"/>
        <v>344</v>
      </c>
      <c r="U9" s="81">
        <f t="shared" si="4"/>
        <v>3.4400000000000001E-4</v>
      </c>
      <c r="V9" s="81"/>
      <c r="W9" s="81"/>
      <c r="X9" s="86"/>
      <c r="Y9" s="87"/>
    </row>
    <row r="10" spans="1:25" ht="16.5" thickBot="1" x14ac:dyDescent="0.3">
      <c r="A10" s="70">
        <v>44823</v>
      </c>
      <c r="B10" s="71" t="s">
        <v>41</v>
      </c>
      <c r="C10" s="93" t="s">
        <v>145</v>
      </c>
      <c r="D10" s="57" t="s">
        <v>61</v>
      </c>
      <c r="E10" s="57" t="s">
        <v>148</v>
      </c>
      <c r="F10" s="93">
        <v>20</v>
      </c>
      <c r="G10" s="90" t="s">
        <v>73</v>
      </c>
      <c r="H10" s="93" t="s">
        <v>106</v>
      </c>
      <c r="I10" s="57">
        <v>1</v>
      </c>
      <c r="J10" s="93">
        <v>49.5</v>
      </c>
      <c r="K10" s="71"/>
      <c r="L10" s="95">
        <f t="shared" si="3"/>
        <v>27.3735</v>
      </c>
      <c r="M10" s="96">
        <v>7.8</v>
      </c>
      <c r="N10" s="97">
        <v>680</v>
      </c>
      <c r="O10" s="98">
        <f>P10*1000</f>
        <v>553</v>
      </c>
      <c r="P10" s="77">
        <v>0.55300000000000005</v>
      </c>
      <c r="Q10" s="78">
        <f t="shared" ref="Q10:Q26" si="5">50/L10</f>
        <v>1.8265841050651177</v>
      </c>
      <c r="R10" s="71">
        <v>49.5</v>
      </c>
      <c r="S10" s="99"/>
      <c r="T10" s="80">
        <f t="shared" si="2"/>
        <v>553</v>
      </c>
      <c r="U10" s="81">
        <f t="shared" si="4"/>
        <v>5.53E-4</v>
      </c>
      <c r="V10" s="81"/>
      <c r="W10" s="81"/>
      <c r="X10" s="86"/>
      <c r="Y10" s="87"/>
    </row>
    <row r="11" spans="1:25" x14ac:dyDescent="0.25">
      <c r="A11" s="70">
        <v>44755</v>
      </c>
      <c r="B11" s="71" t="s">
        <v>41</v>
      </c>
      <c r="C11" s="71">
        <v>2.2000000000000002</v>
      </c>
      <c r="D11" s="71" t="s">
        <v>62</v>
      </c>
      <c r="E11" s="71" t="s">
        <v>62</v>
      </c>
      <c r="F11" s="71">
        <v>23</v>
      </c>
      <c r="G11" s="71" t="s">
        <v>73</v>
      </c>
      <c r="H11" s="71" t="s">
        <v>74</v>
      </c>
      <c r="I11" s="71">
        <v>1</v>
      </c>
      <c r="J11" s="71">
        <v>45.5</v>
      </c>
      <c r="K11" s="71"/>
      <c r="L11" s="73">
        <f t="shared" si="3"/>
        <v>67.34</v>
      </c>
      <c r="M11" s="100">
        <v>8.5</v>
      </c>
      <c r="N11" s="75">
        <v>824</v>
      </c>
      <c r="O11" s="76">
        <f t="shared" ref="O11:O25" si="6">P11*1000</f>
        <v>1480</v>
      </c>
      <c r="P11" s="77">
        <v>1.48</v>
      </c>
      <c r="Q11" s="78">
        <f t="shared" si="5"/>
        <v>0.74250074250074249</v>
      </c>
      <c r="R11" s="71">
        <v>45.5</v>
      </c>
      <c r="S11" s="88"/>
      <c r="T11" s="80">
        <f t="shared" si="2"/>
        <v>1480</v>
      </c>
      <c r="U11" s="81">
        <f t="shared" si="4"/>
        <v>1.48E-3</v>
      </c>
      <c r="V11" s="81"/>
      <c r="W11" s="81"/>
      <c r="X11" s="86"/>
      <c r="Y11" s="87"/>
    </row>
    <row r="12" spans="1:25" x14ac:dyDescent="0.25">
      <c r="A12" s="70">
        <v>44755</v>
      </c>
      <c r="B12" s="71" t="s">
        <v>41</v>
      </c>
      <c r="C12" s="90">
        <v>2.2999999999999998</v>
      </c>
      <c r="D12" s="90" t="s">
        <v>86</v>
      </c>
      <c r="E12" s="90" t="s">
        <v>146</v>
      </c>
      <c r="F12" s="90">
        <v>9</v>
      </c>
      <c r="G12" s="90" t="s">
        <v>73</v>
      </c>
      <c r="H12" s="90" t="s">
        <v>74</v>
      </c>
      <c r="I12" s="90">
        <v>1</v>
      </c>
      <c r="J12" s="90">
        <v>45.5</v>
      </c>
      <c r="K12" s="71"/>
      <c r="L12" s="91">
        <f t="shared" si="3"/>
        <v>48.685000000000002</v>
      </c>
      <c r="M12" s="101">
        <v>6.4</v>
      </c>
      <c r="N12" s="101">
        <v>492</v>
      </c>
      <c r="O12" s="76">
        <f t="shared" si="6"/>
        <v>1070</v>
      </c>
      <c r="P12" s="77">
        <v>1.07</v>
      </c>
      <c r="Q12" s="78">
        <f t="shared" si="5"/>
        <v>1.0270103728047653</v>
      </c>
      <c r="R12" s="71">
        <v>45.5</v>
      </c>
      <c r="S12" s="79"/>
      <c r="T12" s="80">
        <f t="shared" si="2"/>
        <v>1070</v>
      </c>
      <c r="U12" s="81">
        <f t="shared" si="4"/>
        <v>1.07E-3</v>
      </c>
      <c r="V12" s="81"/>
      <c r="W12" s="81"/>
      <c r="X12" s="86"/>
      <c r="Y12" s="87"/>
    </row>
    <row r="13" spans="1:25" x14ac:dyDescent="0.25">
      <c r="A13" s="70">
        <v>44755</v>
      </c>
      <c r="B13" s="71" t="s">
        <v>41</v>
      </c>
      <c r="C13" s="71">
        <v>2.4</v>
      </c>
      <c r="D13" s="71" t="s">
        <v>89</v>
      </c>
      <c r="E13" s="71" t="s">
        <v>146</v>
      </c>
      <c r="F13" s="71">
        <v>7</v>
      </c>
      <c r="G13" s="71" t="s">
        <v>73</v>
      </c>
      <c r="H13" s="71" t="s">
        <v>74</v>
      </c>
      <c r="I13" s="71">
        <v>1</v>
      </c>
      <c r="J13" s="71">
        <v>45.5</v>
      </c>
      <c r="K13" s="71"/>
      <c r="L13" s="73">
        <f t="shared" si="3"/>
        <v>25.070499999999999</v>
      </c>
      <c r="M13" s="102">
        <v>10</v>
      </c>
      <c r="N13" s="103">
        <v>238</v>
      </c>
      <c r="O13" s="76">
        <f t="shared" si="6"/>
        <v>551</v>
      </c>
      <c r="P13" s="77">
        <v>0.55100000000000005</v>
      </c>
      <c r="Q13" s="78">
        <f>50/L13</f>
        <v>1.9943758600745898</v>
      </c>
      <c r="R13" s="71">
        <v>45.5</v>
      </c>
      <c r="S13" s="79"/>
      <c r="T13" s="80">
        <f t="shared" si="2"/>
        <v>551</v>
      </c>
      <c r="U13" s="81">
        <f t="shared" si="4"/>
        <v>5.5099999999999995E-4</v>
      </c>
      <c r="V13" s="81"/>
      <c r="W13" s="81"/>
      <c r="X13" s="86"/>
      <c r="Y13" s="87"/>
    </row>
    <row r="14" spans="1:25" ht="16.5" thickBot="1" x14ac:dyDescent="0.3">
      <c r="A14" s="70">
        <v>44823</v>
      </c>
      <c r="B14" s="71" t="s">
        <v>41</v>
      </c>
      <c r="C14" s="93" t="s">
        <v>103</v>
      </c>
      <c r="D14" s="161" t="s">
        <v>63</v>
      </c>
      <c r="E14" s="161" t="s">
        <v>63</v>
      </c>
      <c r="F14" s="93">
        <v>10</v>
      </c>
      <c r="G14" s="71" t="s">
        <v>73</v>
      </c>
      <c r="H14" s="93" t="s">
        <v>106</v>
      </c>
      <c r="I14" s="57">
        <v>1</v>
      </c>
      <c r="J14" s="93">
        <v>49.5</v>
      </c>
      <c r="K14" s="71"/>
      <c r="L14" s="95">
        <f t="shared" si="3"/>
        <v>45.54</v>
      </c>
      <c r="M14" s="104">
        <v>7.5</v>
      </c>
      <c r="N14" s="105">
        <v>476</v>
      </c>
      <c r="O14" s="98">
        <f t="shared" si="6"/>
        <v>920</v>
      </c>
      <c r="P14" s="77">
        <v>0.92</v>
      </c>
      <c r="Q14" s="78">
        <f t="shared" si="5"/>
        <v>1.0979358805445762</v>
      </c>
      <c r="R14" s="71">
        <v>49.5</v>
      </c>
      <c r="S14" s="88"/>
      <c r="T14" s="80">
        <f t="shared" si="2"/>
        <v>920</v>
      </c>
      <c r="U14" s="81">
        <f t="shared" si="4"/>
        <v>9.2000000000000003E-4</v>
      </c>
      <c r="V14" s="81"/>
      <c r="W14" s="81"/>
      <c r="X14" s="86"/>
      <c r="Y14" s="87"/>
    </row>
    <row r="15" spans="1:25" ht="16.5" thickBot="1" x14ac:dyDescent="0.3">
      <c r="A15" s="70">
        <v>44823</v>
      </c>
      <c r="B15" s="71" t="s">
        <v>41</v>
      </c>
      <c r="C15" s="93" t="s">
        <v>104</v>
      </c>
      <c r="D15" s="161" t="s">
        <v>64</v>
      </c>
      <c r="E15" s="161" t="s">
        <v>64</v>
      </c>
      <c r="F15" s="93">
        <v>7</v>
      </c>
      <c r="G15" s="71" t="s">
        <v>73</v>
      </c>
      <c r="H15" s="93" t="s">
        <v>106</v>
      </c>
      <c r="I15" s="57">
        <v>1</v>
      </c>
      <c r="J15" s="93">
        <v>49.5</v>
      </c>
      <c r="K15" s="71"/>
      <c r="L15" s="95">
        <f t="shared" si="3"/>
        <v>8.6129999999999995</v>
      </c>
      <c r="M15" s="104">
        <v>5</v>
      </c>
      <c r="N15" s="105">
        <v>202</v>
      </c>
      <c r="O15" s="98">
        <f t="shared" si="6"/>
        <v>174</v>
      </c>
      <c r="P15" s="77">
        <v>0.17399999999999999</v>
      </c>
      <c r="Q15" s="78">
        <f t="shared" si="5"/>
        <v>5.8051782189713226</v>
      </c>
      <c r="R15" s="71">
        <v>49.5</v>
      </c>
      <c r="S15" s="88"/>
      <c r="T15" s="80">
        <f t="shared" si="2"/>
        <v>174</v>
      </c>
      <c r="U15" s="81">
        <f t="shared" si="4"/>
        <v>1.74E-4</v>
      </c>
      <c r="V15" s="81"/>
      <c r="W15" s="81"/>
      <c r="X15" s="86"/>
      <c r="Y15" s="87"/>
    </row>
    <row r="16" spans="1:25" x14ac:dyDescent="0.25">
      <c r="A16" s="70">
        <v>44755</v>
      </c>
      <c r="B16" s="71" t="s">
        <v>41</v>
      </c>
      <c r="C16" s="90">
        <v>2.7</v>
      </c>
      <c r="D16" s="90" t="s">
        <v>65</v>
      </c>
      <c r="E16" s="90" t="s">
        <v>65</v>
      </c>
      <c r="F16" s="90">
        <v>6</v>
      </c>
      <c r="G16" s="90" t="s">
        <v>73</v>
      </c>
      <c r="H16" s="90" t="s">
        <v>74</v>
      </c>
      <c r="I16" s="90">
        <v>1</v>
      </c>
      <c r="J16" s="90">
        <v>45.5</v>
      </c>
      <c r="K16" s="71"/>
      <c r="L16" s="91">
        <f t="shared" si="3"/>
        <v>12.012</v>
      </c>
      <c r="M16" s="106">
        <v>7.2</v>
      </c>
      <c r="N16" s="106">
        <v>102</v>
      </c>
      <c r="O16" s="76">
        <f t="shared" si="6"/>
        <v>264</v>
      </c>
      <c r="P16" s="77">
        <v>0.26400000000000001</v>
      </c>
      <c r="Q16" s="78">
        <f t="shared" si="5"/>
        <v>4.1625041625041623</v>
      </c>
      <c r="R16" s="71">
        <v>45.5</v>
      </c>
      <c r="S16" s="88"/>
      <c r="T16" s="80">
        <f t="shared" si="2"/>
        <v>264</v>
      </c>
      <c r="U16" s="81">
        <f t="shared" si="4"/>
        <v>2.6400000000000002E-4</v>
      </c>
      <c r="V16" s="81"/>
      <c r="W16" s="81"/>
      <c r="X16" s="86"/>
      <c r="Y16" s="87"/>
    </row>
    <row r="17" spans="1:25" ht="16.5" thickBot="1" x14ac:dyDescent="0.3">
      <c r="A17" s="70">
        <v>44823</v>
      </c>
      <c r="B17" s="71" t="s">
        <v>41</v>
      </c>
      <c r="C17" s="93" t="s">
        <v>102</v>
      </c>
      <c r="D17" s="94" t="s">
        <v>66</v>
      </c>
      <c r="E17" s="57" t="s">
        <v>149</v>
      </c>
      <c r="F17" s="93">
        <v>9</v>
      </c>
      <c r="G17" s="90" t="s">
        <v>73</v>
      </c>
      <c r="H17" s="93" t="s">
        <v>106</v>
      </c>
      <c r="I17" s="57">
        <v>1</v>
      </c>
      <c r="J17" s="93">
        <v>49.5</v>
      </c>
      <c r="K17" s="71"/>
      <c r="L17" s="95">
        <f t="shared" si="3"/>
        <v>28.809000000000001</v>
      </c>
      <c r="M17" s="96">
        <v>7.2</v>
      </c>
      <c r="N17" s="97">
        <v>630</v>
      </c>
      <c r="O17" s="98">
        <f t="shared" si="6"/>
        <v>582</v>
      </c>
      <c r="P17" s="77">
        <v>0.58199999999999996</v>
      </c>
      <c r="Q17" s="78">
        <f t="shared" si="5"/>
        <v>1.7355687458780242</v>
      </c>
      <c r="R17" s="71">
        <v>49.5</v>
      </c>
      <c r="T17" s="80">
        <f t="shared" si="2"/>
        <v>582</v>
      </c>
      <c r="U17" s="81">
        <f t="shared" si="4"/>
        <v>5.8200000000000005E-4</v>
      </c>
      <c r="V17" s="81"/>
      <c r="W17" s="81"/>
      <c r="X17" s="86"/>
      <c r="Y17" s="87"/>
    </row>
    <row r="18" spans="1:25" x14ac:dyDescent="0.25">
      <c r="A18" s="70">
        <v>44761</v>
      </c>
      <c r="B18" s="71" t="s">
        <v>41</v>
      </c>
      <c r="C18" s="71">
        <v>3.1</v>
      </c>
      <c r="D18" s="71" t="s">
        <v>67</v>
      </c>
      <c r="E18" s="71" t="s">
        <v>67</v>
      </c>
      <c r="F18" s="71">
        <v>7</v>
      </c>
      <c r="G18" s="71" t="s">
        <v>73</v>
      </c>
      <c r="H18" s="71" t="s">
        <v>75</v>
      </c>
      <c r="I18" s="71">
        <v>1</v>
      </c>
      <c r="J18" s="71">
        <v>47</v>
      </c>
      <c r="K18" s="71"/>
      <c r="L18" s="73">
        <f t="shared" si="3"/>
        <v>19.504999999999999</v>
      </c>
      <c r="M18" s="100">
        <v>9</v>
      </c>
      <c r="N18" s="75">
        <v>165</v>
      </c>
      <c r="O18" s="76">
        <f t="shared" si="6"/>
        <v>415</v>
      </c>
      <c r="P18" s="77">
        <v>0.41499999999999998</v>
      </c>
      <c r="Q18" s="78">
        <f t="shared" si="5"/>
        <v>2.5634452704434763</v>
      </c>
      <c r="R18" s="71">
        <v>47</v>
      </c>
      <c r="S18" s="79"/>
      <c r="T18" s="80">
        <f t="shared" si="2"/>
        <v>415</v>
      </c>
      <c r="U18" s="81">
        <f t="shared" si="4"/>
        <v>4.15E-4</v>
      </c>
      <c r="V18" s="81"/>
      <c r="W18" s="81"/>
      <c r="X18" s="86"/>
      <c r="Y18" s="87"/>
    </row>
    <row r="19" spans="1:25" x14ac:dyDescent="0.25">
      <c r="A19" s="70">
        <v>44761</v>
      </c>
      <c r="B19" s="71" t="s">
        <v>41</v>
      </c>
      <c r="C19" s="71">
        <v>3.2</v>
      </c>
      <c r="D19" s="71" t="s">
        <v>68</v>
      </c>
      <c r="E19" s="71" t="s">
        <v>150</v>
      </c>
      <c r="F19" s="71">
        <v>8</v>
      </c>
      <c r="G19" s="71" t="s">
        <v>73</v>
      </c>
      <c r="H19" s="71" t="s">
        <v>75</v>
      </c>
      <c r="I19" s="71">
        <v>1</v>
      </c>
      <c r="J19" s="71">
        <v>47</v>
      </c>
      <c r="K19" s="71"/>
      <c r="L19" s="73">
        <f t="shared" si="3"/>
        <v>27.353999999999999</v>
      </c>
      <c r="M19" s="107">
        <v>8</v>
      </c>
      <c r="N19" s="85">
        <v>282</v>
      </c>
      <c r="O19" s="76">
        <f t="shared" si="6"/>
        <v>582</v>
      </c>
      <c r="P19" s="77">
        <v>0.58199999999999996</v>
      </c>
      <c r="Q19" s="78">
        <f t="shared" si="5"/>
        <v>1.827886232360898</v>
      </c>
      <c r="R19" s="71">
        <v>47</v>
      </c>
      <c r="S19" s="88"/>
      <c r="T19" s="80">
        <f t="shared" si="2"/>
        <v>582</v>
      </c>
      <c r="U19" s="81">
        <f t="shared" si="4"/>
        <v>5.8200000000000005E-4</v>
      </c>
      <c r="V19" s="81"/>
      <c r="W19" s="81"/>
      <c r="X19" s="86"/>
      <c r="Y19" s="87"/>
    </row>
    <row r="20" spans="1:25" x14ac:dyDescent="0.25">
      <c r="A20" s="70">
        <v>44761</v>
      </c>
      <c r="B20" s="71" t="s">
        <v>41</v>
      </c>
      <c r="C20" s="90">
        <v>3.3</v>
      </c>
      <c r="D20" s="90" t="s">
        <v>69</v>
      </c>
      <c r="E20" s="90" t="s">
        <v>151</v>
      </c>
      <c r="F20" s="90">
        <v>7</v>
      </c>
      <c r="G20" s="90" t="s">
        <v>73</v>
      </c>
      <c r="H20" s="90" t="s">
        <v>75</v>
      </c>
      <c r="I20" s="90">
        <v>1</v>
      </c>
      <c r="J20" s="90">
        <v>47</v>
      </c>
      <c r="K20" s="71"/>
      <c r="L20" s="91">
        <f t="shared" si="3"/>
        <v>32.994</v>
      </c>
      <c r="M20" s="101">
        <v>7.1</v>
      </c>
      <c r="N20" s="101">
        <v>306</v>
      </c>
      <c r="O20" s="76">
        <f t="shared" si="6"/>
        <v>702</v>
      </c>
      <c r="P20" s="77">
        <v>0.70199999999999996</v>
      </c>
      <c r="Q20" s="78">
        <f t="shared" si="5"/>
        <v>1.5154270473419409</v>
      </c>
      <c r="R20" s="71">
        <v>47</v>
      </c>
      <c r="S20" s="79"/>
      <c r="T20" s="80">
        <f t="shared" si="2"/>
        <v>702</v>
      </c>
      <c r="U20" s="81">
        <f t="shared" si="4"/>
        <v>7.0200000000000004E-4</v>
      </c>
      <c r="V20" s="81"/>
      <c r="W20" s="81"/>
      <c r="X20" s="86"/>
      <c r="Y20" s="87"/>
    </row>
    <row r="21" spans="1:25" x14ac:dyDescent="0.25">
      <c r="A21" s="70">
        <v>44761</v>
      </c>
      <c r="B21" s="71" t="s">
        <v>41</v>
      </c>
      <c r="C21" s="90">
        <v>3.4</v>
      </c>
      <c r="D21" s="90" t="s">
        <v>70</v>
      </c>
      <c r="E21" s="90" t="s">
        <v>151</v>
      </c>
      <c r="F21" s="90">
        <v>6</v>
      </c>
      <c r="G21" s="90" t="s">
        <v>73</v>
      </c>
      <c r="H21" s="90" t="s">
        <v>75</v>
      </c>
      <c r="I21" s="90">
        <v>1</v>
      </c>
      <c r="J21" s="90">
        <v>47</v>
      </c>
      <c r="K21" s="71"/>
      <c r="L21" s="91">
        <f t="shared" si="3"/>
        <v>28.247</v>
      </c>
      <c r="M21" s="92">
        <v>6.8</v>
      </c>
      <c r="N21" s="92">
        <v>238</v>
      </c>
      <c r="O21" s="76">
        <f t="shared" si="6"/>
        <v>601</v>
      </c>
      <c r="P21" s="77">
        <v>0.60099999999999998</v>
      </c>
      <c r="Q21" s="78">
        <f t="shared" si="5"/>
        <v>1.770099479590753</v>
      </c>
      <c r="R21" s="71">
        <v>47</v>
      </c>
      <c r="S21" s="79"/>
      <c r="T21" s="80">
        <f t="shared" si="2"/>
        <v>601</v>
      </c>
      <c r="U21" s="81">
        <f t="shared" si="4"/>
        <v>6.0099999999999997E-4</v>
      </c>
      <c r="V21" s="81"/>
      <c r="W21" s="81"/>
      <c r="X21" s="86"/>
      <c r="Y21" s="87"/>
    </row>
    <row r="22" spans="1:25" ht="16.5" thickBot="1" x14ac:dyDescent="0.3">
      <c r="A22" s="70">
        <v>44823</v>
      </c>
      <c r="B22" s="71" t="s">
        <v>41</v>
      </c>
      <c r="C22" s="108" t="s">
        <v>105</v>
      </c>
      <c r="D22" s="94" t="s">
        <v>71</v>
      </c>
      <c r="E22" s="57" t="s">
        <v>71</v>
      </c>
      <c r="F22" s="108">
        <v>10</v>
      </c>
      <c r="G22" s="90" t="s">
        <v>73</v>
      </c>
      <c r="H22" s="93" t="s">
        <v>106</v>
      </c>
      <c r="I22" s="57">
        <v>1</v>
      </c>
      <c r="J22" s="93">
        <v>49.5</v>
      </c>
      <c r="K22" s="109"/>
      <c r="L22" s="110">
        <f t="shared" si="3"/>
        <v>14.3055</v>
      </c>
      <c r="M22" s="96">
        <v>9</v>
      </c>
      <c r="N22" s="97">
        <v>348</v>
      </c>
      <c r="O22" s="111">
        <f t="shared" si="6"/>
        <v>289</v>
      </c>
      <c r="P22" s="112">
        <v>0.28899999999999998</v>
      </c>
      <c r="Q22" s="113">
        <f t="shared" si="5"/>
        <v>3.495159204501765</v>
      </c>
      <c r="R22" s="71">
        <v>49.5</v>
      </c>
      <c r="S22" s="88"/>
      <c r="T22" s="80">
        <f t="shared" si="2"/>
        <v>289</v>
      </c>
      <c r="U22" s="81">
        <f t="shared" si="4"/>
        <v>2.8899999999999998E-4</v>
      </c>
      <c r="V22" s="81"/>
      <c r="W22" s="81"/>
      <c r="X22" s="86"/>
      <c r="Y22" s="87"/>
    </row>
    <row r="23" spans="1:25" x14ac:dyDescent="0.25">
      <c r="A23" s="70">
        <v>44761</v>
      </c>
      <c r="B23" s="71" t="s">
        <v>41</v>
      </c>
      <c r="C23" s="114">
        <v>3.6</v>
      </c>
      <c r="D23" s="114" t="s">
        <v>72</v>
      </c>
      <c r="E23" s="114" t="s">
        <v>152</v>
      </c>
      <c r="F23" s="114">
        <v>10</v>
      </c>
      <c r="G23" s="114" t="s">
        <v>73</v>
      </c>
      <c r="H23" s="114" t="s">
        <v>75</v>
      </c>
      <c r="I23" s="114">
        <v>1</v>
      </c>
      <c r="J23" s="114">
        <v>47</v>
      </c>
      <c r="K23" s="109"/>
      <c r="L23" s="115">
        <f t="shared" si="3"/>
        <v>21.338000000000001</v>
      </c>
      <c r="M23" s="116">
        <v>6.2</v>
      </c>
      <c r="N23" s="116">
        <v>194</v>
      </c>
      <c r="O23" s="117">
        <f>P23*1000</f>
        <v>454</v>
      </c>
      <c r="P23" s="112">
        <v>0.45400000000000001</v>
      </c>
      <c r="Q23" s="113">
        <f t="shared" si="5"/>
        <v>2.3432374168150716</v>
      </c>
      <c r="R23" s="109">
        <v>47</v>
      </c>
      <c r="S23" s="88"/>
      <c r="T23" s="80">
        <f t="shared" si="2"/>
        <v>454</v>
      </c>
      <c r="U23" s="81">
        <f t="shared" si="4"/>
        <v>4.5399999999999998E-4</v>
      </c>
      <c r="V23" s="81"/>
      <c r="W23" s="81"/>
      <c r="X23" s="86"/>
      <c r="Y23" s="87"/>
    </row>
    <row r="24" spans="1:25" x14ac:dyDescent="0.25">
      <c r="A24" s="118">
        <v>44784</v>
      </c>
      <c r="B24" s="71" t="s">
        <v>41</v>
      </c>
      <c r="C24" s="71">
        <v>4.0999999999999996</v>
      </c>
      <c r="D24" s="119" t="s">
        <v>77</v>
      </c>
      <c r="E24" s="119" t="s">
        <v>153</v>
      </c>
      <c r="F24" s="71">
        <v>6</v>
      </c>
      <c r="G24" s="71" t="s">
        <v>73</v>
      </c>
      <c r="H24" s="71" t="s">
        <v>93</v>
      </c>
      <c r="I24" s="71">
        <v>1</v>
      </c>
      <c r="J24" s="71">
        <v>48</v>
      </c>
      <c r="K24" s="71"/>
      <c r="L24" s="73">
        <f t="shared" si="3"/>
        <v>4.8479999999999999</v>
      </c>
      <c r="M24" s="107">
        <v>9</v>
      </c>
      <c r="N24" s="85">
        <v>115</v>
      </c>
      <c r="O24" s="76">
        <f t="shared" si="6"/>
        <v>101</v>
      </c>
      <c r="P24" s="77">
        <v>0.10100000000000001</v>
      </c>
      <c r="Q24" s="78">
        <f t="shared" si="5"/>
        <v>10.313531353135314</v>
      </c>
      <c r="R24" s="71">
        <v>48</v>
      </c>
      <c r="S24" s="79"/>
      <c r="T24" s="80">
        <f t="shared" si="2"/>
        <v>101</v>
      </c>
      <c r="U24" s="81">
        <f t="shared" si="4"/>
        <v>1.01E-4</v>
      </c>
      <c r="X24" s="86"/>
      <c r="Y24" s="87"/>
    </row>
    <row r="25" spans="1:25" x14ac:dyDescent="0.25">
      <c r="A25" s="118">
        <v>44784</v>
      </c>
      <c r="B25" s="71" t="s">
        <v>41</v>
      </c>
      <c r="C25" s="90">
        <v>4.2</v>
      </c>
      <c r="D25" s="119" t="s">
        <v>78</v>
      </c>
      <c r="E25" s="119" t="s">
        <v>78</v>
      </c>
      <c r="F25" s="90">
        <v>16</v>
      </c>
      <c r="G25" s="90" t="s">
        <v>73</v>
      </c>
      <c r="H25" s="90" t="s">
        <v>93</v>
      </c>
      <c r="I25" s="90">
        <v>1</v>
      </c>
      <c r="J25" s="90">
        <v>48</v>
      </c>
      <c r="K25" s="71"/>
      <c r="L25" s="91">
        <f t="shared" si="3"/>
        <v>6.72</v>
      </c>
      <c r="M25" s="120">
        <v>6.2</v>
      </c>
      <c r="N25" s="101">
        <v>148</v>
      </c>
      <c r="O25" s="76">
        <f t="shared" si="6"/>
        <v>140</v>
      </c>
      <c r="P25" s="77">
        <v>0.14000000000000001</v>
      </c>
      <c r="Q25" s="78">
        <f t="shared" si="5"/>
        <v>7.4404761904761907</v>
      </c>
      <c r="R25" s="71">
        <v>48</v>
      </c>
      <c r="S25" s="79"/>
      <c r="T25" s="80">
        <f t="shared" si="2"/>
        <v>140</v>
      </c>
      <c r="U25" s="81">
        <f t="shared" si="4"/>
        <v>1.3999999999999999E-4</v>
      </c>
      <c r="X25" s="86"/>
      <c r="Y25" s="87"/>
    </row>
    <row r="26" spans="1:25" ht="16.5" thickBot="1" x14ac:dyDescent="0.3">
      <c r="A26" s="121">
        <v>44784</v>
      </c>
      <c r="B26" s="122" t="s">
        <v>41</v>
      </c>
      <c r="C26" s="122">
        <v>4.3</v>
      </c>
      <c r="D26" s="123" t="s">
        <v>79</v>
      </c>
      <c r="E26" s="123" t="s">
        <v>79</v>
      </c>
      <c r="F26" s="122">
        <v>8</v>
      </c>
      <c r="G26" s="122" t="s">
        <v>73</v>
      </c>
      <c r="H26" s="122" t="s">
        <v>93</v>
      </c>
      <c r="I26" s="122">
        <v>1</v>
      </c>
      <c r="J26" s="122">
        <v>48</v>
      </c>
      <c r="K26" s="122"/>
      <c r="L26" s="124">
        <f t="shared" si="3"/>
        <v>8.64</v>
      </c>
      <c r="M26" s="125">
        <v>9.1</v>
      </c>
      <c r="N26" s="126">
        <v>204</v>
      </c>
      <c r="O26" s="127">
        <f>P26*1000</f>
        <v>180</v>
      </c>
      <c r="P26" s="128">
        <v>0.18</v>
      </c>
      <c r="Q26" s="129">
        <f t="shared" si="5"/>
        <v>5.7870370370370363</v>
      </c>
      <c r="R26" s="122">
        <v>48</v>
      </c>
      <c r="S26" s="130"/>
      <c r="T26" s="131">
        <f t="shared" si="2"/>
        <v>180</v>
      </c>
      <c r="U26" s="132">
        <f t="shared" si="4"/>
        <v>1.8000000000000001E-4</v>
      </c>
      <c r="V26" s="133"/>
      <c r="W26" s="134"/>
      <c r="X26" s="135"/>
      <c r="Y26" s="136"/>
    </row>
    <row r="27" spans="1:25" x14ac:dyDescent="0.25">
      <c r="C27" s="81"/>
      <c r="D27" s="137"/>
      <c r="E27" s="137"/>
      <c r="F27" s="81"/>
      <c r="G27" s="81"/>
      <c r="H27" s="81"/>
      <c r="J27" s="81"/>
      <c r="K27" s="81"/>
      <c r="L27" s="138"/>
      <c r="M27" s="138"/>
      <c r="N27" s="139"/>
      <c r="O27" s="138"/>
      <c r="P27" s="80"/>
      <c r="Q27" s="138"/>
      <c r="R27" s="81"/>
      <c r="S27" s="140"/>
      <c r="T27" s="80"/>
      <c r="U27" s="81"/>
      <c r="X27" s="141"/>
      <c r="Y27" s="140"/>
    </row>
    <row r="28" spans="1:25" x14ac:dyDescent="0.25">
      <c r="C28" s="142">
        <v>4.0999999999999996</v>
      </c>
      <c r="D28" s="119" t="s">
        <v>77</v>
      </c>
      <c r="E28" s="119" t="s">
        <v>77</v>
      </c>
      <c r="F28" s="119" t="s">
        <v>83</v>
      </c>
      <c r="G28" s="142" t="s">
        <v>42</v>
      </c>
      <c r="H28" s="142">
        <v>13</v>
      </c>
      <c r="I28" s="142">
        <v>2.5</v>
      </c>
      <c r="J28" s="142">
        <v>10.5</v>
      </c>
      <c r="K28" s="143"/>
      <c r="L28" s="144">
        <v>3.4049399999999999</v>
      </c>
      <c r="M28" s="145"/>
      <c r="N28" s="146"/>
      <c r="O28" s="146"/>
      <c r="P28" s="147"/>
      <c r="Q28" s="148">
        <f>50/L28</f>
        <v>14.684546570570994</v>
      </c>
      <c r="R28" s="148"/>
      <c r="S28" s="149"/>
      <c r="T28" s="150">
        <v>326.428</v>
      </c>
      <c r="U28" s="142" t="s">
        <v>47</v>
      </c>
      <c r="V28" s="142">
        <v>2.0819999999999999</v>
      </c>
      <c r="W28" s="142">
        <v>2.093</v>
      </c>
      <c r="X28" s="151" t="s">
        <v>80</v>
      </c>
      <c r="Y28" s="151" t="s">
        <v>87</v>
      </c>
    </row>
    <row r="29" spans="1:25" x14ac:dyDescent="0.25">
      <c r="C29" s="142">
        <v>4.2</v>
      </c>
      <c r="D29" s="119" t="s">
        <v>78</v>
      </c>
      <c r="E29" s="119" t="s">
        <v>78</v>
      </c>
      <c r="F29" s="119" t="s">
        <v>84</v>
      </c>
      <c r="G29" s="142" t="s">
        <v>42</v>
      </c>
      <c r="H29" s="142">
        <v>13</v>
      </c>
      <c r="I29" s="142">
        <v>2.5</v>
      </c>
      <c r="J29" s="142">
        <v>10.5</v>
      </c>
      <c r="K29" s="143"/>
      <c r="L29" s="144">
        <v>8.074605</v>
      </c>
      <c r="M29" s="145"/>
      <c r="N29" s="146"/>
      <c r="O29" s="146"/>
      <c r="P29" s="147"/>
      <c r="Q29" s="144">
        <f>50/L29</f>
        <v>6.192253367192575</v>
      </c>
      <c r="R29" s="144"/>
      <c r="S29" s="149"/>
      <c r="T29" s="150">
        <v>769.01</v>
      </c>
      <c r="U29" s="142" t="s">
        <v>48</v>
      </c>
      <c r="V29" s="142">
        <v>2.089</v>
      </c>
      <c r="W29" s="142">
        <v>1.8859999999999999</v>
      </c>
      <c r="X29" s="151"/>
      <c r="Y29" s="151"/>
    </row>
    <row r="30" spans="1:25" x14ac:dyDescent="0.25">
      <c r="C30" s="142">
        <v>4.3</v>
      </c>
      <c r="D30" s="119" t="s">
        <v>79</v>
      </c>
      <c r="E30" s="119" t="s">
        <v>79</v>
      </c>
      <c r="F30" s="119" t="s">
        <v>85</v>
      </c>
      <c r="G30" s="142" t="s">
        <v>42</v>
      </c>
      <c r="H30" s="142">
        <v>13</v>
      </c>
      <c r="I30" s="142">
        <v>2.5</v>
      </c>
      <c r="J30" s="142">
        <v>10.5</v>
      </c>
      <c r="K30" s="143"/>
      <c r="L30" s="144">
        <v>11.830707</v>
      </c>
      <c r="M30" s="145"/>
      <c r="N30" s="146"/>
      <c r="O30" s="146"/>
      <c r="P30" s="147"/>
      <c r="Q30" s="144">
        <f>50/L30</f>
        <v>4.2262901109798428</v>
      </c>
      <c r="R30" s="144"/>
      <c r="S30" s="149"/>
      <c r="T30" s="150">
        <v>1126.7339999999999</v>
      </c>
      <c r="U30" s="142" t="s">
        <v>49</v>
      </c>
      <c r="V30" s="142">
        <v>2.097</v>
      </c>
      <c r="W30" s="142">
        <v>2.2229999999999999</v>
      </c>
      <c r="X30" s="151"/>
      <c r="Y30" s="151"/>
    </row>
    <row r="31" spans="1:25" x14ac:dyDescent="0.25">
      <c r="M31" s="153"/>
      <c r="N31" s="153"/>
      <c r="O31" s="153"/>
      <c r="P31" s="154"/>
    </row>
    <row r="32" spans="1:25" x14ac:dyDescent="0.25">
      <c r="C32" s="156"/>
      <c r="D32" s="157"/>
      <c r="E32" s="157"/>
      <c r="F32" s="152" t="s">
        <v>94</v>
      </c>
    </row>
    <row r="34" spans="3:6" x14ac:dyDescent="0.25">
      <c r="C34" s="158"/>
      <c r="D34" s="158"/>
      <c r="E34" s="158"/>
      <c r="F34" s="69" t="s">
        <v>98</v>
      </c>
    </row>
    <row r="36" spans="3:6" x14ac:dyDescent="0.25">
      <c r="C36" s="159"/>
      <c r="D36" s="159"/>
      <c r="E36" s="159"/>
      <c r="F36" s="69" t="s">
        <v>100</v>
      </c>
    </row>
    <row r="38" spans="3:6" x14ac:dyDescent="0.25">
      <c r="C38" s="158"/>
      <c r="D38" s="160"/>
      <c r="E38" s="160"/>
      <c r="F38" s="69" t="s">
        <v>101</v>
      </c>
    </row>
  </sheetData>
  <sortState xmlns:xlrd2="http://schemas.microsoft.com/office/spreadsheetml/2017/richdata2" ref="A3:T21">
    <sortCondition ref="A2"/>
  </sortState>
  <mergeCells count="4">
    <mergeCell ref="X28:X30"/>
    <mergeCell ref="Y28:Y30"/>
    <mergeCell ref="X2:X26"/>
    <mergeCell ref="Y2:Y26"/>
  </mergeCells>
  <pageMargins left="0.25" right="0.25" top="0.75" bottom="0.75" header="0.3" footer="0.3"/>
  <pageSetup paperSize="9" scale="47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18</xdr:col>
                    <xdr:colOff>342900</xdr:colOff>
                    <xdr:row>28</xdr:row>
                    <xdr:rowOff>200025</xdr:rowOff>
                  </from>
                  <to>
                    <xdr:col>18</xdr:col>
                    <xdr:colOff>552450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18</xdr:col>
                    <xdr:colOff>342900</xdr:colOff>
                    <xdr:row>1</xdr:row>
                    <xdr:rowOff>0</xdr:rowOff>
                  </from>
                  <to>
                    <xdr:col>18</xdr:col>
                    <xdr:colOff>552450</xdr:colOff>
                    <xdr:row>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6" name="Check Box 77">
              <controlPr defaultSize="0" autoFill="0" autoLine="0" autoPict="0">
                <anchor moveWithCells="1">
                  <from>
                    <xdr:col>18</xdr:col>
                    <xdr:colOff>342900</xdr:colOff>
                    <xdr:row>6</xdr:row>
                    <xdr:rowOff>752475</xdr:rowOff>
                  </from>
                  <to>
                    <xdr:col>18</xdr:col>
                    <xdr:colOff>590550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7" name="Check Box 78">
              <controlPr defaultSize="0" autoFill="0" autoLine="0" autoPict="0">
                <anchor moveWithCells="1">
                  <from>
                    <xdr:col>18</xdr:col>
                    <xdr:colOff>342900</xdr:colOff>
                    <xdr:row>7</xdr:row>
                    <xdr:rowOff>200025</xdr:rowOff>
                  </from>
                  <to>
                    <xdr:col>18</xdr:col>
                    <xdr:colOff>552450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" name="Check Box 79">
              <controlPr defaultSize="0" autoFill="0" autoLine="0" autoPict="0">
                <anchor moveWithCells="1">
                  <from>
                    <xdr:col>18</xdr:col>
                    <xdr:colOff>342900</xdr:colOff>
                    <xdr:row>3</xdr:row>
                    <xdr:rowOff>180975</xdr:rowOff>
                  </from>
                  <to>
                    <xdr:col>18</xdr:col>
                    <xdr:colOff>552450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9" name="Check Box 80">
              <controlPr defaultSize="0" autoFill="0" autoLine="0" autoPict="0">
                <anchor moveWithCells="1">
                  <from>
                    <xdr:col>18</xdr:col>
                    <xdr:colOff>342900</xdr:colOff>
                    <xdr:row>5</xdr:row>
                    <xdr:rowOff>9525</xdr:rowOff>
                  </from>
                  <to>
                    <xdr:col>18</xdr:col>
                    <xdr:colOff>552450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10" name="Check Box 81">
              <controlPr defaultSize="0" autoFill="0" autoLine="0" autoPict="0">
                <anchor moveWithCells="1">
                  <from>
                    <xdr:col>18</xdr:col>
                    <xdr:colOff>342900</xdr:colOff>
                    <xdr:row>5</xdr:row>
                    <xdr:rowOff>752475</xdr:rowOff>
                  </from>
                  <to>
                    <xdr:col>18</xdr:col>
                    <xdr:colOff>590550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11" name="Check Box 82">
              <controlPr defaultSize="0" autoFill="0" autoLine="0" autoPict="0">
                <anchor moveWithCells="1">
                  <from>
                    <xdr:col>18</xdr:col>
                    <xdr:colOff>342900</xdr:colOff>
                    <xdr:row>8</xdr:row>
                    <xdr:rowOff>200025</xdr:rowOff>
                  </from>
                  <to>
                    <xdr:col>18</xdr:col>
                    <xdr:colOff>552450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12" name="Check Box 83">
              <controlPr defaultSize="0" autoFill="0" autoLine="0" autoPict="0">
                <anchor moveWithCells="1">
                  <from>
                    <xdr:col>18</xdr:col>
                    <xdr:colOff>342900</xdr:colOff>
                    <xdr:row>9</xdr:row>
                    <xdr:rowOff>0</xdr:rowOff>
                  </from>
                  <to>
                    <xdr:col>18</xdr:col>
                    <xdr:colOff>552450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13" name="Check Box 85">
              <controlPr defaultSize="0" autoFill="0" autoLine="0" autoPict="0">
                <anchor moveWithCells="1">
                  <from>
                    <xdr:col>18</xdr:col>
                    <xdr:colOff>342900</xdr:colOff>
                    <xdr:row>16</xdr:row>
                    <xdr:rowOff>752475</xdr:rowOff>
                  </from>
                  <to>
                    <xdr:col>18</xdr:col>
                    <xdr:colOff>590550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14" name="Check Box 86">
              <controlPr defaultSize="0" autoFill="0" autoLine="0" autoPict="0">
                <anchor moveWithCells="1">
                  <from>
                    <xdr:col>18</xdr:col>
                    <xdr:colOff>342900</xdr:colOff>
                    <xdr:row>27</xdr:row>
                    <xdr:rowOff>190500</xdr:rowOff>
                  </from>
                  <to>
                    <xdr:col>18</xdr:col>
                    <xdr:colOff>552450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15" name="Check Box 87">
              <controlPr defaultSize="0" autoFill="0" autoLine="0" autoPict="0">
                <anchor moveWithCells="1">
                  <from>
                    <xdr:col>18</xdr:col>
                    <xdr:colOff>342900</xdr:colOff>
                    <xdr:row>10</xdr:row>
                    <xdr:rowOff>171450</xdr:rowOff>
                  </from>
                  <to>
                    <xdr:col>18</xdr:col>
                    <xdr:colOff>552450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16" name="Check Box 88">
              <controlPr defaultSize="0" autoFill="0" autoLine="0" autoPict="0">
                <anchor moveWithCells="1">
                  <from>
                    <xdr:col>18</xdr:col>
                    <xdr:colOff>342900</xdr:colOff>
                    <xdr:row>13</xdr:row>
                    <xdr:rowOff>0</xdr:rowOff>
                  </from>
                  <to>
                    <xdr:col>18</xdr:col>
                    <xdr:colOff>552450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17" name="Check Box 90">
              <controlPr defaultSize="0" autoFill="0" autoLine="0" autoPict="0">
                <anchor moveWithCells="1">
                  <from>
                    <xdr:col>18</xdr:col>
                    <xdr:colOff>342900</xdr:colOff>
                    <xdr:row>13</xdr:row>
                    <xdr:rowOff>190500</xdr:rowOff>
                  </from>
                  <to>
                    <xdr:col>18</xdr:col>
                    <xdr:colOff>552450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18" name="Check Box 91">
              <controlPr defaultSize="0" autoFill="0" autoLine="0" autoPict="0">
                <anchor moveWithCells="1">
                  <from>
                    <xdr:col>18</xdr:col>
                    <xdr:colOff>342900</xdr:colOff>
                    <xdr:row>14</xdr:row>
                    <xdr:rowOff>0</xdr:rowOff>
                  </from>
                  <to>
                    <xdr:col>18</xdr:col>
                    <xdr:colOff>552450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19" name="Check Box 93">
              <controlPr defaultSize="0" autoFill="0" autoLine="0" autoPict="0">
                <anchor moveWithCells="1">
                  <from>
                    <xdr:col>18</xdr:col>
                    <xdr:colOff>342900</xdr:colOff>
                    <xdr:row>18</xdr:row>
                    <xdr:rowOff>752475</xdr:rowOff>
                  </from>
                  <to>
                    <xdr:col>18</xdr:col>
                    <xdr:colOff>590550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20" name="Check Box 94">
              <controlPr defaultSize="0" autoFill="0" autoLine="0" autoPict="0">
                <anchor moveWithCells="1">
                  <from>
                    <xdr:col>18</xdr:col>
                    <xdr:colOff>342900</xdr:colOff>
                    <xdr:row>20</xdr:row>
                    <xdr:rowOff>200025</xdr:rowOff>
                  </from>
                  <to>
                    <xdr:col>18</xdr:col>
                    <xdr:colOff>552450</xdr:colOff>
                    <xdr:row>21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21" name="Check Box 95">
              <controlPr defaultSize="0" autoFill="0" autoLine="0" autoPict="0">
                <anchor moveWithCells="1">
                  <from>
                    <xdr:col>18</xdr:col>
                    <xdr:colOff>342900</xdr:colOff>
                    <xdr:row>21</xdr:row>
                    <xdr:rowOff>180975</xdr:rowOff>
                  </from>
                  <to>
                    <xdr:col>18</xdr:col>
                    <xdr:colOff>552450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22" name="Check Box 97">
              <controlPr defaultSize="0" autoFill="0" autoLine="0" autoPict="0">
                <anchor moveWithCells="1">
                  <from>
                    <xdr:col>18</xdr:col>
                    <xdr:colOff>342900</xdr:colOff>
                    <xdr:row>19</xdr:row>
                    <xdr:rowOff>752475</xdr:rowOff>
                  </from>
                  <to>
                    <xdr:col>18</xdr:col>
                    <xdr:colOff>590550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23" name="Check Box 98">
              <controlPr defaultSize="0" autoFill="0" autoLine="0" autoPict="0">
                <anchor moveWithCells="1">
                  <from>
                    <xdr:col>18</xdr:col>
                    <xdr:colOff>342900</xdr:colOff>
                    <xdr:row>17</xdr:row>
                    <xdr:rowOff>200025</xdr:rowOff>
                  </from>
                  <to>
                    <xdr:col>18</xdr:col>
                    <xdr:colOff>552450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24" name="Check Box 99">
              <controlPr defaultSize="0" autoFill="0" autoLine="0" autoPict="0">
                <anchor moveWithCells="1">
                  <from>
                    <xdr:col>18</xdr:col>
                    <xdr:colOff>342900</xdr:colOff>
                    <xdr:row>16</xdr:row>
                    <xdr:rowOff>0</xdr:rowOff>
                  </from>
                  <to>
                    <xdr:col>18</xdr:col>
                    <xdr:colOff>552450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25" name="Check Box 114">
              <controlPr defaultSize="0" autoFill="0" autoLine="0" autoPict="0">
                <anchor moveWithCells="1">
                  <from>
                    <xdr:col>18</xdr:col>
                    <xdr:colOff>342900</xdr:colOff>
                    <xdr:row>11</xdr:row>
                    <xdr:rowOff>171450</xdr:rowOff>
                  </from>
                  <to>
                    <xdr:col>18</xdr:col>
                    <xdr:colOff>552450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26" name="Check Box 115">
              <controlPr defaultSize="0" autoFill="0" autoLine="0" autoPict="0">
                <anchor moveWithCells="1">
                  <from>
                    <xdr:col>18</xdr:col>
                    <xdr:colOff>342900</xdr:colOff>
                    <xdr:row>2</xdr:row>
                    <xdr:rowOff>171450</xdr:rowOff>
                  </from>
                  <to>
                    <xdr:col>18</xdr:col>
                    <xdr:colOff>552450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27" name="Check Box 117">
              <controlPr defaultSize="0" autoFill="0" autoLine="0" autoPict="0">
                <anchor moveWithCells="1">
                  <from>
                    <xdr:col>18</xdr:col>
                    <xdr:colOff>342900</xdr:colOff>
                    <xdr:row>1</xdr:row>
                    <xdr:rowOff>180975</xdr:rowOff>
                  </from>
                  <to>
                    <xdr:col>18</xdr:col>
                    <xdr:colOff>552450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28" name="Check Box 119">
              <controlPr defaultSize="0" autoFill="0" autoLine="0" autoPict="0">
                <anchor moveWithCells="1">
                  <from>
                    <xdr:col>18</xdr:col>
                    <xdr:colOff>342900</xdr:colOff>
                    <xdr:row>9</xdr:row>
                    <xdr:rowOff>0</xdr:rowOff>
                  </from>
                  <to>
                    <xdr:col>18</xdr:col>
                    <xdr:colOff>552450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29" name="Check Box 121">
              <controlPr defaultSize="0" autoFill="0" autoLine="0" autoPict="0">
                <anchor moveWithCells="1">
                  <from>
                    <xdr:col>18</xdr:col>
                    <xdr:colOff>342900</xdr:colOff>
                    <xdr:row>9</xdr:row>
                    <xdr:rowOff>0</xdr:rowOff>
                  </from>
                  <to>
                    <xdr:col>18</xdr:col>
                    <xdr:colOff>552450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30" name="Check Box 134">
              <controlPr defaultSize="0" autoFill="0" autoLine="0" autoPict="0">
                <anchor moveWithCells="1">
                  <from>
                    <xdr:col>18</xdr:col>
                    <xdr:colOff>342900</xdr:colOff>
                    <xdr:row>23</xdr:row>
                    <xdr:rowOff>200025</xdr:rowOff>
                  </from>
                  <to>
                    <xdr:col>18</xdr:col>
                    <xdr:colOff>552450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31" name="Check Box 135">
              <controlPr defaultSize="0" autoFill="0" autoLine="0" autoPict="0">
                <anchor moveWithCells="1">
                  <from>
                    <xdr:col>18</xdr:col>
                    <xdr:colOff>342900</xdr:colOff>
                    <xdr:row>24</xdr:row>
                    <xdr:rowOff>190500</xdr:rowOff>
                  </from>
                  <to>
                    <xdr:col>18</xdr:col>
                    <xdr:colOff>552450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32" name="Check Box 137">
              <controlPr defaultSize="0" autoFill="0" autoLine="0" autoPict="0">
                <anchor moveWithCells="1">
                  <from>
                    <xdr:col>18</xdr:col>
                    <xdr:colOff>342900</xdr:colOff>
                    <xdr:row>22</xdr:row>
                    <xdr:rowOff>752475</xdr:rowOff>
                  </from>
                  <to>
                    <xdr:col>18</xdr:col>
                    <xdr:colOff>590550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33" name="Check Box 138">
              <controlPr defaultSize="0" autoFill="0" autoLine="0" autoPict="0">
                <anchor moveWithCells="1">
                  <from>
                    <xdr:col>18</xdr:col>
                    <xdr:colOff>342900</xdr:colOff>
                    <xdr:row>13</xdr:row>
                    <xdr:rowOff>0</xdr:rowOff>
                  </from>
                  <to>
                    <xdr:col>18</xdr:col>
                    <xdr:colOff>552450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34" name="Check Box 139">
              <controlPr defaultSize="0" autoFill="0" autoLine="0" autoPict="0">
                <anchor moveWithCells="1">
                  <from>
                    <xdr:col>18</xdr:col>
                    <xdr:colOff>342900</xdr:colOff>
                    <xdr:row>13</xdr:row>
                    <xdr:rowOff>0</xdr:rowOff>
                  </from>
                  <to>
                    <xdr:col>18</xdr:col>
                    <xdr:colOff>552450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35" name="Check Box 140">
              <controlPr defaultSize="0" autoFill="0" autoLine="0" autoPict="0">
                <anchor moveWithCells="1">
                  <from>
                    <xdr:col>18</xdr:col>
                    <xdr:colOff>342900</xdr:colOff>
                    <xdr:row>14</xdr:row>
                    <xdr:rowOff>190500</xdr:rowOff>
                  </from>
                  <to>
                    <xdr:col>18</xdr:col>
                    <xdr:colOff>552450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36" name="Check Box 141">
              <controlPr defaultSize="0" autoFill="0" autoLine="0" autoPict="0">
                <anchor moveWithCells="1">
                  <from>
                    <xdr:col>18</xdr:col>
                    <xdr:colOff>342900</xdr:colOff>
                    <xdr:row>15</xdr:row>
                    <xdr:rowOff>190500</xdr:rowOff>
                  </from>
                  <to>
                    <xdr:col>18</xdr:col>
                    <xdr:colOff>552450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37" name="Check Box 142">
              <controlPr defaultSize="0" autoFill="0" autoLine="0" autoPict="0">
                <anchor moveWithCells="1">
                  <from>
                    <xdr:col>18</xdr:col>
                    <xdr:colOff>342900</xdr:colOff>
                    <xdr:row>16</xdr:row>
                    <xdr:rowOff>0</xdr:rowOff>
                  </from>
                  <to>
                    <xdr:col>18</xdr:col>
                    <xdr:colOff>552450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38" name="Check Box 143">
              <controlPr defaultSize="0" autoFill="0" autoLine="0" autoPict="0">
                <anchor moveWithCells="1">
                  <from>
                    <xdr:col>18</xdr:col>
                    <xdr:colOff>342900</xdr:colOff>
                    <xdr:row>9</xdr:row>
                    <xdr:rowOff>190500</xdr:rowOff>
                  </from>
                  <to>
                    <xdr:col>18</xdr:col>
                    <xdr:colOff>552450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39" name="Check Box 144">
              <controlPr defaultSize="0" autoFill="0" autoLine="0" autoPict="0">
                <anchor moveWithCells="1">
                  <from>
                    <xdr:col>18</xdr:col>
                    <xdr:colOff>342900</xdr:colOff>
                    <xdr:row>10</xdr:row>
                    <xdr:rowOff>190500</xdr:rowOff>
                  </from>
                  <to>
                    <xdr:col>18</xdr:col>
                    <xdr:colOff>552450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40" name="Check Box 145">
              <controlPr defaultSize="0" autoFill="0" autoLine="0" autoPict="0">
                <anchor moveWithCells="1">
                  <from>
                    <xdr:col>18</xdr:col>
                    <xdr:colOff>342900</xdr:colOff>
                    <xdr:row>21</xdr:row>
                    <xdr:rowOff>0</xdr:rowOff>
                  </from>
                  <to>
                    <xdr:col>18</xdr:col>
                    <xdr:colOff>552450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41" name="Check Box 146">
              <controlPr defaultSize="0" autoFill="0" autoLine="0" autoPict="0">
                <anchor moveWithCells="1">
                  <from>
                    <xdr:col>18</xdr:col>
                    <xdr:colOff>342900</xdr:colOff>
                    <xdr:row>21</xdr:row>
                    <xdr:rowOff>190500</xdr:rowOff>
                  </from>
                  <to>
                    <xdr:col>18</xdr:col>
                    <xdr:colOff>552450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42" name="Check Box 147">
              <controlPr defaultSize="0" autoFill="0" autoLine="0" autoPict="0">
                <anchor moveWithCells="1">
                  <from>
                    <xdr:col>18</xdr:col>
                    <xdr:colOff>342900</xdr:colOff>
                    <xdr:row>21</xdr:row>
                    <xdr:rowOff>190500</xdr:rowOff>
                  </from>
                  <to>
                    <xdr:col>18</xdr:col>
                    <xdr:colOff>552450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43" name="Check Box 148">
              <controlPr defaultSize="0" autoFill="0" autoLine="0" autoPict="0">
                <anchor moveWithCells="1">
                  <from>
                    <xdr:col>18</xdr:col>
                    <xdr:colOff>342900</xdr:colOff>
                    <xdr:row>22</xdr:row>
                    <xdr:rowOff>190500</xdr:rowOff>
                  </from>
                  <to>
                    <xdr:col>18</xdr:col>
                    <xdr:colOff>552450</xdr:colOff>
                    <xdr:row>24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4"/>
  <sheetViews>
    <sheetView topLeftCell="A13" workbookViewId="0">
      <selection activeCell="L29" sqref="L29"/>
    </sheetView>
  </sheetViews>
  <sheetFormatPr defaultColWidth="11.42578125" defaultRowHeight="15" x14ac:dyDescent="0.25"/>
  <sheetData>
    <row r="1" spans="1:8" x14ac:dyDescent="0.25">
      <c r="A1" t="s">
        <v>107</v>
      </c>
    </row>
    <row r="15" spans="1:8" ht="15.75" thickBot="1" x14ac:dyDescent="0.3"/>
    <row r="16" spans="1:8" ht="15.75" thickBot="1" x14ac:dyDescent="0.3">
      <c r="A16" s="23"/>
      <c r="C16" s="23"/>
      <c r="D16" s="46" t="s">
        <v>108</v>
      </c>
      <c r="E16" s="47"/>
      <c r="F16" s="48" t="s">
        <v>109</v>
      </c>
      <c r="G16" s="49"/>
      <c r="H16" s="50"/>
    </row>
    <row r="17" spans="1:8" ht="48.75" thickBot="1" x14ac:dyDescent="0.35">
      <c r="A17" s="24" t="s">
        <v>110</v>
      </c>
      <c r="B17" s="25" t="s">
        <v>111</v>
      </c>
      <c r="C17" s="26" t="s">
        <v>112</v>
      </c>
      <c r="D17" s="27" t="s">
        <v>113</v>
      </c>
      <c r="E17" s="28" t="s">
        <v>114</v>
      </c>
      <c r="F17" s="26" t="s">
        <v>112</v>
      </c>
      <c r="G17" s="44" t="s">
        <v>113</v>
      </c>
      <c r="H17" s="45" t="s">
        <v>114</v>
      </c>
    </row>
    <row r="18" spans="1:8" x14ac:dyDescent="0.25">
      <c r="A18" s="29">
        <v>1.1000000000000001</v>
      </c>
      <c r="B18" s="29">
        <v>1</v>
      </c>
      <c r="C18" s="30">
        <v>466</v>
      </c>
      <c r="D18" s="31" t="s">
        <v>115</v>
      </c>
      <c r="E18" s="32">
        <v>7.9</v>
      </c>
      <c r="G18" s="23"/>
      <c r="H18" s="23"/>
    </row>
    <row r="19" spans="1:8" x14ac:dyDescent="0.25">
      <c r="A19" s="33">
        <v>1.2</v>
      </c>
      <c r="B19" s="29">
        <v>2</v>
      </c>
      <c r="C19" s="34">
        <v>344</v>
      </c>
      <c r="D19" s="31" t="s">
        <v>116</v>
      </c>
      <c r="E19" s="35">
        <v>8.6</v>
      </c>
      <c r="G19" s="23"/>
      <c r="H19" s="23"/>
    </row>
    <row r="20" spans="1:8" x14ac:dyDescent="0.25">
      <c r="A20" s="29">
        <v>1.3</v>
      </c>
      <c r="B20" s="29">
        <v>3</v>
      </c>
      <c r="C20" s="34">
        <v>344</v>
      </c>
      <c r="D20" s="31" t="s">
        <v>117</v>
      </c>
      <c r="E20" s="35">
        <v>8.4</v>
      </c>
      <c r="G20" s="23"/>
      <c r="H20" s="23"/>
    </row>
    <row r="21" spans="1:8" x14ac:dyDescent="0.25">
      <c r="A21" s="33">
        <v>1.4</v>
      </c>
      <c r="B21" s="29">
        <v>4</v>
      </c>
      <c r="C21" s="34">
        <v>238</v>
      </c>
      <c r="D21" s="31" t="s">
        <v>118</v>
      </c>
      <c r="E21" s="35">
        <v>8.9</v>
      </c>
      <c r="G21" s="23"/>
      <c r="H21" s="23"/>
    </row>
    <row r="22" spans="1:8" x14ac:dyDescent="0.25">
      <c r="A22" s="29">
        <v>1.5</v>
      </c>
      <c r="B22" s="29">
        <v>5</v>
      </c>
      <c r="C22" s="34">
        <v>308</v>
      </c>
      <c r="D22" s="31" t="s">
        <v>119</v>
      </c>
      <c r="E22" s="35">
        <v>8.8000000000000007</v>
      </c>
      <c r="G22" s="23"/>
      <c r="H22" s="23"/>
    </row>
    <row r="23" spans="1:8" x14ac:dyDescent="0.25">
      <c r="A23" s="33">
        <v>1.6</v>
      </c>
      <c r="B23" s="29">
        <v>6</v>
      </c>
      <c r="C23" s="34">
        <v>758</v>
      </c>
      <c r="D23" s="31" t="s">
        <v>120</v>
      </c>
      <c r="E23" s="35">
        <v>9.4</v>
      </c>
      <c r="G23" s="23"/>
      <c r="H23" s="23"/>
    </row>
    <row r="24" spans="1:8" x14ac:dyDescent="0.25">
      <c r="A24" s="29">
        <v>1.7</v>
      </c>
      <c r="B24" s="29">
        <v>7</v>
      </c>
      <c r="C24" s="34">
        <v>183</v>
      </c>
      <c r="D24" s="31" t="s">
        <v>121</v>
      </c>
      <c r="E24" s="35">
        <v>8.1</v>
      </c>
      <c r="G24" s="23"/>
      <c r="H24" s="23"/>
    </row>
    <row r="25" spans="1:8" x14ac:dyDescent="0.25">
      <c r="A25" s="33">
        <v>1.8</v>
      </c>
      <c r="B25" s="29">
        <v>8</v>
      </c>
      <c r="C25" s="34">
        <v>464</v>
      </c>
      <c r="D25" s="31" t="s">
        <v>122</v>
      </c>
      <c r="E25" s="35">
        <v>6.8</v>
      </c>
      <c r="G25" s="23"/>
      <c r="H25" s="23"/>
    </row>
    <row r="26" spans="1:8" x14ac:dyDescent="0.25">
      <c r="A26" s="36">
        <v>2.1</v>
      </c>
      <c r="B26" s="37">
        <v>9</v>
      </c>
      <c r="C26" s="38">
        <v>752</v>
      </c>
      <c r="D26" s="39" t="s">
        <v>123</v>
      </c>
      <c r="E26" s="38">
        <v>5</v>
      </c>
      <c r="F26" s="33">
        <v>680</v>
      </c>
      <c r="G26" s="33" t="s">
        <v>124</v>
      </c>
      <c r="H26" s="33">
        <v>7.8</v>
      </c>
    </row>
    <row r="27" spans="1:8" x14ac:dyDescent="0.25">
      <c r="A27" s="33">
        <v>2.2000000000000002</v>
      </c>
      <c r="B27" s="29">
        <v>10</v>
      </c>
      <c r="C27" s="34">
        <v>824</v>
      </c>
      <c r="D27" s="31" t="s">
        <v>125</v>
      </c>
      <c r="E27" s="35">
        <v>8.5</v>
      </c>
      <c r="G27" s="23"/>
      <c r="H27" s="23"/>
    </row>
    <row r="28" spans="1:8" x14ac:dyDescent="0.25">
      <c r="A28" s="33">
        <v>2.2999999999999998</v>
      </c>
      <c r="B28" s="29">
        <v>11</v>
      </c>
      <c r="C28" s="34">
        <v>492</v>
      </c>
      <c r="D28" s="31" t="s">
        <v>126</v>
      </c>
      <c r="E28" s="35">
        <v>6.4</v>
      </c>
      <c r="G28" s="23"/>
      <c r="H28" s="23"/>
    </row>
    <row r="29" spans="1:8" x14ac:dyDescent="0.25">
      <c r="A29" s="33">
        <v>2.4</v>
      </c>
      <c r="B29" s="29">
        <v>12</v>
      </c>
      <c r="C29" s="34">
        <v>238</v>
      </c>
      <c r="D29" s="40" t="s">
        <v>127</v>
      </c>
      <c r="E29" s="35">
        <v>10</v>
      </c>
      <c r="G29" s="23"/>
      <c r="H29" s="23"/>
    </row>
    <row r="30" spans="1:8" x14ac:dyDescent="0.25">
      <c r="A30" s="36">
        <v>2.5</v>
      </c>
      <c r="B30" s="37">
        <v>13</v>
      </c>
      <c r="C30" s="38">
        <v>276</v>
      </c>
      <c r="D30" s="41" t="s">
        <v>128</v>
      </c>
      <c r="E30" s="38">
        <v>3</v>
      </c>
      <c r="F30" s="33">
        <v>476</v>
      </c>
      <c r="G30" s="33" t="s">
        <v>129</v>
      </c>
      <c r="H30" s="33">
        <v>7.5</v>
      </c>
    </row>
    <row r="31" spans="1:8" x14ac:dyDescent="0.25">
      <c r="A31" s="36">
        <v>2.6</v>
      </c>
      <c r="B31" s="37">
        <v>14</v>
      </c>
      <c r="C31" s="38">
        <v>334</v>
      </c>
      <c r="D31" s="41" t="s">
        <v>130</v>
      </c>
      <c r="E31" s="38">
        <v>1.3</v>
      </c>
      <c r="F31" s="33">
        <v>202</v>
      </c>
      <c r="G31" s="33" t="s">
        <v>131</v>
      </c>
      <c r="H31" s="33">
        <v>5</v>
      </c>
    </row>
    <row r="32" spans="1:8" x14ac:dyDescent="0.25">
      <c r="A32" s="33">
        <v>2.7</v>
      </c>
      <c r="B32" s="29">
        <v>15</v>
      </c>
      <c r="C32" s="34">
        <v>102</v>
      </c>
      <c r="D32" s="40" t="s">
        <v>132</v>
      </c>
      <c r="E32" s="35">
        <v>7.2</v>
      </c>
      <c r="G32" s="23"/>
      <c r="H32" s="23"/>
    </row>
    <row r="33" spans="1:8" x14ac:dyDescent="0.25">
      <c r="A33" s="36">
        <v>2.8</v>
      </c>
      <c r="B33" s="37">
        <v>16</v>
      </c>
      <c r="C33" s="38">
        <v>654</v>
      </c>
      <c r="D33" s="41" t="s">
        <v>133</v>
      </c>
      <c r="E33" s="38">
        <v>5.5</v>
      </c>
      <c r="F33" s="33">
        <v>630</v>
      </c>
      <c r="G33" s="33" t="s">
        <v>134</v>
      </c>
      <c r="H33" s="33">
        <v>7.2</v>
      </c>
    </row>
    <row r="34" spans="1:8" x14ac:dyDescent="0.25">
      <c r="A34" s="33">
        <v>3.1</v>
      </c>
      <c r="B34" s="29">
        <v>17</v>
      </c>
      <c r="C34" s="34">
        <v>165</v>
      </c>
      <c r="D34" s="40" t="s">
        <v>135</v>
      </c>
      <c r="E34" s="35">
        <v>9</v>
      </c>
      <c r="G34" s="23"/>
      <c r="H34" s="23"/>
    </row>
    <row r="35" spans="1:8" x14ac:dyDescent="0.25">
      <c r="A35" s="33">
        <v>3.2</v>
      </c>
      <c r="B35" s="29">
        <v>18</v>
      </c>
      <c r="C35" s="34">
        <v>282</v>
      </c>
      <c r="D35" s="40" t="s">
        <v>136</v>
      </c>
      <c r="E35" s="35">
        <v>8</v>
      </c>
      <c r="G35" s="23"/>
      <c r="H35" s="23"/>
    </row>
    <row r="36" spans="1:8" x14ac:dyDescent="0.25">
      <c r="A36" s="33">
        <v>3.3</v>
      </c>
      <c r="B36" s="29">
        <v>19</v>
      </c>
      <c r="C36" s="34">
        <v>306</v>
      </c>
      <c r="D36" s="40" t="s">
        <v>137</v>
      </c>
      <c r="E36" s="35">
        <v>7.1</v>
      </c>
      <c r="G36" s="23"/>
      <c r="H36" s="23"/>
    </row>
    <row r="37" spans="1:8" x14ac:dyDescent="0.25">
      <c r="A37" s="33">
        <v>3.4</v>
      </c>
      <c r="B37" s="29">
        <v>20</v>
      </c>
      <c r="C37" s="34">
        <v>238</v>
      </c>
      <c r="D37" s="40" t="s">
        <v>138</v>
      </c>
      <c r="E37" s="35">
        <v>6.8</v>
      </c>
      <c r="G37" s="23"/>
      <c r="H37" s="23"/>
    </row>
    <row r="38" spans="1:8" x14ac:dyDescent="0.25">
      <c r="A38" s="36">
        <v>3.5</v>
      </c>
      <c r="B38" s="37">
        <v>21</v>
      </c>
      <c r="C38" s="38">
        <v>244</v>
      </c>
      <c r="D38" s="41" t="s">
        <v>139</v>
      </c>
      <c r="E38" s="38">
        <v>5.4</v>
      </c>
      <c r="F38" s="33">
        <v>348</v>
      </c>
      <c r="G38" s="33" t="s">
        <v>140</v>
      </c>
      <c r="H38" s="33">
        <v>9</v>
      </c>
    </row>
    <row r="39" spans="1:8" x14ac:dyDescent="0.25">
      <c r="A39" s="33">
        <v>3.6</v>
      </c>
      <c r="B39" s="29">
        <v>22</v>
      </c>
      <c r="C39" s="34">
        <v>194</v>
      </c>
      <c r="D39" s="40" t="s">
        <v>141</v>
      </c>
      <c r="E39" s="35">
        <v>6.2</v>
      </c>
      <c r="G39" s="23"/>
      <c r="H39" s="23"/>
    </row>
    <row r="40" spans="1:8" x14ac:dyDescent="0.25">
      <c r="A40" s="33">
        <v>4.0999999999999996</v>
      </c>
      <c r="B40" s="29">
        <v>23</v>
      </c>
      <c r="C40" s="34">
        <v>115</v>
      </c>
      <c r="D40" s="40" t="s">
        <v>142</v>
      </c>
      <c r="E40" s="35">
        <v>9</v>
      </c>
      <c r="G40" s="23"/>
      <c r="H40" s="23"/>
    </row>
    <row r="41" spans="1:8" x14ac:dyDescent="0.25">
      <c r="A41" s="33">
        <v>4.2</v>
      </c>
      <c r="B41" s="29">
        <v>24</v>
      </c>
      <c r="C41" s="34">
        <v>148</v>
      </c>
      <c r="D41" s="40" t="s">
        <v>143</v>
      </c>
      <c r="E41" s="35">
        <v>6.2</v>
      </c>
      <c r="G41" s="23"/>
      <c r="H41" s="23"/>
    </row>
    <row r="42" spans="1:8" x14ac:dyDescent="0.25">
      <c r="A42" s="33">
        <v>4.3</v>
      </c>
      <c r="B42" s="29">
        <v>25</v>
      </c>
      <c r="C42" s="34">
        <v>204</v>
      </c>
      <c r="D42" s="40" t="s">
        <v>144</v>
      </c>
      <c r="E42" s="35">
        <v>9.1</v>
      </c>
      <c r="G42" s="23"/>
      <c r="H42" s="23"/>
    </row>
    <row r="43" spans="1:8" x14ac:dyDescent="0.25">
      <c r="A43" s="33"/>
      <c r="B43" s="42"/>
      <c r="C43" s="34"/>
      <c r="D43" s="40"/>
      <c r="E43" s="43"/>
    </row>
    <row r="44" spans="1:8" x14ac:dyDescent="0.25">
      <c r="A44" s="33"/>
      <c r="B44" s="42"/>
      <c r="C44" s="34"/>
      <c r="D44" s="40"/>
      <c r="E44" s="43"/>
    </row>
  </sheetData>
  <mergeCells count="2">
    <mergeCell ref="D16:E16"/>
    <mergeCell ref="F16:H16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B9"/>
  <sheetViews>
    <sheetView zoomScale="130" zoomScaleNormal="130" workbookViewId="0">
      <selection activeCell="E13" sqref="E13"/>
    </sheetView>
  </sheetViews>
  <sheetFormatPr defaultColWidth="9.140625" defaultRowHeight="15" x14ac:dyDescent="0.25"/>
  <cols>
    <col min="1" max="1" width="9.140625" style="4"/>
    <col min="2" max="2" width="12.7109375" style="4" customWidth="1"/>
    <col min="3" max="3" width="16" customWidth="1"/>
    <col min="4" max="4" width="9" customWidth="1"/>
    <col min="5" max="5" width="29.7109375" customWidth="1"/>
    <col min="6" max="6" width="10.85546875" customWidth="1"/>
    <col min="7" max="7" width="17" customWidth="1"/>
    <col min="8" max="8" width="10.5703125" customWidth="1"/>
    <col min="9" max="9" width="10.7109375" customWidth="1"/>
    <col min="10" max="10" width="6.85546875" customWidth="1"/>
    <col min="11" max="11" width="6.5703125" customWidth="1"/>
    <col min="12" max="12" width="18.28515625" customWidth="1"/>
    <col min="13" max="13" width="23.42578125" customWidth="1"/>
    <col min="14" max="14" width="19.5703125" customWidth="1"/>
  </cols>
  <sheetData>
    <row r="1" spans="1:28" ht="15.75" thickBot="1" x14ac:dyDescent="0.3">
      <c r="B1" s="17" t="s">
        <v>37</v>
      </c>
      <c r="C1" s="6" t="s">
        <v>0</v>
      </c>
      <c r="D1" s="51" t="s">
        <v>1</v>
      </c>
      <c r="E1" s="52"/>
      <c r="F1" s="18" t="s">
        <v>27</v>
      </c>
      <c r="G1" s="18" t="s">
        <v>2</v>
      </c>
      <c r="H1" s="18" t="s">
        <v>3</v>
      </c>
      <c r="I1" s="18" t="s">
        <v>4</v>
      </c>
      <c r="J1" s="18" t="s">
        <v>5</v>
      </c>
      <c r="K1" s="18" t="s">
        <v>6</v>
      </c>
      <c r="L1" s="6" t="s">
        <v>7</v>
      </c>
      <c r="M1" s="6" t="s">
        <v>8</v>
      </c>
      <c r="N1" s="6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</row>
    <row r="2" spans="1:28" x14ac:dyDescent="0.25">
      <c r="A2" s="53" t="s">
        <v>34</v>
      </c>
      <c r="B2" s="14"/>
      <c r="C2" s="3">
        <v>44686.662986111114</v>
      </c>
      <c r="D2" s="7" t="s">
        <v>24</v>
      </c>
      <c r="E2" s="12" t="s">
        <v>28</v>
      </c>
      <c r="F2" s="12" t="s">
        <v>29</v>
      </c>
      <c r="G2" s="13">
        <v>4.08</v>
      </c>
      <c r="H2" s="13">
        <v>2.0819999999999999</v>
      </c>
      <c r="I2" s="13">
        <v>5.8000000000000003E-2</v>
      </c>
      <c r="J2" s="13">
        <v>8.2000000000000003E-2</v>
      </c>
      <c r="K2" s="13">
        <v>3.9E-2</v>
      </c>
      <c r="L2" s="2">
        <v>50</v>
      </c>
      <c r="M2" s="2">
        <v>340</v>
      </c>
      <c r="N2" s="2">
        <v>2.5999999999999999E-2</v>
      </c>
    </row>
    <row r="3" spans="1:28" x14ac:dyDescent="0.25">
      <c r="A3" s="53"/>
      <c r="B3" s="14"/>
      <c r="C3" s="3">
        <v>44686.663935185185</v>
      </c>
      <c r="D3" s="8" t="s">
        <v>25</v>
      </c>
      <c r="E3" s="12" t="s">
        <v>32</v>
      </c>
      <c r="F3" s="12" t="s">
        <v>33</v>
      </c>
      <c r="G3" s="13">
        <v>8.4730000000000008</v>
      </c>
      <c r="H3" s="13">
        <v>1.921</v>
      </c>
      <c r="I3" s="13">
        <v>0.64900000000000002</v>
      </c>
      <c r="J3" s="13">
        <v>0.16900000000000001</v>
      </c>
      <c r="K3" s="13">
        <v>8.7999999999999995E-2</v>
      </c>
      <c r="L3" s="2">
        <v>50</v>
      </c>
      <c r="M3" s="2">
        <v>340</v>
      </c>
      <c r="N3" s="2">
        <v>7.6999999999999999E-2</v>
      </c>
    </row>
    <row r="4" spans="1:28" x14ac:dyDescent="0.25">
      <c r="A4" s="53"/>
      <c r="B4" s="14"/>
      <c r="C4" s="3">
        <v>44686.664756944447</v>
      </c>
      <c r="D4" s="8" t="s">
        <v>26</v>
      </c>
      <c r="E4" s="12" t="s">
        <v>30</v>
      </c>
      <c r="F4" s="12" t="s">
        <v>31</v>
      </c>
      <c r="G4" s="13">
        <v>7.1</v>
      </c>
      <c r="H4" s="13">
        <v>2.2759999999999998</v>
      </c>
      <c r="I4" s="13">
        <v>0.37</v>
      </c>
      <c r="J4" s="13">
        <v>0.14199999999999999</v>
      </c>
      <c r="K4" s="13">
        <v>6.2E-2</v>
      </c>
      <c r="L4" s="2">
        <v>50</v>
      </c>
      <c r="M4" s="2">
        <v>340</v>
      </c>
      <c r="N4" s="2">
        <v>7.2999999999999995E-2</v>
      </c>
    </row>
    <row r="6" spans="1:28" ht="15.75" thickBot="1" x14ac:dyDescent="0.3">
      <c r="B6" s="16" t="s">
        <v>36</v>
      </c>
      <c r="C6" s="5" t="s">
        <v>0</v>
      </c>
      <c r="D6" s="54" t="s">
        <v>1</v>
      </c>
      <c r="E6" s="55"/>
      <c r="F6" s="19" t="s">
        <v>27</v>
      </c>
      <c r="G6" s="20" t="s">
        <v>2</v>
      </c>
      <c r="H6" s="20" t="s">
        <v>3</v>
      </c>
      <c r="I6" s="20" t="s">
        <v>4</v>
      </c>
      <c r="J6" s="20" t="s">
        <v>5</v>
      </c>
      <c r="K6" s="20" t="s">
        <v>6</v>
      </c>
      <c r="L6" s="5" t="s">
        <v>7</v>
      </c>
      <c r="M6" s="5" t="s">
        <v>8</v>
      </c>
      <c r="N6" s="5" t="s">
        <v>9</v>
      </c>
      <c r="O6" t="s">
        <v>10</v>
      </c>
      <c r="P6" t="s">
        <v>11</v>
      </c>
      <c r="Q6" t="s">
        <v>12</v>
      </c>
      <c r="R6" t="s">
        <v>13</v>
      </c>
      <c r="S6" t="s">
        <v>14</v>
      </c>
      <c r="T6" t="s">
        <v>15</v>
      </c>
      <c r="U6" t="s">
        <v>16</v>
      </c>
      <c r="V6" t="s">
        <v>17</v>
      </c>
      <c r="W6" t="s">
        <v>18</v>
      </c>
      <c r="X6" t="s">
        <v>19</v>
      </c>
      <c r="Y6" t="s">
        <v>20</v>
      </c>
      <c r="Z6" t="s">
        <v>21</v>
      </c>
      <c r="AA6" t="s">
        <v>22</v>
      </c>
      <c r="AB6" t="s">
        <v>23</v>
      </c>
    </row>
    <row r="7" spans="1:28" x14ac:dyDescent="0.25">
      <c r="A7" s="56" t="s">
        <v>35</v>
      </c>
      <c r="B7" s="15"/>
      <c r="C7" s="1">
        <v>44686.676412037035</v>
      </c>
      <c r="D7" s="9" t="s">
        <v>24</v>
      </c>
      <c r="E7" s="11" t="s">
        <v>28</v>
      </c>
      <c r="F7" s="11" t="s">
        <v>29</v>
      </c>
      <c r="G7" s="22">
        <v>326.428</v>
      </c>
      <c r="H7" s="22">
        <v>2.0819999999999999</v>
      </c>
      <c r="I7" s="22">
        <v>2.093</v>
      </c>
      <c r="J7" s="22">
        <v>8.1609999999999996</v>
      </c>
      <c r="K7" s="22">
        <v>3.92</v>
      </c>
      <c r="L7" s="21">
        <v>40</v>
      </c>
      <c r="M7" s="21">
        <v>340</v>
      </c>
      <c r="N7" s="21">
        <v>0.08</v>
      </c>
    </row>
    <row r="8" spans="1:28" x14ac:dyDescent="0.25">
      <c r="A8" s="56"/>
      <c r="B8" s="15"/>
      <c r="C8" s="1">
        <v>44686.676932870374</v>
      </c>
      <c r="D8" s="10" t="s">
        <v>25</v>
      </c>
      <c r="E8" s="11" t="s">
        <v>32</v>
      </c>
      <c r="F8" s="11" t="s">
        <v>33</v>
      </c>
      <c r="G8" s="22">
        <v>769.01</v>
      </c>
      <c r="H8" s="22">
        <v>2.089</v>
      </c>
      <c r="I8" s="22">
        <v>1.8859999999999999</v>
      </c>
      <c r="J8" s="22">
        <v>19.225000000000001</v>
      </c>
      <c r="K8" s="22">
        <v>9.202</v>
      </c>
      <c r="L8" s="21">
        <v>40</v>
      </c>
      <c r="M8" s="21">
        <v>340</v>
      </c>
      <c r="N8" s="21">
        <v>0.40799999999999997</v>
      </c>
    </row>
    <row r="9" spans="1:28" x14ac:dyDescent="0.25">
      <c r="A9" s="56"/>
      <c r="B9" s="15"/>
      <c r="C9" s="1">
        <v>44686.677430555559</v>
      </c>
      <c r="D9" s="10" t="s">
        <v>26</v>
      </c>
      <c r="E9" s="11" t="s">
        <v>30</v>
      </c>
      <c r="F9" s="11" t="s">
        <v>31</v>
      </c>
      <c r="G9" s="22">
        <v>1126.7339999999999</v>
      </c>
      <c r="H9" s="22">
        <v>2.097</v>
      </c>
      <c r="I9" s="22">
        <v>2.2229999999999999</v>
      </c>
      <c r="J9" s="22">
        <v>28.167999999999999</v>
      </c>
      <c r="K9" s="22">
        <v>13.43</v>
      </c>
      <c r="L9" s="21">
        <v>40</v>
      </c>
      <c r="M9" s="21">
        <v>340</v>
      </c>
      <c r="N9" s="21">
        <v>0.372</v>
      </c>
    </row>
  </sheetData>
  <mergeCells count="4">
    <mergeCell ref="D1:E1"/>
    <mergeCell ref="A2:A4"/>
    <mergeCell ref="D6:E6"/>
    <mergeCell ref="A7:A9"/>
  </mergeCells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0</xdr:col>
                    <xdr:colOff>581025</xdr:colOff>
                    <xdr:row>0</xdr:row>
                    <xdr:rowOff>180975</xdr:rowOff>
                  </from>
                  <to>
                    <xdr:col>1</xdr:col>
                    <xdr:colOff>733425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Check Box 10">
              <controlPr defaultSize="0" autoFill="0" autoLine="0" autoPict="0">
                <anchor moveWithCells="1">
                  <from>
                    <xdr:col>0</xdr:col>
                    <xdr:colOff>581025</xdr:colOff>
                    <xdr:row>1</xdr:row>
                    <xdr:rowOff>180975</xdr:rowOff>
                  </from>
                  <to>
                    <xdr:col>1</xdr:col>
                    <xdr:colOff>733425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6" name="Check Box 12">
              <controlPr defaultSize="0" autoFill="0" autoLine="0" autoPict="0">
                <anchor moveWithCells="1">
                  <from>
                    <xdr:col>0</xdr:col>
                    <xdr:colOff>581025</xdr:colOff>
                    <xdr:row>2</xdr:row>
                    <xdr:rowOff>180975</xdr:rowOff>
                  </from>
                  <to>
                    <xdr:col>1</xdr:col>
                    <xdr:colOff>733425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Check Box 13">
              <controlPr defaultSize="0" autoFill="0" autoLine="0" autoPict="0">
                <anchor moveWithCells="1">
                  <from>
                    <xdr:col>0</xdr:col>
                    <xdr:colOff>581025</xdr:colOff>
                    <xdr:row>5</xdr:row>
                    <xdr:rowOff>180975</xdr:rowOff>
                  </from>
                  <to>
                    <xdr:col>1</xdr:col>
                    <xdr:colOff>733425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8" name="Check Box 14">
              <controlPr defaultSize="0" autoFill="0" autoLine="0" autoPict="0">
                <anchor moveWithCells="1">
                  <from>
                    <xdr:col>0</xdr:col>
                    <xdr:colOff>581025</xdr:colOff>
                    <xdr:row>6</xdr:row>
                    <xdr:rowOff>180975</xdr:rowOff>
                  </from>
                  <to>
                    <xdr:col>1</xdr:col>
                    <xdr:colOff>733425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9" name="Check Box 15">
              <controlPr defaultSize="0" autoFill="0" autoLine="0" autoPict="0">
                <anchor moveWithCells="1">
                  <from>
                    <xdr:col>0</xdr:col>
                    <xdr:colOff>581025</xdr:colOff>
                    <xdr:row>7</xdr:row>
                    <xdr:rowOff>180975</xdr:rowOff>
                  </from>
                  <to>
                    <xdr:col>1</xdr:col>
                    <xdr:colOff>733425</xdr:colOff>
                    <xdr:row>9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RNA extraction</vt:lpstr>
      <vt:lpstr>Vetsuisse Results (QC)</vt:lpstr>
      <vt:lpstr>Nanodrop_DNA-RNA extr. 5_5_2022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Sunier, Tsilla Deborah (PATHOLOGY)</dc:creator>
  <cp:lastModifiedBy>Rajagopal, Balagopal (IGMP)</cp:lastModifiedBy>
  <cp:lastPrinted>2022-09-19T07:06:36Z</cp:lastPrinted>
  <dcterms:created xsi:type="dcterms:W3CDTF">2022-05-06T06:31:56Z</dcterms:created>
  <dcterms:modified xsi:type="dcterms:W3CDTF">2023-07-14T09:41:06Z</dcterms:modified>
</cp:coreProperties>
</file>