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t Portfolio\_Projects\Excel Bike Sales Data Project\"/>
    </mc:Choice>
  </mc:AlternateContent>
  <xr:revisionPtr revIDLastSave="0" documentId="13_ncr:1_{29805E06-795E-440A-81E6-1CA39FC1892A}" xr6:coauthVersionLast="47" xr6:coauthVersionMax="47" xr10:uidLastSave="{00000000-0000-0000-0000-000000000000}"/>
  <bookViews>
    <workbookView xWindow="-108" yWindow="-108" windowWidth="23256" windowHeight="13176" xr2:uid="{00000000-000D-0000-FFFF-FFFF00000000}"/>
  </bookViews>
  <sheets>
    <sheet name="bike_buyers" sheetId="1" r:id="rId1"/>
    <sheet name="Edited Sheet" sheetId="3" r:id="rId2"/>
    <sheet name="Pivot Table" sheetId="4" r:id="rId3"/>
    <sheet name="Dashboard" sheetId="2" r:id="rId4"/>
  </sheets>
  <definedNames>
    <definedName name="_xlnm._FilterDatabase" localSheetId="0" hidden="1">bike_buyers!$A$1:$M$1001</definedName>
    <definedName name="_xlnm._FilterDatabase" localSheetId="1" hidden="1">'Edited Sheet'!$A$1:$N$1001</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8" i="4" l="1"/>
  <c r="G58" i="4"/>
  <c r="F59" i="4"/>
  <c r="G59" i="4"/>
  <c r="F60" i="4"/>
  <c r="G60" i="4"/>
  <c r="F47" i="4"/>
  <c r="G47" i="4"/>
  <c r="F48" i="4"/>
  <c r="G48" i="4"/>
  <c r="F49" i="4"/>
  <c r="G49" i="4"/>
  <c r="F50" i="4"/>
  <c r="G50" i="4"/>
  <c r="F51" i="4"/>
  <c r="G51"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H59" i="4" l="1"/>
  <c r="I59" i="4" s="1"/>
  <c r="H51" i="4"/>
  <c r="I51" i="4" s="1"/>
  <c r="H50" i="4"/>
  <c r="I50" i="4" s="1"/>
  <c r="H49" i="4"/>
  <c r="I49" i="4" s="1"/>
  <c r="H48" i="4"/>
  <c r="I48" i="4" s="1"/>
  <c r="L47" i="4"/>
  <c r="K47" i="4"/>
  <c r="H58" i="4"/>
  <c r="I58" i="4" s="1"/>
  <c r="H47" i="4"/>
  <c r="I47" i="4" s="1"/>
  <c r="H60" i="4"/>
  <c r="I60" i="4" s="1"/>
</calcChain>
</file>

<file path=xl/sharedStrings.xml><?xml version="1.0" encoding="utf-8"?>
<sst xmlns="http://schemas.openxmlformats.org/spreadsheetml/2006/main" count="16312" uniqueCount="75">
  <si>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</si>
  <si>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</si>
  <si>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</si>
  <si>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</si>
  <si>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</si>
  <si>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</si>
  <si>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</si>
  <si>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</si>
  <si>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</si>
  <si>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</si>
  <si>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</si>
  <si>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</si>
  <si>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</si>
  <si>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</si>
  <si>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</si>
  <si>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</si>
  <si>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</si>
  <si>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</si>
  <si>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</si>
  <si>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</si>
  <si>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</si>
  <si>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</si>
  <si>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</si>
  <si>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</si>
  <si>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</si>
  <si>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</si>
  <si>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</si>
  <si>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</si>
  <si>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</si>
  <si>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</si>
  <si>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</si>
  <si>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</si>
  <si>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</si>
  <si>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</si>
  <si>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</si>
  <si>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</si>
  <si>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</si>
  <si>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</si>
  <si>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</si>
  <si>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</si>
  <si>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</si>
  <si>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</si>
  <si>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</si>
  <si>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</si>
  <si>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Adolscent</t>
  </si>
  <si>
    <t>MiddleAge</t>
  </si>
  <si>
    <t>Old</t>
  </si>
  <si>
    <t>Column Labels</t>
  </si>
  <si>
    <t>Average of Income</t>
  </si>
  <si>
    <t xml:space="preserve">Purchasers </t>
  </si>
  <si>
    <t>Sales From Income</t>
  </si>
  <si>
    <t>More Than 10 Miles</t>
  </si>
  <si>
    <t>Bike Sales Dashboard</t>
  </si>
  <si>
    <t>clerical</t>
  </si>
  <si>
    <t>mangement</t>
  </si>
  <si>
    <t>manual</t>
  </si>
  <si>
    <t>professional</t>
  </si>
  <si>
    <t>Skilled</t>
  </si>
  <si>
    <t>pacific</t>
  </si>
  <si>
    <t>Min</t>
  </si>
  <si>
    <t>Max</t>
  </si>
  <si>
    <t>North america</t>
  </si>
  <si>
    <t>PurchaseRatio</t>
  </si>
  <si>
    <t>female non buyers</t>
  </si>
  <si>
    <t>male non buyers</t>
  </si>
  <si>
    <t>male buyers</t>
  </si>
  <si>
    <t>non buyers total</t>
  </si>
  <si>
    <t>buyers total</t>
  </si>
  <si>
    <t>female buyers</t>
  </si>
  <si>
    <t>total customers</t>
  </si>
  <si>
    <t>Min(non buyers)</t>
  </si>
  <si>
    <t>Max(buyers)</t>
  </si>
  <si>
    <t xml:space="preserve">Continent </t>
  </si>
  <si>
    <t>Non Buyer</t>
  </si>
  <si>
    <t>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</si>
</sst>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quot;₹&quot;\ #,##0.00"/>
    <numFmt numFmtId="166" formatCode="&quot;$&quot;#,##0"/>
    <numFmt numFmtId="167" formatCode="[$$-409]#,##0.00"/>
    <numFmt numFmtId="168"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tint="0.249977111117893"/>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applyAlignment="1">
      <alignment horizontal="left"/>
    </xf>
    <xf numFmtId="1" fontId="0" fillId="0" borderId="0" xfId="0" applyNumberFormat="1"/>
    <xf numFmtId="167" fontId="6" fillId="2" borderId="0" xfId="0" applyNumberFormat="1" applyFont="1" applyFill="1" applyAlignment="1">
      <alignment horizontal="left"/>
    </xf>
    <xf numFmtId="0" fontId="6" fillId="2" borderId="0" xfId="0" applyNumberFormat="1" applyFont="1" applyFill="1"/>
    <xf numFmtId="0" fontId="19" fillId="33" borderId="0" xfId="0" applyFont="1" applyFill="1" applyAlignment="1">
      <alignment horizontal="center" vertical="center"/>
    </xf>
    <xf numFmtId="0" fontId="16" fillId="34" borderId="0" xfId="0" applyFont="1" applyFill="1"/>
    <xf numFmtId="0" fontId="0" fillId="35" borderId="0" xfId="0" applyFill="1"/>
    <xf numFmtId="168" fontId="0" fillId="35" borderId="0" xfId="42" applyNumberFormat="1" applyFont="1" applyFill="1"/>
    <xf numFmtId="0" fontId="20" fillId="36"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2">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2" formatCode="0.00"/>
    </dxf>
    <dxf>
      <numFmt numFmtId="2" formatCode="0.00"/>
    </dxf>
    <dxf>
      <numFmt numFmtId="2" formatCode="0.00"/>
    </dxf>
    <dxf>
      <numFmt numFmtId="1" formatCode="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2" formatCode="0.00"/>
    </dxf>
    <dxf>
      <numFmt numFmtId="2" formatCode="0.00"/>
    </dxf>
    <dxf>
      <numFmt numFmtId="2" formatCode="0.00"/>
    </dxf>
    <dxf>
      <numFmt numFmtId="1" formatCode="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2" formatCode="0.00"/>
    </dxf>
    <dxf>
      <numFmt numFmtId="2" formatCode="0.00"/>
    </dxf>
    <dxf>
      <numFmt numFmtId="2" formatCode="0.00"/>
    </dxf>
    <dxf>
      <numFmt numFmtId="1" formatCode="0"/>
    </dxf>
    <dxf>
      <font>
        <color rgb="FF006100"/>
      </font>
      <fill>
        <patternFill>
          <bgColor rgb="FFC6EFCE"/>
        </patternFill>
      </fill>
    </dxf>
    <dxf>
      <fill>
        <patternFill>
          <bgColor theme="9" tint="0.39994506668294322"/>
        </patternFill>
      </fill>
    </dxf>
    <dxf>
      <numFmt numFmtId="2" formatCode="0.00"/>
    </dxf>
    <dxf>
      <numFmt numFmtId="2" formatCode="0.00"/>
    </dxf>
    <dxf>
      <numFmt numFmtId="2" formatCode="0.00"/>
    </dxf>
    <dxf>
      <numFmt numFmtId="1" formatCode="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2" formatCode="0.00"/>
    </dxf>
    <dxf>
      <numFmt numFmtId="2" formatCode="0.00"/>
    </dxf>
    <dxf>
      <numFmt numFmtId="2" formatCode="0.00"/>
    </dxf>
    <dxf>
      <numFmt numFmtId="1" formatCode="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2" formatCode="0.00"/>
    </dxf>
    <dxf>
      <numFmt numFmtId="2" formatCode="0.00"/>
    </dxf>
    <dxf>
      <numFmt numFmtId="2" formatCode="0.00"/>
    </dxf>
    <dxf>
      <numFmt numFmtId="1" formatCode="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2" formatCode="0.00"/>
    </dxf>
    <dxf>
      <numFmt numFmtId="2" formatCode="0.00"/>
    </dxf>
    <dxf>
      <numFmt numFmtId="2" formatCode="0.00"/>
    </dxf>
    <dxf>
      <numFmt numFmtId="1" formatCode="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 formatCode="0"/>
    </dxf>
    <dxf>
      <numFmt numFmtId="2" formatCode="0.00"/>
    </dxf>
    <dxf>
      <numFmt numFmtId="2" formatCode="0.00"/>
    </dxf>
    <dxf>
      <numFmt numFmtId="2" formatCode="0.00"/>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Table!AverageIncome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7270341207348"/>
          <c:y val="0.26773799051685299"/>
          <c:w val="0.70873840769903762"/>
          <c:h val="0.592350174978127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7684-43F0-B356-F1722AFCBE7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3-7684-43F0-B356-F1722AFCBE77}"/>
            </c:ext>
          </c:extLst>
        </c:ser>
        <c:dLbls>
          <c:dLblPos val="outEnd"/>
          <c:showLegendKey val="0"/>
          <c:showVal val="1"/>
          <c:showCatName val="0"/>
          <c:showSerName val="0"/>
          <c:showPercent val="0"/>
          <c:showBubbleSize val="0"/>
        </c:dLbls>
        <c:gapWidth val="219"/>
        <c:overlap val="-27"/>
        <c:axId val="174182031"/>
        <c:axId val="174179951"/>
      </c:barChart>
      <c:catAx>
        <c:axId val="17418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9951"/>
        <c:crosses val="autoZero"/>
        <c:auto val="1"/>
        <c:lblAlgn val="ctr"/>
        <c:lblOffset val="100"/>
        <c:noMultiLvlLbl val="0"/>
      </c:catAx>
      <c:valAx>
        <c:axId val="17417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2031"/>
        <c:crosses val="autoZero"/>
        <c:crossBetween val="between"/>
      </c:valAx>
      <c:spPr>
        <a:noFill/>
        <a:ln>
          <a:noFill/>
        </a:ln>
        <a:effectLst/>
      </c:spPr>
    </c:plotArea>
    <c:legend>
      <c:legendPos val="r"/>
      <c:layout>
        <c:manualLayout>
          <c:xMode val="edge"/>
          <c:yMode val="edge"/>
          <c:x val="0.77777777777777779"/>
          <c:y val="3.1968139399241743E-2"/>
          <c:w val="0.22222231649395144"/>
          <c:h val="0.21730869556588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Table!Incomes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of Buyers</a:t>
            </a:r>
          </a:p>
        </c:rich>
      </c:tx>
      <c:layout>
        <c:manualLayout>
          <c:xMode val="edge"/>
          <c:yMode val="edge"/>
          <c:x val="0.3683134640567338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2870132594118"/>
          <c:y val="0.14249781277340332"/>
          <c:w val="0.6797937109913097"/>
          <c:h val="0.47781095071449392"/>
        </c:manualLayout>
      </c:layout>
      <c:barChart>
        <c:barDir val="col"/>
        <c:grouping val="stacked"/>
        <c:varyColors val="0"/>
        <c:ser>
          <c:idx val="0"/>
          <c:order val="0"/>
          <c:tx>
            <c:strRef>
              <c:f>'Pivot Table'!$B$25:$B$26</c:f>
              <c:strCache>
                <c:ptCount val="1"/>
                <c:pt idx="0">
                  <c:v>Female</c:v>
                </c:pt>
              </c:strCache>
            </c:strRef>
          </c:tx>
          <c:spPr>
            <a:solidFill>
              <a:schemeClr val="accent1"/>
            </a:solidFill>
            <a:ln>
              <a:noFill/>
            </a:ln>
            <a:effectLst/>
          </c:spPr>
          <c:invertIfNegative val="0"/>
          <c:cat>
            <c:strRef>
              <c:f>'Pivot Table'!$A$27:$A$43</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Table'!$B$27:$B$43</c:f>
              <c:numCache>
                <c:formatCode>General</c:formatCode>
                <c:ptCount val="16"/>
                <c:pt idx="0">
                  <c:v>18</c:v>
                </c:pt>
                <c:pt idx="1">
                  <c:v>17</c:v>
                </c:pt>
                <c:pt idx="2">
                  <c:v>26</c:v>
                </c:pt>
                <c:pt idx="3">
                  <c:v>44</c:v>
                </c:pt>
                <c:pt idx="4">
                  <c:v>10</c:v>
                </c:pt>
                <c:pt idx="5">
                  <c:v>42</c:v>
                </c:pt>
                <c:pt idx="6">
                  <c:v>27</c:v>
                </c:pt>
                <c:pt idx="7">
                  <c:v>17</c:v>
                </c:pt>
                <c:pt idx="8">
                  <c:v>12</c:v>
                </c:pt>
                <c:pt idx="9">
                  <c:v>6</c:v>
                </c:pt>
                <c:pt idx="10">
                  <c:v>2</c:v>
                </c:pt>
                <c:pt idx="11">
                  <c:v>4</c:v>
                </c:pt>
                <c:pt idx="12">
                  <c:v>12</c:v>
                </c:pt>
                <c:pt idx="13">
                  <c:v>1</c:v>
                </c:pt>
                <c:pt idx="15">
                  <c:v>1</c:v>
                </c:pt>
              </c:numCache>
            </c:numRef>
          </c:val>
          <c:extLst>
            <c:ext xmlns:c16="http://schemas.microsoft.com/office/drawing/2014/chart" uri="{C3380CC4-5D6E-409C-BE32-E72D297353CC}">
              <c16:uniqueId val="{00000000-B373-4491-9167-72CE2BF0286A}"/>
            </c:ext>
          </c:extLst>
        </c:ser>
        <c:ser>
          <c:idx val="1"/>
          <c:order val="1"/>
          <c:tx>
            <c:strRef>
              <c:f>'Pivot Table'!$C$25:$C$26</c:f>
              <c:strCache>
                <c:ptCount val="1"/>
                <c:pt idx="0">
                  <c:v>Male</c:v>
                </c:pt>
              </c:strCache>
            </c:strRef>
          </c:tx>
          <c:spPr>
            <a:solidFill>
              <a:schemeClr val="accent2"/>
            </a:solidFill>
            <a:ln>
              <a:noFill/>
            </a:ln>
            <a:effectLst/>
          </c:spPr>
          <c:invertIfNegative val="0"/>
          <c:cat>
            <c:strRef>
              <c:f>'Pivot Table'!$A$27:$A$43</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Table'!$C$27:$C$43</c:f>
              <c:numCache>
                <c:formatCode>General</c:formatCode>
                <c:ptCount val="16"/>
                <c:pt idx="0">
                  <c:v>15</c:v>
                </c:pt>
                <c:pt idx="1">
                  <c:v>18</c:v>
                </c:pt>
                <c:pt idx="2">
                  <c:v>28</c:v>
                </c:pt>
                <c:pt idx="3">
                  <c:v>47</c:v>
                </c:pt>
                <c:pt idx="4">
                  <c:v>14</c:v>
                </c:pt>
                <c:pt idx="5">
                  <c:v>63</c:v>
                </c:pt>
                <c:pt idx="6">
                  <c:v>40</c:v>
                </c:pt>
                <c:pt idx="7">
                  <c:v>29</c:v>
                </c:pt>
                <c:pt idx="8">
                  <c:v>9</c:v>
                </c:pt>
                <c:pt idx="9">
                  <c:v>9</c:v>
                </c:pt>
                <c:pt idx="10">
                  <c:v>4</c:v>
                </c:pt>
                <c:pt idx="11">
                  <c:v>8</c:v>
                </c:pt>
                <c:pt idx="12">
                  <c:v>11</c:v>
                </c:pt>
                <c:pt idx="13">
                  <c:v>2</c:v>
                </c:pt>
                <c:pt idx="14">
                  <c:v>1</c:v>
                </c:pt>
                <c:pt idx="15">
                  <c:v>1</c:v>
                </c:pt>
              </c:numCache>
            </c:numRef>
          </c:val>
          <c:extLst>
            <c:ext xmlns:c16="http://schemas.microsoft.com/office/drawing/2014/chart" uri="{C3380CC4-5D6E-409C-BE32-E72D297353CC}">
              <c16:uniqueId val="{00000001-8420-4B10-A4A3-904D04FCD848}"/>
            </c:ext>
          </c:extLst>
        </c:ser>
        <c:dLbls>
          <c:showLegendKey val="0"/>
          <c:showVal val="0"/>
          <c:showCatName val="0"/>
          <c:showSerName val="0"/>
          <c:showPercent val="0"/>
          <c:showBubbleSize val="0"/>
        </c:dLbls>
        <c:gapWidth val="219"/>
        <c:overlap val="100"/>
        <c:axId val="79982063"/>
        <c:axId val="79981231"/>
      </c:barChart>
      <c:catAx>
        <c:axId val="7998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1231"/>
        <c:crosses val="autoZero"/>
        <c:auto val="1"/>
        <c:lblAlgn val="ctr"/>
        <c:lblOffset val="100"/>
        <c:noMultiLvlLbl val="0"/>
      </c:catAx>
      <c:valAx>
        <c:axId val="7998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2063"/>
        <c:crosses val="autoZero"/>
        <c:crossBetween val="between"/>
      </c:valAx>
      <c:spPr>
        <a:noFill/>
        <a:ln>
          <a:noFill/>
        </a:ln>
        <a:effectLst/>
      </c:spPr>
    </c:plotArea>
    <c:legend>
      <c:legendPos val="r"/>
      <c:layout>
        <c:manualLayout>
          <c:xMode val="edge"/>
          <c:yMode val="edge"/>
          <c:x val="0.77264190518301845"/>
          <c:y val="3.1759623797025356E-2"/>
          <c:w val="0.15636239745718855"/>
          <c:h val="0.212068567175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Table!CommuteDistance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manualLayout>
          <c:xMode val="edge"/>
          <c:yMode val="edge"/>
          <c:x val="0.35249675745784698"/>
          <c:y val="5.8837603863053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1542020282483"/>
          <c:y val="0.17973456011368746"/>
          <c:w val="0.83363563017657805"/>
          <c:h val="0.59778636161045917"/>
        </c:manualLayout>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282-427D-BB8E-2716732C20ED}"/>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5282-427D-BB8E-2716732C20ED}"/>
            </c:ext>
          </c:extLst>
        </c:ser>
        <c:dLbls>
          <c:showLegendKey val="0"/>
          <c:showVal val="0"/>
          <c:showCatName val="0"/>
          <c:showSerName val="0"/>
          <c:showPercent val="0"/>
          <c:showBubbleSize val="0"/>
        </c:dLbls>
        <c:marker val="1"/>
        <c:smooth val="0"/>
        <c:axId val="294183295"/>
        <c:axId val="294181215"/>
      </c:lineChart>
      <c:catAx>
        <c:axId val="29418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47305386826646662"/>
              <c:y val="0.87613967946744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81215"/>
        <c:crosses val="autoZero"/>
        <c:auto val="1"/>
        <c:lblAlgn val="ctr"/>
        <c:lblOffset val="100"/>
        <c:noMultiLvlLbl val="0"/>
      </c:catAx>
      <c:valAx>
        <c:axId val="2941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83295"/>
        <c:crosses val="autoZero"/>
        <c:crossBetween val="between"/>
      </c:valAx>
      <c:spPr>
        <a:noFill/>
        <a:ln>
          <a:noFill/>
        </a:ln>
        <a:effectLst/>
      </c:spPr>
    </c:plotArea>
    <c:legend>
      <c:legendPos val="r"/>
      <c:layout>
        <c:manualLayout>
          <c:xMode val="edge"/>
          <c:yMode val="edge"/>
          <c:x val="0.76278496611213797"/>
          <c:y val="3.805072714967226E-2"/>
          <c:w val="0.23721509248661823"/>
          <c:h val="0.22210731228102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82630796150481189"/>
          <c:h val="0.481239063867016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Adolscent</c:v>
                </c:pt>
                <c:pt idx="1">
                  <c:v>MiddleAge</c:v>
                </c:pt>
                <c:pt idx="2">
                  <c:v>Old</c:v>
                </c:pt>
              </c:strCache>
            </c:strRef>
          </c:cat>
          <c:val>
            <c:numRef>
              <c:f>'Pivot Table'!$B$20:$B$23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46A-4F6B-B828-855227B417F7}"/>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Adolscent</c:v>
                </c:pt>
                <c:pt idx="1">
                  <c:v>MiddleAge</c:v>
                </c:pt>
                <c:pt idx="2">
                  <c:v>Old</c:v>
                </c:pt>
              </c:strCache>
            </c:strRef>
          </c:cat>
          <c:val>
            <c:numRef>
              <c:f>'Pivot Table'!$C$20:$C$23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A46A-4F6B-B828-855227B417F7}"/>
            </c:ext>
          </c:extLst>
        </c:ser>
        <c:dLbls>
          <c:showLegendKey val="0"/>
          <c:showVal val="0"/>
          <c:showCatName val="0"/>
          <c:showSerName val="0"/>
          <c:showPercent val="0"/>
          <c:showBubbleSize val="0"/>
        </c:dLbls>
        <c:marker val="1"/>
        <c:smooth val="0"/>
        <c:axId val="294177055"/>
        <c:axId val="294177887"/>
      </c:lineChart>
      <c:catAx>
        <c:axId val="29417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layout>
            <c:manualLayout>
              <c:xMode val="edge"/>
              <c:yMode val="edge"/>
              <c:x val="0.4378112423447069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77887"/>
        <c:crosses val="autoZero"/>
        <c:auto val="1"/>
        <c:lblAlgn val="ctr"/>
        <c:lblOffset val="100"/>
        <c:noMultiLvlLbl val="0"/>
      </c:catAx>
      <c:valAx>
        <c:axId val="29417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77055"/>
        <c:crosses val="autoZero"/>
        <c:crossBetween val="between"/>
        <c:majorUnit val="50"/>
      </c:valAx>
      <c:spPr>
        <a:noFill/>
        <a:ln>
          <a:noFill/>
        </a:ln>
        <a:effectLst/>
      </c:spPr>
    </c:plotArea>
    <c:legend>
      <c:legendPos val="r"/>
      <c:layout>
        <c:manualLayout>
          <c:xMode val="edge"/>
          <c:yMode val="edge"/>
          <c:x val="0.78055555555555556"/>
          <c:y val="2.2708880139982485E-2"/>
          <c:w val="0.21944437838757416"/>
          <c:h val="0.23517862211278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Table!AverageIncome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Avg income</a:t>
            </a:r>
          </a:p>
        </c:rich>
      </c:tx>
      <c:layout>
        <c:manualLayout>
          <c:xMode val="edge"/>
          <c:yMode val="edge"/>
          <c:x val="0.22184863755243503"/>
          <c:y val="0.130733006443021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34343954529186"/>
          <c:y val="0.27402955883678831"/>
          <c:w val="0.64076781362578394"/>
          <c:h val="0.586058877905576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327F-4382-8602-2267BE00D11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3-327F-4382-8602-2267BE00D11D}"/>
            </c:ext>
          </c:extLst>
        </c:ser>
        <c:dLbls>
          <c:dLblPos val="outEnd"/>
          <c:showLegendKey val="0"/>
          <c:showVal val="1"/>
          <c:showCatName val="0"/>
          <c:showSerName val="0"/>
          <c:showPercent val="0"/>
          <c:showBubbleSize val="0"/>
        </c:dLbls>
        <c:gapWidth val="219"/>
        <c:overlap val="-27"/>
        <c:axId val="174182031"/>
        <c:axId val="174179951"/>
      </c:barChart>
      <c:catAx>
        <c:axId val="17418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9951"/>
        <c:crosses val="autoZero"/>
        <c:auto val="1"/>
        <c:lblAlgn val="ctr"/>
        <c:lblOffset val="100"/>
        <c:noMultiLvlLbl val="0"/>
      </c:catAx>
      <c:valAx>
        <c:axId val="17417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2031"/>
        <c:crosses val="autoZero"/>
        <c:crossBetween val="between"/>
      </c:valAx>
      <c:spPr>
        <a:noFill/>
        <a:ln>
          <a:noFill/>
        </a:ln>
        <a:effectLst/>
      </c:spPr>
    </c:plotArea>
    <c:legend>
      <c:legendPos val="r"/>
      <c:layout>
        <c:manualLayout>
          <c:xMode val="edge"/>
          <c:yMode val="edge"/>
          <c:x val="0.77777777777777779"/>
          <c:y val="3.1968139399241743E-2"/>
          <c:w val="0.22222222222222221"/>
          <c:h val="0.25779693697617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Table!CommuteDistance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Distance</a:t>
            </a:r>
          </a:p>
        </c:rich>
      </c:tx>
      <c:layout>
        <c:manualLayout>
          <c:xMode val="edge"/>
          <c:yMode val="edge"/>
          <c:x val="0.16124851087760955"/>
          <c:y val="9.3447713746770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1542020282483"/>
          <c:y val="0.17973456011368746"/>
          <c:w val="0.83363563017657805"/>
          <c:h val="0.59778636161045917"/>
        </c:manualLayout>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8EE-40B0-9556-AB99A1DDAFFE}"/>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58EE-40B0-9556-AB99A1DDAFFE}"/>
            </c:ext>
          </c:extLst>
        </c:ser>
        <c:dLbls>
          <c:showLegendKey val="0"/>
          <c:showVal val="0"/>
          <c:showCatName val="0"/>
          <c:showSerName val="0"/>
          <c:showPercent val="0"/>
          <c:showBubbleSize val="0"/>
        </c:dLbls>
        <c:marker val="1"/>
        <c:smooth val="0"/>
        <c:axId val="294183295"/>
        <c:axId val="294181215"/>
      </c:lineChart>
      <c:catAx>
        <c:axId val="29418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47305386826646662"/>
              <c:y val="0.87613967946744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81215"/>
        <c:crosses val="autoZero"/>
        <c:auto val="1"/>
        <c:lblAlgn val="ctr"/>
        <c:lblOffset val="100"/>
        <c:noMultiLvlLbl val="0"/>
      </c:catAx>
      <c:valAx>
        <c:axId val="2941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83295"/>
        <c:crosses val="autoZero"/>
        <c:crossBetween val="between"/>
      </c:valAx>
      <c:spPr>
        <a:noFill/>
        <a:ln>
          <a:noFill/>
        </a:ln>
        <a:effectLst/>
      </c:spPr>
    </c:plotArea>
    <c:legend>
      <c:legendPos val="r"/>
      <c:layout>
        <c:manualLayout>
          <c:xMode val="edge"/>
          <c:yMode val="edge"/>
          <c:x val="0.76278496611213797"/>
          <c:y val="3.805072714967226E-2"/>
          <c:w val="0.21505376344086022"/>
          <c:h val="0.25692282422232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Table!AgeGroup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Group</a:t>
            </a:r>
          </a:p>
        </c:rich>
      </c:tx>
      <c:layout>
        <c:manualLayout>
          <c:xMode val="edge"/>
          <c:yMode val="edge"/>
          <c:x val="0.22781868504020478"/>
          <c:y val="0.137475695728412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36791966508622"/>
          <c:y val="0.29380498137308103"/>
          <c:w val="0.74662158703592962"/>
          <c:h val="0.4507190505005548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Adolscent</c:v>
                </c:pt>
                <c:pt idx="1">
                  <c:v>MiddleAge</c:v>
                </c:pt>
                <c:pt idx="2">
                  <c:v>Old</c:v>
                </c:pt>
              </c:strCache>
            </c:strRef>
          </c:cat>
          <c:val>
            <c:numRef>
              <c:f>'Pivot Table'!$B$20:$B$23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46F-4EE1-B05A-1379E21F140E}"/>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Adolscent</c:v>
                </c:pt>
                <c:pt idx="1">
                  <c:v>MiddleAge</c:v>
                </c:pt>
                <c:pt idx="2">
                  <c:v>Old</c:v>
                </c:pt>
              </c:strCache>
            </c:strRef>
          </c:cat>
          <c:val>
            <c:numRef>
              <c:f>'Pivot Table'!$C$20:$C$23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146F-4EE1-B05A-1379E21F140E}"/>
            </c:ext>
          </c:extLst>
        </c:ser>
        <c:dLbls>
          <c:showLegendKey val="0"/>
          <c:showVal val="0"/>
          <c:showCatName val="0"/>
          <c:showSerName val="0"/>
          <c:showPercent val="0"/>
          <c:showBubbleSize val="0"/>
        </c:dLbls>
        <c:marker val="1"/>
        <c:smooth val="0"/>
        <c:axId val="294177055"/>
        <c:axId val="294177887"/>
      </c:lineChart>
      <c:catAx>
        <c:axId val="29417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layout>
            <c:manualLayout>
              <c:xMode val="edge"/>
              <c:yMode val="edge"/>
              <c:x val="0.4378112423447069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77887"/>
        <c:crosses val="autoZero"/>
        <c:auto val="1"/>
        <c:lblAlgn val="ctr"/>
        <c:lblOffset val="100"/>
        <c:noMultiLvlLbl val="0"/>
      </c:catAx>
      <c:valAx>
        <c:axId val="29417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77055"/>
        <c:crosses val="autoZero"/>
        <c:crossBetween val="between"/>
        <c:majorUnit val="50"/>
      </c:valAx>
      <c:spPr>
        <a:noFill/>
        <a:ln>
          <a:noFill/>
        </a:ln>
        <a:effectLst/>
      </c:spPr>
    </c:plotArea>
    <c:legend>
      <c:legendPos val="r"/>
      <c:layout>
        <c:manualLayout>
          <c:xMode val="edge"/>
          <c:yMode val="edge"/>
          <c:x val="0.78055555555555556"/>
          <c:y val="2.2708880139982485E-2"/>
          <c:w val="0.21944429892109166"/>
          <c:h val="0.261243335803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Table!Incomes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of Customers</a:t>
            </a:r>
          </a:p>
        </c:rich>
      </c:tx>
      <c:layout>
        <c:manualLayout>
          <c:xMode val="edge"/>
          <c:yMode val="edge"/>
          <c:x val="0.32584363065810112"/>
          <c:y val="4.0499882436520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2870132594118"/>
          <c:y val="0.14249781277340332"/>
          <c:w val="0.6797937109913097"/>
          <c:h val="0.47781095071449392"/>
        </c:manualLayout>
      </c:layout>
      <c:barChart>
        <c:barDir val="col"/>
        <c:grouping val="stacked"/>
        <c:varyColors val="0"/>
        <c:ser>
          <c:idx val="0"/>
          <c:order val="0"/>
          <c:tx>
            <c:strRef>
              <c:f>'Pivot Table'!$B$25:$B$26</c:f>
              <c:strCache>
                <c:ptCount val="1"/>
                <c:pt idx="0">
                  <c:v>Female</c:v>
                </c:pt>
              </c:strCache>
            </c:strRef>
          </c:tx>
          <c:spPr>
            <a:solidFill>
              <a:schemeClr val="accent1"/>
            </a:solidFill>
            <a:ln>
              <a:noFill/>
            </a:ln>
            <a:effectLst/>
          </c:spPr>
          <c:invertIfNegative val="0"/>
          <c:cat>
            <c:strRef>
              <c:f>'Pivot Table'!$A$27:$A$43</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Table'!$B$27:$B$43</c:f>
              <c:numCache>
                <c:formatCode>General</c:formatCode>
                <c:ptCount val="16"/>
                <c:pt idx="0">
                  <c:v>18</c:v>
                </c:pt>
                <c:pt idx="1">
                  <c:v>17</c:v>
                </c:pt>
                <c:pt idx="2">
                  <c:v>26</c:v>
                </c:pt>
                <c:pt idx="3">
                  <c:v>44</c:v>
                </c:pt>
                <c:pt idx="4">
                  <c:v>10</c:v>
                </c:pt>
                <c:pt idx="5">
                  <c:v>42</c:v>
                </c:pt>
                <c:pt idx="6">
                  <c:v>27</c:v>
                </c:pt>
                <c:pt idx="7">
                  <c:v>17</c:v>
                </c:pt>
                <c:pt idx="8">
                  <c:v>12</c:v>
                </c:pt>
                <c:pt idx="9">
                  <c:v>6</c:v>
                </c:pt>
                <c:pt idx="10">
                  <c:v>2</c:v>
                </c:pt>
                <c:pt idx="11">
                  <c:v>4</c:v>
                </c:pt>
                <c:pt idx="12">
                  <c:v>12</c:v>
                </c:pt>
                <c:pt idx="13">
                  <c:v>1</c:v>
                </c:pt>
                <c:pt idx="15">
                  <c:v>1</c:v>
                </c:pt>
              </c:numCache>
            </c:numRef>
          </c:val>
          <c:extLst>
            <c:ext xmlns:c16="http://schemas.microsoft.com/office/drawing/2014/chart" uri="{C3380CC4-5D6E-409C-BE32-E72D297353CC}">
              <c16:uniqueId val="{00000000-9D71-4659-9525-0767824A8867}"/>
            </c:ext>
          </c:extLst>
        </c:ser>
        <c:ser>
          <c:idx val="1"/>
          <c:order val="1"/>
          <c:tx>
            <c:strRef>
              <c:f>'Pivot Table'!$C$25:$C$26</c:f>
              <c:strCache>
                <c:ptCount val="1"/>
                <c:pt idx="0">
                  <c:v>Male</c:v>
                </c:pt>
              </c:strCache>
            </c:strRef>
          </c:tx>
          <c:spPr>
            <a:solidFill>
              <a:schemeClr val="accent2"/>
            </a:solidFill>
            <a:ln>
              <a:noFill/>
            </a:ln>
            <a:effectLst/>
          </c:spPr>
          <c:invertIfNegative val="0"/>
          <c:cat>
            <c:strRef>
              <c:f>'Pivot Table'!$A$27:$A$43</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Table'!$C$27:$C$43</c:f>
              <c:numCache>
                <c:formatCode>General</c:formatCode>
                <c:ptCount val="16"/>
                <c:pt idx="0">
                  <c:v>15</c:v>
                </c:pt>
                <c:pt idx="1">
                  <c:v>18</c:v>
                </c:pt>
                <c:pt idx="2">
                  <c:v>28</c:v>
                </c:pt>
                <c:pt idx="3">
                  <c:v>47</c:v>
                </c:pt>
                <c:pt idx="4">
                  <c:v>14</c:v>
                </c:pt>
                <c:pt idx="5">
                  <c:v>63</c:v>
                </c:pt>
                <c:pt idx="6">
                  <c:v>40</c:v>
                </c:pt>
                <c:pt idx="7">
                  <c:v>29</c:v>
                </c:pt>
                <c:pt idx="8">
                  <c:v>9</c:v>
                </c:pt>
                <c:pt idx="9">
                  <c:v>9</c:v>
                </c:pt>
                <c:pt idx="10">
                  <c:v>4</c:v>
                </c:pt>
                <c:pt idx="11">
                  <c:v>8</c:v>
                </c:pt>
                <c:pt idx="12">
                  <c:v>11</c:v>
                </c:pt>
                <c:pt idx="13">
                  <c:v>2</c:v>
                </c:pt>
                <c:pt idx="14">
                  <c:v>1</c:v>
                </c:pt>
                <c:pt idx="15">
                  <c:v>1</c:v>
                </c:pt>
              </c:numCache>
            </c:numRef>
          </c:val>
          <c:extLst>
            <c:ext xmlns:c16="http://schemas.microsoft.com/office/drawing/2014/chart" uri="{C3380CC4-5D6E-409C-BE32-E72D297353CC}">
              <c16:uniqueId val="{00000001-1503-4EEE-91E5-ACFDC046C3AB}"/>
            </c:ext>
          </c:extLst>
        </c:ser>
        <c:dLbls>
          <c:showLegendKey val="0"/>
          <c:showVal val="0"/>
          <c:showCatName val="0"/>
          <c:showSerName val="0"/>
          <c:showPercent val="0"/>
          <c:showBubbleSize val="0"/>
        </c:dLbls>
        <c:gapWidth val="219"/>
        <c:overlap val="100"/>
        <c:axId val="79982063"/>
        <c:axId val="79981231"/>
      </c:barChart>
      <c:catAx>
        <c:axId val="7998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1231"/>
        <c:crosses val="autoZero"/>
        <c:auto val="1"/>
        <c:lblAlgn val="ctr"/>
        <c:lblOffset val="100"/>
        <c:noMultiLvlLbl val="0"/>
      </c:catAx>
      <c:valAx>
        <c:axId val="7998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2063"/>
        <c:crosses val="autoZero"/>
        <c:crossBetween val="between"/>
      </c:valAx>
      <c:spPr>
        <a:noFill/>
        <a:ln>
          <a:noFill/>
        </a:ln>
        <a:effectLst/>
      </c:spPr>
    </c:plotArea>
    <c:legend>
      <c:legendPos val="r"/>
      <c:layout>
        <c:manualLayout>
          <c:xMode val="edge"/>
          <c:yMode val="edge"/>
          <c:x val="0.77264190518301845"/>
          <c:y val="3.1759623797025356E-2"/>
          <c:w val="0.13309452618490777"/>
          <c:h val="0.25790482952454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144779</xdr:colOff>
      <xdr:row>5</xdr:row>
      <xdr:rowOff>185529</xdr:rowOff>
    </xdr:from>
    <xdr:to>
      <xdr:col>22</xdr:col>
      <xdr:colOff>271668</xdr:colOff>
      <xdr:row>37</xdr:row>
      <xdr:rowOff>165652</xdr:rowOff>
    </xdr:to>
    <xdr:sp macro="" textlink="">
      <xdr:nvSpPr>
        <xdr:cNvPr id="2" name="TextBox 1">
          <a:extLst>
            <a:ext uri="{FF2B5EF4-FFF2-40B4-BE49-F238E27FC236}">
              <a16:creationId xmlns:a16="http://schemas.microsoft.com/office/drawing/2014/main" id="{F850102A-6D59-48DE-ABD6-B354F4B3E973}"/>
            </a:ext>
          </a:extLst>
        </xdr:cNvPr>
        <xdr:cNvSpPr txBox="1"/>
      </xdr:nvSpPr>
      <xdr:spPr>
        <a:xfrm>
          <a:off x="11329614" y="1113181"/>
          <a:ext cx="4394089" cy="5917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a:solidFill>
                <a:schemeClr val="dk1"/>
              </a:solidFill>
              <a:effectLst/>
              <a:latin typeface="+mn-lt"/>
              <a:ea typeface="+mn-ea"/>
              <a:cs typeface="+mn-cs"/>
            </a:rPr>
            <a:t>Bike Sales Analysis - Excel Project</a:t>
          </a:r>
        </a:p>
        <a:p>
          <a:r>
            <a:rPr lang="en-IN" sz="1100" b="1" i="0">
              <a:solidFill>
                <a:schemeClr val="dk1"/>
              </a:solidFill>
              <a:effectLst/>
              <a:latin typeface="+mn-lt"/>
              <a:ea typeface="+mn-ea"/>
              <a:cs typeface="+mn-cs"/>
            </a:rPr>
            <a:t>Overview</a:t>
          </a:r>
        </a:p>
        <a:p>
          <a:r>
            <a:rPr lang="en-IN" sz="1100" b="0" i="0">
              <a:solidFill>
                <a:schemeClr val="dk1"/>
              </a:solidFill>
              <a:effectLst/>
              <a:latin typeface="+mn-lt"/>
              <a:ea typeface="+mn-ea"/>
              <a:cs typeface="+mn-cs"/>
            </a:rPr>
            <a:t>This Excel project analyzes the bike sales of a company in different regions. The data has been checked for nulls and duplicates and then cleaned by renaming values and columns for better understanding. The type of objects has been converted and data has been grouped for easier analysis. Pivot tables have been created to provide insights into the data. Graphs have been generated to visualize the data and a dashboard has been created to present the findings.</a:t>
          </a:r>
        </a:p>
        <a:p>
          <a:r>
            <a:rPr lang="en-IN" sz="1100" b="1" i="0">
              <a:solidFill>
                <a:schemeClr val="dk1"/>
              </a:solidFill>
              <a:effectLst/>
              <a:latin typeface="+mn-lt"/>
              <a:ea typeface="+mn-ea"/>
              <a:cs typeface="+mn-cs"/>
            </a:rPr>
            <a:t>Changes Made</a:t>
          </a:r>
        </a:p>
        <a:p>
          <a:r>
            <a:rPr lang="en-IN" sz="1100" b="0" i="0">
              <a:solidFill>
                <a:schemeClr val="dk1"/>
              </a:solidFill>
              <a:effectLst/>
              <a:latin typeface="+mn-lt"/>
              <a:ea typeface="+mn-ea"/>
              <a:cs typeface="+mn-cs"/>
            </a:rPr>
            <a:t>Checked Data for Nulls</a:t>
          </a:r>
        </a:p>
        <a:p>
          <a:r>
            <a:rPr lang="en-IN" sz="1100" b="0" i="0">
              <a:solidFill>
                <a:schemeClr val="dk1"/>
              </a:solidFill>
              <a:effectLst/>
              <a:latin typeface="+mn-lt"/>
              <a:ea typeface="+mn-ea"/>
              <a:cs typeface="+mn-cs"/>
            </a:rPr>
            <a:t>Removed Duplicates</a:t>
          </a:r>
        </a:p>
        <a:p>
          <a:r>
            <a:rPr lang="en-IN" sz="1100" b="0" i="0">
              <a:solidFill>
                <a:schemeClr val="dk1"/>
              </a:solidFill>
              <a:effectLst/>
              <a:latin typeface="+mn-lt"/>
              <a:ea typeface="+mn-ea"/>
              <a:cs typeface="+mn-cs"/>
            </a:rPr>
            <a:t>Renamed values and columns For better Understanding</a:t>
          </a:r>
        </a:p>
        <a:p>
          <a:r>
            <a:rPr lang="en-IN" sz="1100" b="0" i="0">
              <a:solidFill>
                <a:schemeClr val="dk1"/>
              </a:solidFill>
              <a:effectLst/>
              <a:latin typeface="+mn-lt"/>
              <a:ea typeface="+mn-ea"/>
              <a:cs typeface="+mn-cs"/>
            </a:rPr>
            <a:t>Converted type of the objects</a:t>
          </a:r>
        </a:p>
        <a:p>
          <a:r>
            <a:rPr lang="en-IN" sz="1100" b="0" i="0">
              <a:solidFill>
                <a:schemeClr val="dk1"/>
              </a:solidFill>
              <a:effectLst/>
              <a:latin typeface="+mn-lt"/>
              <a:ea typeface="+mn-ea"/>
              <a:cs typeface="+mn-cs"/>
            </a:rPr>
            <a:t>Grouped the data</a:t>
          </a:r>
        </a:p>
        <a:p>
          <a:r>
            <a:rPr lang="en-IN" sz="1100" b="1" i="0">
              <a:solidFill>
                <a:schemeClr val="dk1"/>
              </a:solidFill>
              <a:effectLst/>
              <a:latin typeface="+mn-lt"/>
              <a:ea typeface="+mn-ea"/>
              <a:cs typeface="+mn-cs"/>
            </a:rPr>
            <a:t>Pivot Tables</a:t>
          </a:r>
        </a:p>
        <a:p>
          <a:r>
            <a:rPr lang="en-IN" sz="1100" b="0" i="0">
              <a:solidFill>
                <a:schemeClr val="dk1"/>
              </a:solidFill>
              <a:effectLst/>
              <a:latin typeface="+mn-lt"/>
              <a:ea typeface="+mn-ea"/>
              <a:cs typeface="+mn-cs"/>
            </a:rPr>
            <a:t>Average income of males and female customers</a:t>
          </a:r>
        </a:p>
        <a:p>
          <a:r>
            <a:rPr lang="en-IN" sz="1100" b="0" i="0">
              <a:solidFill>
                <a:schemeClr val="dk1"/>
              </a:solidFill>
              <a:effectLst/>
              <a:latin typeface="+mn-lt"/>
              <a:ea typeface="+mn-ea"/>
              <a:cs typeface="+mn-cs"/>
            </a:rPr>
            <a:t>Count of customers purchased bikes according to commute distances</a:t>
          </a:r>
        </a:p>
        <a:p>
          <a:r>
            <a:rPr lang="en-IN" sz="1100" b="0" i="0">
              <a:solidFill>
                <a:schemeClr val="dk1"/>
              </a:solidFill>
              <a:effectLst/>
              <a:latin typeface="+mn-lt"/>
              <a:ea typeface="+mn-ea"/>
              <a:cs typeface="+mn-cs"/>
            </a:rPr>
            <a:t>Count of purchases in different age groups</a:t>
          </a:r>
        </a:p>
        <a:p>
          <a:r>
            <a:rPr lang="en-IN" sz="1100" b="0" i="0">
              <a:solidFill>
                <a:schemeClr val="dk1"/>
              </a:solidFill>
              <a:effectLst/>
              <a:latin typeface="+mn-lt"/>
              <a:ea typeface="+mn-ea"/>
              <a:cs typeface="+mn-cs"/>
            </a:rPr>
            <a:t>Count of purchases in different regions</a:t>
          </a:r>
        </a:p>
        <a:p>
          <a:r>
            <a:rPr lang="en-IN" sz="1100" b="1" i="0">
              <a:solidFill>
                <a:schemeClr val="dk1"/>
              </a:solidFill>
              <a:effectLst/>
              <a:latin typeface="+mn-lt"/>
              <a:ea typeface="+mn-ea"/>
              <a:cs typeface="+mn-cs"/>
            </a:rPr>
            <a:t>Graphs</a:t>
          </a:r>
        </a:p>
        <a:p>
          <a:r>
            <a:rPr lang="en-IN" sz="1100" b="0" i="0">
              <a:solidFill>
                <a:schemeClr val="dk1"/>
              </a:solidFill>
              <a:effectLst/>
              <a:latin typeface="+mn-lt"/>
              <a:ea typeface="+mn-ea"/>
              <a:cs typeface="+mn-cs"/>
            </a:rPr>
            <a:t>Graphs have been created for the above pivot tables to provide a visual representation of the data.</a:t>
          </a:r>
        </a:p>
        <a:p>
          <a:r>
            <a:rPr lang="en-IN" sz="1100" b="1" i="0">
              <a:solidFill>
                <a:schemeClr val="dk1"/>
              </a:solidFill>
              <a:effectLst/>
              <a:latin typeface="+mn-lt"/>
              <a:ea typeface="+mn-ea"/>
              <a:cs typeface="+mn-cs"/>
            </a:rPr>
            <a:t>Dashboard</a:t>
          </a:r>
        </a:p>
        <a:p>
          <a:r>
            <a:rPr lang="en-IN" sz="1100" b="0" i="0">
              <a:solidFill>
                <a:schemeClr val="dk1"/>
              </a:solidFill>
              <a:effectLst/>
              <a:latin typeface="+mn-lt"/>
              <a:ea typeface="+mn-ea"/>
              <a:cs typeface="+mn-cs"/>
            </a:rPr>
            <a:t>A dashboard has been created using the graphs to present the findings of the analysis.</a:t>
          </a:r>
        </a:p>
        <a:p>
          <a:r>
            <a:rPr lang="en-IN" sz="1100" b="1" i="0">
              <a:solidFill>
                <a:schemeClr val="dk1"/>
              </a:solidFill>
              <a:effectLst/>
              <a:latin typeface="+mn-lt"/>
              <a:ea typeface="+mn-ea"/>
              <a:cs typeface="+mn-cs"/>
            </a:rPr>
            <a:t>Conclusion</a:t>
          </a:r>
        </a:p>
        <a:p>
          <a:r>
            <a:rPr lang="en-IN" sz="1100" b="0" i="0">
              <a:solidFill>
                <a:schemeClr val="dk1"/>
              </a:solidFill>
              <a:effectLst/>
              <a:latin typeface="+mn-lt"/>
              <a:ea typeface="+mn-ea"/>
              <a:cs typeface="+mn-cs"/>
            </a:rPr>
            <a:t>Through this analysis, we can gain valuable insights into the bike sales of the company in different regions. These insights can be used to make data-driven decisions to improve sales and profitability.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27709</xdr:colOff>
      <xdr:row>2</xdr:row>
      <xdr:rowOff>35330</xdr:rowOff>
    </xdr:from>
    <xdr:to>
      <xdr:col>8</xdr:col>
      <xdr:colOff>297873</xdr:colOff>
      <xdr:row>17</xdr:row>
      <xdr:rowOff>81049</xdr:rowOff>
    </xdr:to>
    <xdr:graphicFrame macro="">
      <xdr:nvGraphicFramePr>
        <xdr:cNvPr id="2" name="Chart 1">
          <a:extLst>
            <a:ext uri="{FF2B5EF4-FFF2-40B4-BE49-F238E27FC236}">
              <a16:creationId xmlns:a16="http://schemas.microsoft.com/office/drawing/2014/main" id="{7A3ADC10-6E4A-4D07-AE97-DF6DA765D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448888</xdr:colOff>
      <xdr:row>17</xdr:row>
      <xdr:rowOff>130232</xdr:rowOff>
    </xdr:from>
    <xdr:to>
      <xdr:col>13</xdr:col>
      <xdr:colOff>626918</xdr:colOff>
      <xdr:row>33</xdr:row>
      <xdr:rowOff>60613</xdr:rowOff>
    </xdr:to>
    <xdr:graphicFrame macro="">
      <xdr:nvGraphicFramePr>
        <xdr:cNvPr id="3" name="Chart 2">
          <a:extLst>
            <a:ext uri="{FF2B5EF4-FFF2-40B4-BE49-F238E27FC236}">
              <a16:creationId xmlns:a16="http://schemas.microsoft.com/office/drawing/2014/main" id="{051189BB-758F-469A-A4DC-E201FC5D6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553143</xdr:colOff>
      <xdr:row>2</xdr:row>
      <xdr:rowOff>29095</xdr:rowOff>
    </xdr:from>
    <xdr:to>
      <xdr:col>13</xdr:col>
      <xdr:colOff>314151</xdr:colOff>
      <xdr:row>17</xdr:row>
      <xdr:rowOff>13854</xdr:rowOff>
    </xdr:to>
    <xdr:graphicFrame macro="">
      <xdr:nvGraphicFramePr>
        <xdr:cNvPr id="4" name="Chart 3">
          <a:extLst>
            <a:ext uri="{FF2B5EF4-FFF2-40B4-BE49-F238E27FC236}">
              <a16:creationId xmlns:a16="http://schemas.microsoft.com/office/drawing/2014/main" id="{41EB59E8-844D-42BE-A656-62F5394BF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678872</xdr:colOff>
      <xdr:row>17</xdr:row>
      <xdr:rowOff>173873</xdr:rowOff>
    </xdr:from>
    <xdr:to>
      <xdr:col>9</xdr:col>
      <xdr:colOff>393122</xdr:colOff>
      <xdr:row>32</xdr:row>
      <xdr:rowOff>5195</xdr:rowOff>
    </xdr:to>
    <xdr:graphicFrame macro="">
      <xdr:nvGraphicFramePr>
        <xdr:cNvPr id="5" name="Chart 4">
          <a:extLst>
            <a:ext uri="{FF2B5EF4-FFF2-40B4-BE49-F238E27FC236}">
              <a16:creationId xmlns:a16="http://schemas.microsoft.com/office/drawing/2014/main" id="{C2AE7AEB-10EF-4BF4-AD81-4710823EA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4</xdr:row>
      <xdr:rowOff>6626</xdr:rowOff>
    </xdr:from>
    <xdr:to>
      <xdr:col>8</xdr:col>
      <xdr:colOff>0</xdr:colOff>
      <xdr:row>17</xdr:row>
      <xdr:rowOff>7620</xdr:rowOff>
    </xdr:to>
    <xdr:graphicFrame macro="">
      <xdr:nvGraphicFramePr>
        <xdr:cNvPr id="2" name="Chart 1">
          <a:extLst>
            <a:ext uri="{FF2B5EF4-FFF2-40B4-BE49-F238E27FC236}">
              <a16:creationId xmlns:a16="http://schemas.microsoft.com/office/drawing/2014/main" id="{9498BC5B-1035-447B-BD62-766E2F3E3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593016</xdr:colOff>
      <xdr:row>4</xdr:row>
      <xdr:rowOff>6154</xdr:rowOff>
    </xdr:from>
    <xdr:to>
      <xdr:col>14</xdr:col>
      <xdr:colOff>577776</xdr:colOff>
      <xdr:row>17</xdr:row>
      <xdr:rowOff>15240</xdr:rowOff>
    </xdr:to>
    <xdr:graphicFrame macro="">
      <xdr:nvGraphicFramePr>
        <xdr:cNvPr id="3" name="Chart 2">
          <a:extLst>
            <a:ext uri="{FF2B5EF4-FFF2-40B4-BE49-F238E27FC236}">
              <a16:creationId xmlns:a16="http://schemas.microsoft.com/office/drawing/2014/main" id="{AB0B764C-7486-45E2-8BD0-F9DE0BF36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575437</xdr:colOff>
      <xdr:row>17</xdr:row>
      <xdr:rowOff>30382</xdr:rowOff>
    </xdr:from>
    <xdr:to>
      <xdr:col>14</xdr:col>
      <xdr:colOff>600636</xdr:colOff>
      <xdr:row>30</xdr:row>
      <xdr:rowOff>-1</xdr:rowOff>
    </xdr:to>
    <xdr:graphicFrame macro="">
      <xdr:nvGraphicFramePr>
        <xdr:cNvPr id="4" name="Chart 3">
          <a:extLst>
            <a:ext uri="{FF2B5EF4-FFF2-40B4-BE49-F238E27FC236}">
              <a16:creationId xmlns:a16="http://schemas.microsoft.com/office/drawing/2014/main" id="{D3753149-EAAC-4CA7-832F-0A5EF50CE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17</xdr:row>
      <xdr:rowOff>8965</xdr:rowOff>
    </xdr:from>
    <xdr:to>
      <xdr:col>9</xdr:col>
      <xdr:colOff>564775</xdr:colOff>
      <xdr:row>30</xdr:row>
      <xdr:rowOff>8964</xdr:rowOff>
    </xdr:to>
    <xdr:graphicFrame macro="">
      <xdr:nvGraphicFramePr>
        <xdr:cNvPr id="7" name="Chart 6">
          <a:extLst>
            <a:ext uri="{FF2B5EF4-FFF2-40B4-BE49-F238E27FC236}">
              <a16:creationId xmlns:a16="http://schemas.microsoft.com/office/drawing/2014/main" id="{67C14B41-46F8-4DC3-B948-EF0649772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1345</xdr:rowOff>
    </xdr:from>
    <xdr:to>
      <xdr:col>3</xdr:col>
      <xdr:colOff>0</xdr:colOff>
      <xdr:row>9</xdr:row>
      <xdr:rowOff>62753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5820665-B4A1-4F0B-9CEE-83BA9026A9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2865"/>
              <a:ext cx="1828800" cy="975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23310</xdr:rowOff>
    </xdr:from>
    <xdr:to>
      <xdr:col>3</xdr:col>
      <xdr:colOff>0</xdr:colOff>
      <xdr:row>14</xdr:row>
      <xdr:rowOff>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1150B512-F037-420F-A23E-E2B992292A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669230"/>
              <a:ext cx="1828800" cy="891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163605</xdr:rowOff>
    </xdr:from>
    <xdr:to>
      <xdr:col>3</xdr:col>
      <xdr:colOff>0</xdr:colOff>
      <xdr:row>23</xdr:row>
      <xdr:rowOff>60960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A9079284-E85C-4FB5-B95F-FE46299346D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541045"/>
              <a:ext cx="1828800" cy="1726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68580</xdr:rowOff>
    </xdr:from>
    <xdr:to>
      <xdr:col>3</xdr:col>
      <xdr:colOff>0</xdr:colOff>
      <xdr:row>30</xdr:row>
      <xdr:rowOff>22859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3BC29CF-DE47-4FAF-A601-C426D84429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74820"/>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U CH" refreshedDate="44979.941433564818" createdVersion="7" refreshedVersion="7" minRefreshableVersion="3" recordCount="1000" xr:uid="{73F71629-E815-45A8-A6EE-F42CEA1045C5}">
  <cacheSource type="worksheet">
    <worksheetSource ref="A1:N1001" sheet="Edited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4527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6EFADF-FA0D-46EF-83A4-E29E6C9FFD41}" name="AgeGrou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3"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3C986D-B326-48BF-88BB-B43770C855F9}" name="CommuteDistan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D16"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42F206-B0B4-4EB9-BB20-14043010C197}" name="AverageInco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colHeaderCaption="Purchasers ">
  <location ref="A3:D7" firstHeaderRow="1" firstDataRow="2" firstDataCol="1"/>
  <pivotFields count="14">
    <pivotField showAll="0"/>
    <pivotField showAll="0">
      <items count="3">
        <item x="0"/>
        <item h="1" x="1"/>
        <item t="default"/>
      </items>
    </pivotField>
    <pivotField axis="axisRow" showAll="0">
      <items count="3">
        <item x="0"/>
        <item sd="0"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40">
      <pivotArea collapsedLevelsAreSubtotals="1" fieldPosition="0">
        <references count="1">
          <reference field="2" count="1">
            <x v="0"/>
          </reference>
        </references>
      </pivotArea>
    </format>
    <format dxfId="39">
      <pivotArea grandRow="1" outline="0" collapsedLevelsAreSubtotals="1" fieldPosition="0"/>
    </format>
    <format dxfId="38">
      <pivotArea collapsedLevelsAreSubtotals="1" fieldPosition="0">
        <references count="1">
          <reference field="2" count="1">
            <x v="1"/>
          </reference>
        </references>
      </pivotArea>
    </format>
    <format dxfId="37">
      <pivotArea outline="0" collapsedLevelsAreSubtotals="1" fieldPosition="0"/>
    </format>
  </format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B5DC62-96E6-4030-8EEA-9801F992FD8E}" name="Incom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colHeaderCaption="Sales From Income">
  <location ref="A25:D43" firstHeaderRow="1" firstDataRow="2" firstDataCol="1"/>
  <pivotFields count="14">
    <pivotField showAll="0"/>
    <pivotField showAll="0">
      <items count="3">
        <item x="0"/>
        <item h="1" x="1"/>
        <item t="default"/>
      </items>
    </pivotField>
    <pivotField axis="axisCol" showAll="0">
      <items count="3">
        <item x="0"/>
        <item x="1"/>
        <item t="default"/>
      </items>
    </pivotField>
    <pivotField axis="axisRow"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baseField="0" baseItem="0"/>
  </dataFields>
  <formats count="1">
    <format dxfId="41">
      <pivotArea dataOnly="0" fieldPosition="0">
        <references count="1">
          <reference field="3" count="3">
            <x v="2"/>
            <x v="3"/>
            <x v="5"/>
          </reference>
        </references>
      </pivotArea>
    </format>
  </formats>
  <conditionalFormats count="2">
    <conditionalFormat priority="2">
      <pivotAreas count="1">
        <pivotArea type="data" collapsedLevelsAreSubtotals="1" fieldPosition="0">
          <references count="2">
            <reference field="4294967294" count="1" selected="0">
              <x v="0"/>
            </reference>
            <reference field="3" count="16">
              <x v="0"/>
              <x v="1"/>
              <x v="2"/>
              <x v="3"/>
              <x v="4"/>
              <x v="5"/>
              <x v="6"/>
              <x v="7"/>
              <x v="8"/>
              <x v="9"/>
              <x v="10"/>
              <x v="11"/>
              <x v="12"/>
              <x v="13"/>
              <x v="14"/>
              <x v="15"/>
            </reference>
          </references>
        </pivotArea>
      </pivotAreas>
    </conditionalFormat>
    <conditionalFormat type="all" priority="1">
      <pivotAreas count="1">
        <pivotArea type="data" collapsedLevelsAreSubtotals="1" fieldPosition="0">
          <references count="2">
            <reference field="4294967294" count="1" selected="0">
              <x v="0"/>
            </reference>
            <reference field="3" count="16">
              <x v="0"/>
              <x v="1"/>
              <x v="2"/>
              <x v="3"/>
              <x v="4"/>
              <x v="5"/>
              <x v="6"/>
              <x v="7"/>
              <x v="8"/>
              <x v="9"/>
              <x v="10"/>
              <x v="11"/>
              <x v="12"/>
              <x v="13"/>
              <x v="14"/>
              <x v="15"/>
            </reference>
          </references>
        </pivotArea>
      </pivotAreas>
    </conditionalFormat>
  </conditionalFormat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1"/>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2EAD3D-EC4D-48AD-B965-D68B547F3014}" sourceName="Marital Status">
  <pivotTables>
    <pivotTable tabId="4" name="AverageIncome"/>
    <pivotTable tabId="4" name="AgeGroup"/>
    <pivotTable tabId="4" name="CommuteDistance"/>
    <pivotTable tabId="4" name="Incomes"/>
  </pivotTables>
  <data>
    <tabular pivotCacheId="7545275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F11583-45A0-4B01-82E2-9257961D0DDC}" sourceName="Gender">
  <pivotTables>
    <pivotTable tabId="4" name="AgeGroup"/>
    <pivotTable tabId="4" name="CommuteDistance"/>
    <pivotTable tabId="4" name="Incomes"/>
  </pivotTables>
  <data>
    <tabular pivotCacheId="7545275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C46229-BF6B-4D28-948D-432DBDDF8A39}" sourceName="Occupation">
  <pivotTables>
    <pivotTable tabId="4" name="AverageIncome"/>
    <pivotTable tabId="4" name="AgeGroup"/>
    <pivotTable tabId="4" name="CommuteDistance"/>
    <pivotTable tabId="4" name="Incomes"/>
  </pivotTables>
  <data>
    <tabular pivotCacheId="75452750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C0A5A-2AC0-4A7E-BAB5-6B8597C4A447}" sourceName="Region">
  <pivotTables>
    <pivotTable tabId="4" name="Incomes"/>
    <pivotTable tabId="4" name="AgeGroup"/>
    <pivotTable tabId="4" name="AverageIncome"/>
    <pivotTable tabId="4" name="CommuteDistance"/>
  </pivotTables>
  <data>
    <tabular pivotCacheId="7545275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2E538E-9479-40CC-B1D5-AFF73527527C}" cache="Slicer_Marital_Status" caption="Marital Status" rowHeight="234950"/>
  <slicer name="Gender" xr10:uid="{21810141-4613-460D-9D40-5D9F136283F9}" cache="Slicer_Gender" caption="Gender" rowHeight="234950"/>
  <slicer name="Occupation" xr10:uid="{25344C5B-1B0E-4F95-8493-DB3F172B549D}" cache="Slicer_Occupation" caption="Occupation" rowHeight="234950"/>
  <slicer name="Region" xr10:uid="{633F8DE2-95A4-4AB6-96F3-6D9EB78275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7" workbookViewId="0">
      <selection activeCell="Q3" sqref="Q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86D04-8EB0-4C21-8F4F-C2B806C8B934}">
  <dimension ref="A1:N1001"/>
  <sheetViews>
    <sheetView zoomScale="115" zoomScaleNormal="115" workbookViewId="0">
      <selection activeCell="D1" sqref="D1"/>
    </sheetView>
  </sheetViews>
  <sheetFormatPr defaultRowHeight="14.4" x14ac:dyDescent="0.3"/>
  <cols>
    <col min="1" max="1" width="6" bestFit="1" customWidth="1"/>
    <col min="2" max="2" width="12.33203125" bestFit="1" customWidth="1"/>
    <col min="3" max="3" width="6.88671875" bestFit="1" customWidth="1"/>
    <col min="4" max="4" width="11.88671875" style="4"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5.3320312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IF(L2&gt;54,"Old",IF(L2&gt;=31,"MiddleAge",IF(L2&lt;31,"Adolscent","Invalid")))</f>
        <v>MiddleAge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IF(L3&gt;54,"Old",IF(L3&gt;=31,"MiddleAge",IF(L3&lt;31,"Adolscent","Invalid")))</f>
        <v>MiddleAge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MiddleAge</v>
      </c>
      <c r="N5" t="s">
        <v>15</v>
      </c>
    </row>
    <row r="6" spans="1:14" x14ac:dyDescent="0.3">
      <c r="A6">
        <v>25597</v>
      </c>
      <c r="B6" t="s">
        <v>37</v>
      </c>
      <c r="C6" t="s">
        <v>39</v>
      </c>
      <c r="D6" s="5">
        <v>30000</v>
      </c>
      <c r="E6">
        <v>0</v>
      </c>
      <c r="F6" t="s">
        <v>13</v>
      </c>
      <c r="G6" t="s">
        <v>20</v>
      </c>
      <c r="H6" t="s">
        <v>18</v>
      </c>
      <c r="I6">
        <v>0</v>
      </c>
      <c r="J6" t="s">
        <v>16</v>
      </c>
      <c r="K6" t="s">
        <v>17</v>
      </c>
      <c r="L6">
        <v>36</v>
      </c>
      <c r="M6" t="str">
        <f t="shared" si="0"/>
        <v>MiddleAge</v>
      </c>
      <c r="N6" t="s">
        <v>15</v>
      </c>
    </row>
    <row r="7" spans="1:14" x14ac:dyDescent="0.3">
      <c r="A7">
        <v>13507</v>
      </c>
      <c r="B7" t="s">
        <v>36</v>
      </c>
      <c r="C7" t="s">
        <v>38</v>
      </c>
      <c r="D7" s="5">
        <v>10000</v>
      </c>
      <c r="E7">
        <v>2</v>
      </c>
      <c r="F7" t="s">
        <v>19</v>
      </c>
      <c r="G7" t="s">
        <v>25</v>
      </c>
      <c r="H7" t="s">
        <v>15</v>
      </c>
      <c r="I7">
        <v>0</v>
      </c>
      <c r="J7" t="s">
        <v>26</v>
      </c>
      <c r="K7" t="s">
        <v>17</v>
      </c>
      <c r="L7">
        <v>50</v>
      </c>
      <c r="M7" t="str">
        <f t="shared" si="0"/>
        <v>MiddleAge</v>
      </c>
      <c r="N7" t="s">
        <v>18</v>
      </c>
    </row>
    <row r="8" spans="1:14" x14ac:dyDescent="0.3">
      <c r="A8">
        <v>27974</v>
      </c>
      <c r="B8" t="s">
        <v>37</v>
      </c>
      <c r="C8" t="s">
        <v>39</v>
      </c>
      <c r="D8" s="5">
        <v>160000</v>
      </c>
      <c r="E8">
        <v>2</v>
      </c>
      <c r="F8" t="s">
        <v>27</v>
      </c>
      <c r="G8" t="s">
        <v>28</v>
      </c>
      <c r="H8" t="s">
        <v>15</v>
      </c>
      <c r="I8">
        <v>4</v>
      </c>
      <c r="J8" t="s">
        <v>16</v>
      </c>
      <c r="K8" t="s">
        <v>24</v>
      </c>
      <c r="L8">
        <v>33</v>
      </c>
      <c r="M8" t="str">
        <f t="shared" si="0"/>
        <v>MiddleAge</v>
      </c>
      <c r="N8" t="s">
        <v>15</v>
      </c>
    </row>
    <row r="9" spans="1:14" x14ac:dyDescent="0.3">
      <c r="A9">
        <v>19364</v>
      </c>
      <c r="B9" t="s">
        <v>36</v>
      </c>
      <c r="C9" t="s">
        <v>39</v>
      </c>
      <c r="D9" s="5">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5">
        <v>90000</v>
      </c>
      <c r="E13">
        <v>0</v>
      </c>
      <c r="F13" t="s">
        <v>13</v>
      </c>
      <c r="G13" t="s">
        <v>21</v>
      </c>
      <c r="H13" t="s">
        <v>18</v>
      </c>
      <c r="I13">
        <v>4</v>
      </c>
      <c r="J13" t="s">
        <v>51</v>
      </c>
      <c r="K13" t="s">
        <v>24</v>
      </c>
      <c r="L13">
        <v>36</v>
      </c>
      <c r="M13" t="str">
        <f t="shared" si="0"/>
        <v>MiddleAge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5">
        <v>80000</v>
      </c>
      <c r="E23">
        <v>0</v>
      </c>
      <c r="F23" t="s">
        <v>13</v>
      </c>
      <c r="G23" t="s">
        <v>21</v>
      </c>
      <c r="H23" t="s">
        <v>15</v>
      </c>
      <c r="I23">
        <v>4</v>
      </c>
      <c r="J23" t="s">
        <v>51</v>
      </c>
      <c r="K23" t="s">
        <v>24</v>
      </c>
      <c r="L23">
        <v>35</v>
      </c>
      <c r="M23" t="str">
        <f t="shared" si="0"/>
        <v>MiddleAge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5">
        <v>80000</v>
      </c>
      <c r="E53">
        <v>0</v>
      </c>
      <c r="F53" t="s">
        <v>13</v>
      </c>
      <c r="G53" t="s">
        <v>21</v>
      </c>
      <c r="H53" t="s">
        <v>18</v>
      </c>
      <c r="I53">
        <v>4</v>
      </c>
      <c r="J53" t="s">
        <v>51</v>
      </c>
      <c r="K53" t="s">
        <v>24</v>
      </c>
      <c r="L53">
        <v>35</v>
      </c>
      <c r="M53" t="str">
        <f t="shared" si="0"/>
        <v>MiddleAge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5">
        <v>80000</v>
      </c>
      <c r="E57">
        <v>4</v>
      </c>
      <c r="F57" t="s">
        <v>27</v>
      </c>
      <c r="G57" t="s">
        <v>21</v>
      </c>
      <c r="H57" t="s">
        <v>15</v>
      </c>
      <c r="I57">
        <v>2</v>
      </c>
      <c r="J57" t="s">
        <v>51</v>
      </c>
      <c r="K57" t="s">
        <v>17</v>
      </c>
      <c r="L57">
        <v>54</v>
      </c>
      <c r="M57" t="str">
        <f t="shared" si="0"/>
        <v>MiddleAge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5">
        <v>60000</v>
      </c>
      <c r="E65">
        <v>4</v>
      </c>
      <c r="F65" t="s">
        <v>13</v>
      </c>
      <c r="G65" t="s">
        <v>21</v>
      </c>
      <c r="H65" t="s">
        <v>15</v>
      </c>
      <c r="I65">
        <v>3</v>
      </c>
      <c r="J65" t="s">
        <v>51</v>
      </c>
      <c r="K65" t="s">
        <v>24</v>
      </c>
      <c r="L65">
        <v>41</v>
      </c>
      <c r="M65" t="str">
        <f t="shared" si="0"/>
        <v>MiddleAge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IF(L67&gt;54,"Old",IF(L67&gt;=31,"MiddleAge",IF(L67&lt;31,"Adolscent","Invalid")))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5">
        <v>120000</v>
      </c>
      <c r="E72">
        <v>0</v>
      </c>
      <c r="F72" t="s">
        <v>29</v>
      </c>
      <c r="G72" t="s">
        <v>21</v>
      </c>
      <c r="H72" t="s">
        <v>15</v>
      </c>
      <c r="I72">
        <v>4</v>
      </c>
      <c r="J72" t="s">
        <v>51</v>
      </c>
      <c r="K72" t="s">
        <v>24</v>
      </c>
      <c r="L72">
        <v>36</v>
      </c>
      <c r="M72" t="str">
        <f t="shared" si="1"/>
        <v>MiddleAge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5">
        <v>80000</v>
      </c>
      <c r="E79">
        <v>0</v>
      </c>
      <c r="F79" t="s">
        <v>13</v>
      </c>
      <c r="G79" t="s">
        <v>21</v>
      </c>
      <c r="H79" t="s">
        <v>15</v>
      </c>
      <c r="I79">
        <v>2</v>
      </c>
      <c r="J79" t="s">
        <v>51</v>
      </c>
      <c r="K79" t="s">
        <v>24</v>
      </c>
      <c r="L79">
        <v>29</v>
      </c>
      <c r="M79" t="str">
        <f t="shared" si="1"/>
        <v>Adolscent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51</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5">
        <v>80000</v>
      </c>
      <c r="E124">
        <v>0</v>
      </c>
      <c r="F124" t="s">
        <v>13</v>
      </c>
      <c r="G124" t="s">
        <v>21</v>
      </c>
      <c r="H124" t="s">
        <v>18</v>
      </c>
      <c r="I124">
        <v>3</v>
      </c>
      <c r="J124" t="s">
        <v>51</v>
      </c>
      <c r="K124" t="s">
        <v>24</v>
      </c>
      <c r="L124">
        <v>31</v>
      </c>
      <c r="M124" t="str">
        <f t="shared" si="1"/>
        <v>MiddleAge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IF(L131&gt;54,"Old",IF(L131&gt;=31,"MiddleAge",IF(L131&lt;31,"Adolscent","Invalid")))</f>
        <v>MiddleAge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5">
        <v>80000</v>
      </c>
      <c r="E145">
        <v>0</v>
      </c>
      <c r="F145" t="s">
        <v>13</v>
      </c>
      <c r="G145" t="s">
        <v>21</v>
      </c>
      <c r="H145" t="s">
        <v>15</v>
      </c>
      <c r="I145">
        <v>3</v>
      </c>
      <c r="J145" t="s">
        <v>51</v>
      </c>
      <c r="K145" t="s">
        <v>24</v>
      </c>
      <c r="L145">
        <v>32</v>
      </c>
      <c r="M145" t="str">
        <f t="shared" si="2"/>
        <v>MiddleAge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5">
        <v>100000</v>
      </c>
      <c r="E169">
        <v>0</v>
      </c>
      <c r="F169" t="s">
        <v>27</v>
      </c>
      <c r="G169" t="s">
        <v>28</v>
      </c>
      <c r="H169" t="s">
        <v>15</v>
      </c>
      <c r="I169">
        <v>3</v>
      </c>
      <c r="J169" t="s">
        <v>51</v>
      </c>
      <c r="K169" t="s">
        <v>24</v>
      </c>
      <c r="L169">
        <v>35</v>
      </c>
      <c r="M169" t="str">
        <f t="shared" si="2"/>
        <v>MiddleAge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5">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51</v>
      </c>
      <c r="K190" t="s">
        <v>24</v>
      </c>
      <c r="L190">
        <v>32</v>
      </c>
      <c r="M190" t="str">
        <f t="shared" si="2"/>
        <v>MiddleAge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5">
        <v>80000</v>
      </c>
      <c r="E194">
        <v>5</v>
      </c>
      <c r="F194" t="s">
        <v>13</v>
      </c>
      <c r="G194" t="s">
        <v>28</v>
      </c>
      <c r="H194" t="s">
        <v>15</v>
      </c>
      <c r="I194">
        <v>2</v>
      </c>
      <c r="J194" t="s">
        <v>51</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51</v>
      </c>
      <c r="K195" t="s">
        <v>24</v>
      </c>
      <c r="L195">
        <v>41</v>
      </c>
      <c r="M195" t="str">
        <f t="shared" ref="M195:M258" si="3">IF(L195&gt;54,"Old",IF(L195&gt;=31,"MiddleAge",IF(L195&lt;31,"Adolscent","Invalid")))</f>
        <v>MiddleAge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5">
        <v>80000</v>
      </c>
      <c r="E201">
        <v>0</v>
      </c>
      <c r="F201" t="s">
        <v>13</v>
      </c>
      <c r="G201" t="s">
        <v>21</v>
      </c>
      <c r="H201" t="s">
        <v>18</v>
      </c>
      <c r="I201">
        <v>3</v>
      </c>
      <c r="J201" t="s">
        <v>51</v>
      </c>
      <c r="K201" t="s">
        <v>24</v>
      </c>
      <c r="L201">
        <v>33</v>
      </c>
      <c r="M201" t="str">
        <f t="shared" si="3"/>
        <v>MiddleAge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5">
        <v>90000</v>
      </c>
      <c r="E208">
        <v>5</v>
      </c>
      <c r="F208" t="s">
        <v>19</v>
      </c>
      <c r="G208" t="s">
        <v>21</v>
      </c>
      <c r="H208" t="s">
        <v>18</v>
      </c>
      <c r="I208">
        <v>2</v>
      </c>
      <c r="J208" t="s">
        <v>51</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5">
        <v>70000</v>
      </c>
      <c r="E215">
        <v>0</v>
      </c>
      <c r="F215" t="s">
        <v>13</v>
      </c>
      <c r="G215" t="s">
        <v>21</v>
      </c>
      <c r="H215" t="s">
        <v>18</v>
      </c>
      <c r="I215">
        <v>4</v>
      </c>
      <c r="J215" t="s">
        <v>51</v>
      </c>
      <c r="K215" t="s">
        <v>24</v>
      </c>
      <c r="L215">
        <v>31</v>
      </c>
      <c r="M215" t="str">
        <f t="shared" si="3"/>
        <v>MiddleAge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5">
        <v>70000</v>
      </c>
      <c r="E225">
        <v>5</v>
      </c>
      <c r="F225" t="s">
        <v>13</v>
      </c>
      <c r="G225" t="s">
        <v>21</v>
      </c>
      <c r="H225" t="s">
        <v>15</v>
      </c>
      <c r="I225">
        <v>4</v>
      </c>
      <c r="J225" t="s">
        <v>51</v>
      </c>
      <c r="K225" t="s">
        <v>24</v>
      </c>
      <c r="L225">
        <v>39</v>
      </c>
      <c r="M225" t="str">
        <f t="shared" si="3"/>
        <v>MiddleAge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5">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5">
        <v>90000</v>
      </c>
      <c r="E236">
        <v>0</v>
      </c>
      <c r="F236" t="s">
        <v>13</v>
      </c>
      <c r="G236" t="s">
        <v>21</v>
      </c>
      <c r="H236" t="s">
        <v>18</v>
      </c>
      <c r="I236">
        <v>4</v>
      </c>
      <c r="J236" t="s">
        <v>51</v>
      </c>
      <c r="K236" t="s">
        <v>24</v>
      </c>
      <c r="L236">
        <v>35</v>
      </c>
      <c r="M236" t="str">
        <f t="shared" si="3"/>
        <v>MiddleAge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5">
        <v>120000</v>
      </c>
      <c r="E246">
        <v>3</v>
      </c>
      <c r="F246" t="s">
        <v>13</v>
      </c>
      <c r="G246" t="s">
        <v>28</v>
      </c>
      <c r="H246" t="s">
        <v>18</v>
      </c>
      <c r="I246">
        <v>2</v>
      </c>
      <c r="J246" t="s">
        <v>51</v>
      </c>
      <c r="K246" t="s">
        <v>17</v>
      </c>
      <c r="L246">
        <v>52</v>
      </c>
      <c r="M246" t="str">
        <f t="shared" si="3"/>
        <v>MiddleAge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5">
        <v>100000</v>
      </c>
      <c r="E249">
        <v>0</v>
      </c>
      <c r="F249" t="s">
        <v>27</v>
      </c>
      <c r="G249" t="s">
        <v>28</v>
      </c>
      <c r="H249" t="s">
        <v>15</v>
      </c>
      <c r="I249">
        <v>4</v>
      </c>
      <c r="J249" t="s">
        <v>51</v>
      </c>
      <c r="K249" t="s">
        <v>24</v>
      </c>
      <c r="L249">
        <v>34</v>
      </c>
      <c r="M249" t="str">
        <f t="shared" si="3"/>
        <v>MiddleAge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5">
        <v>100000</v>
      </c>
      <c r="E255">
        <v>3</v>
      </c>
      <c r="F255" t="s">
        <v>29</v>
      </c>
      <c r="G255" t="s">
        <v>21</v>
      </c>
      <c r="H255" t="s">
        <v>15</v>
      </c>
      <c r="I255">
        <v>0</v>
      </c>
      <c r="J255" t="s">
        <v>51</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IF(L259&gt;54,"Old",IF(L259&gt;=31,"MiddleAge",IF(L259&lt;31,"Adolscent","Invalid")))</f>
        <v>MiddleAge</v>
      </c>
      <c r="N259" t="s">
        <v>15</v>
      </c>
    </row>
    <row r="260" spans="1:14" x14ac:dyDescent="0.3">
      <c r="A260">
        <v>14193</v>
      </c>
      <c r="B260" t="s">
        <v>37</v>
      </c>
      <c r="C260" t="s">
        <v>38</v>
      </c>
      <c r="D260" s="5">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5">
        <v>70000</v>
      </c>
      <c r="E265">
        <v>5</v>
      </c>
      <c r="F265" t="s">
        <v>13</v>
      </c>
      <c r="G265" t="s">
        <v>21</v>
      </c>
      <c r="H265" t="s">
        <v>15</v>
      </c>
      <c r="I265">
        <v>3</v>
      </c>
      <c r="J265" t="s">
        <v>51</v>
      </c>
      <c r="K265" t="s">
        <v>24</v>
      </c>
      <c r="L265">
        <v>39</v>
      </c>
      <c r="M265" t="str">
        <f t="shared" si="4"/>
        <v>MiddleAge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5">
        <v>100000</v>
      </c>
      <c r="E280">
        <v>0</v>
      </c>
      <c r="F280" t="s">
        <v>27</v>
      </c>
      <c r="G280" t="s">
        <v>28</v>
      </c>
      <c r="H280" t="s">
        <v>15</v>
      </c>
      <c r="I280">
        <v>3</v>
      </c>
      <c r="J280" t="s">
        <v>51</v>
      </c>
      <c r="K280" t="s">
        <v>24</v>
      </c>
      <c r="L280">
        <v>35</v>
      </c>
      <c r="M280" t="str">
        <f t="shared" si="4"/>
        <v>MiddleAge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5">
        <v>110000</v>
      </c>
      <c r="E297">
        <v>0</v>
      </c>
      <c r="F297" t="s">
        <v>19</v>
      </c>
      <c r="G297" t="s">
        <v>28</v>
      </c>
      <c r="H297" t="s">
        <v>15</v>
      </c>
      <c r="I297">
        <v>3</v>
      </c>
      <c r="J297" t="s">
        <v>51</v>
      </c>
      <c r="K297" t="s">
        <v>24</v>
      </c>
      <c r="L297">
        <v>32</v>
      </c>
      <c r="M297" t="str">
        <f t="shared" si="4"/>
        <v>MiddleAge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5">
        <v>130000</v>
      </c>
      <c r="E320">
        <v>4</v>
      </c>
      <c r="F320" t="s">
        <v>19</v>
      </c>
      <c r="G320" t="s">
        <v>21</v>
      </c>
      <c r="H320" t="s">
        <v>18</v>
      </c>
      <c r="I320">
        <v>3</v>
      </c>
      <c r="J320" t="s">
        <v>51</v>
      </c>
      <c r="K320" t="s">
        <v>17</v>
      </c>
      <c r="L320">
        <v>54</v>
      </c>
      <c r="M320" t="str">
        <f t="shared" si="4"/>
        <v>MiddleAge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IF(L323&gt;54,"Old",IF(L323&gt;=31,"MiddleAge",IF(L323&lt;31,"Adolscent","Invalid")))</f>
        <v>MiddleAge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5">
        <v>90000</v>
      </c>
      <c r="E331">
        <v>5</v>
      </c>
      <c r="F331" t="s">
        <v>29</v>
      </c>
      <c r="G331" t="s">
        <v>14</v>
      </c>
      <c r="H331" t="s">
        <v>15</v>
      </c>
      <c r="I331">
        <v>2</v>
      </c>
      <c r="J331" t="s">
        <v>51</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51</v>
      </c>
      <c r="K332" t="s">
        <v>24</v>
      </c>
      <c r="L332">
        <v>32</v>
      </c>
      <c r="M332" t="str">
        <f t="shared" si="5"/>
        <v>MiddleAge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5">
        <v>80000</v>
      </c>
      <c r="E357">
        <v>0</v>
      </c>
      <c r="F357" t="s">
        <v>13</v>
      </c>
      <c r="G357" t="s">
        <v>21</v>
      </c>
      <c r="H357" t="s">
        <v>15</v>
      </c>
      <c r="I357">
        <v>3</v>
      </c>
      <c r="J357" t="s">
        <v>51</v>
      </c>
      <c r="K357" t="s">
        <v>24</v>
      </c>
      <c r="L357">
        <v>32</v>
      </c>
      <c r="M357" t="str">
        <f t="shared" si="5"/>
        <v>MiddleAge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51</v>
      </c>
      <c r="K361" t="s">
        <v>24</v>
      </c>
      <c r="L361">
        <v>30</v>
      </c>
      <c r="M361" t="str">
        <f t="shared" si="5"/>
        <v>Adolscent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5">
        <v>100000</v>
      </c>
      <c r="E372">
        <v>4</v>
      </c>
      <c r="F372" t="s">
        <v>13</v>
      </c>
      <c r="G372" t="s">
        <v>21</v>
      </c>
      <c r="H372" t="s">
        <v>15</v>
      </c>
      <c r="I372">
        <v>1</v>
      </c>
      <c r="J372" t="s">
        <v>51</v>
      </c>
      <c r="K372" t="s">
        <v>24</v>
      </c>
      <c r="L372">
        <v>46</v>
      </c>
      <c r="M372" t="str">
        <f t="shared" si="5"/>
        <v>MiddleAge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5">
        <v>70000</v>
      </c>
      <c r="E382">
        <v>0</v>
      </c>
      <c r="F382" t="s">
        <v>13</v>
      </c>
      <c r="G382" t="s">
        <v>21</v>
      </c>
      <c r="H382" t="s">
        <v>18</v>
      </c>
      <c r="I382">
        <v>3</v>
      </c>
      <c r="J382" t="s">
        <v>51</v>
      </c>
      <c r="K382" t="s">
        <v>24</v>
      </c>
      <c r="L382">
        <v>30</v>
      </c>
      <c r="M382" t="str">
        <f t="shared" si="5"/>
        <v>Adolscent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51</v>
      </c>
      <c r="K384" t="s">
        <v>17</v>
      </c>
      <c r="L384">
        <v>53</v>
      </c>
      <c r="M384" t="str">
        <f t="shared" si="5"/>
        <v>MiddleAge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IF(L387&gt;54,"Old",IF(L387&gt;=31,"MiddleAge",IF(L387&lt;31,"Adolscent","Invalid")))</f>
        <v>MiddleAge</v>
      </c>
      <c r="N387" t="s">
        <v>18</v>
      </c>
    </row>
    <row r="388" spans="1:14" x14ac:dyDescent="0.3">
      <c r="A388">
        <v>28957</v>
      </c>
      <c r="B388" t="s">
        <v>37</v>
      </c>
      <c r="C388" t="s">
        <v>38</v>
      </c>
      <c r="D388" s="5">
        <v>120000</v>
      </c>
      <c r="E388">
        <v>0</v>
      </c>
      <c r="F388" t="s">
        <v>29</v>
      </c>
      <c r="G388" t="s">
        <v>21</v>
      </c>
      <c r="H388" t="s">
        <v>15</v>
      </c>
      <c r="I388">
        <v>4</v>
      </c>
      <c r="J388" t="s">
        <v>51</v>
      </c>
      <c r="K388" t="s">
        <v>24</v>
      </c>
      <c r="L388">
        <v>34</v>
      </c>
      <c r="M388" t="str">
        <f t="shared" si="6"/>
        <v>MiddleAge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5">
        <v>110000</v>
      </c>
      <c r="E402">
        <v>3</v>
      </c>
      <c r="F402" t="s">
        <v>13</v>
      </c>
      <c r="G402" t="s">
        <v>28</v>
      </c>
      <c r="H402" t="s">
        <v>15</v>
      </c>
      <c r="I402">
        <v>4</v>
      </c>
      <c r="J402" t="s">
        <v>51</v>
      </c>
      <c r="K402" t="s">
        <v>17</v>
      </c>
      <c r="L402">
        <v>53</v>
      </c>
      <c r="M402" t="str">
        <f t="shared" si="6"/>
        <v>MiddleAge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5">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5">
        <v>110000</v>
      </c>
      <c r="E424">
        <v>0</v>
      </c>
      <c r="F424" t="s">
        <v>19</v>
      </c>
      <c r="G424" t="s">
        <v>28</v>
      </c>
      <c r="H424" t="s">
        <v>18</v>
      </c>
      <c r="I424">
        <v>3</v>
      </c>
      <c r="J424" t="s">
        <v>51</v>
      </c>
      <c r="K424" t="s">
        <v>24</v>
      </c>
      <c r="L424">
        <v>32</v>
      </c>
      <c r="M424" t="str">
        <f t="shared" si="6"/>
        <v>MiddleAge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5">
        <v>110000</v>
      </c>
      <c r="E434">
        <v>0</v>
      </c>
      <c r="F434" t="s">
        <v>27</v>
      </c>
      <c r="G434" t="s">
        <v>28</v>
      </c>
      <c r="H434" t="s">
        <v>15</v>
      </c>
      <c r="I434">
        <v>3</v>
      </c>
      <c r="J434" t="s">
        <v>51</v>
      </c>
      <c r="K434" t="s">
        <v>24</v>
      </c>
      <c r="L434">
        <v>34</v>
      </c>
      <c r="M434" t="str">
        <f t="shared" si="6"/>
        <v>MiddleAge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5">
        <v>90000</v>
      </c>
      <c r="E442">
        <v>0</v>
      </c>
      <c r="F442" t="s">
        <v>13</v>
      </c>
      <c r="G442" t="s">
        <v>21</v>
      </c>
      <c r="H442" t="s">
        <v>18</v>
      </c>
      <c r="I442">
        <v>3</v>
      </c>
      <c r="J442" t="s">
        <v>51</v>
      </c>
      <c r="K442" t="s">
        <v>24</v>
      </c>
      <c r="L442">
        <v>34</v>
      </c>
      <c r="M442" t="str">
        <f t="shared" si="6"/>
        <v>MiddleAge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5">
        <v>130000</v>
      </c>
      <c r="E448">
        <v>0</v>
      </c>
      <c r="F448" t="s">
        <v>31</v>
      </c>
      <c r="G448" t="s">
        <v>28</v>
      </c>
      <c r="H448" t="s">
        <v>15</v>
      </c>
      <c r="I448">
        <v>1</v>
      </c>
      <c r="J448" t="s">
        <v>51</v>
      </c>
      <c r="K448" t="s">
        <v>24</v>
      </c>
      <c r="L448">
        <v>48</v>
      </c>
      <c r="M448" t="str">
        <f t="shared" si="6"/>
        <v>MiddleAge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IF(L451&gt;54,"Old",IF(L451&gt;=31,"MiddleAge",IF(L451&lt;31,"Adolscent","Invalid")))</f>
        <v>MiddleAge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51</v>
      </c>
      <c r="K460" t="s">
        <v>24</v>
      </c>
      <c r="L460">
        <v>32</v>
      </c>
      <c r="M460" t="str">
        <f t="shared" si="7"/>
        <v>MiddleAge</v>
      </c>
      <c r="N460" t="s">
        <v>15</v>
      </c>
    </row>
    <row r="461" spans="1:14" x14ac:dyDescent="0.3">
      <c r="A461">
        <v>21554</v>
      </c>
      <c r="B461" t="s">
        <v>37</v>
      </c>
      <c r="C461" t="s">
        <v>38</v>
      </c>
      <c r="D461" s="5">
        <v>80000</v>
      </c>
      <c r="E461">
        <v>0</v>
      </c>
      <c r="F461" t="s">
        <v>13</v>
      </c>
      <c r="G461" t="s">
        <v>21</v>
      </c>
      <c r="H461" t="s">
        <v>18</v>
      </c>
      <c r="I461">
        <v>3</v>
      </c>
      <c r="J461" t="s">
        <v>51</v>
      </c>
      <c r="K461" t="s">
        <v>24</v>
      </c>
      <c r="L461">
        <v>33</v>
      </c>
      <c r="M461" t="str">
        <f t="shared" si="7"/>
        <v>MiddleAge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5">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5">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5">
        <v>60000</v>
      </c>
      <c r="E497">
        <v>2</v>
      </c>
      <c r="F497" t="s">
        <v>19</v>
      </c>
      <c r="G497" t="s">
        <v>21</v>
      </c>
      <c r="H497" t="s">
        <v>15</v>
      </c>
      <c r="I497">
        <v>2</v>
      </c>
      <c r="J497" t="s">
        <v>51</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5">
        <v>60000</v>
      </c>
      <c r="E515">
        <v>4</v>
      </c>
      <c r="F515" t="s">
        <v>31</v>
      </c>
      <c r="G515" t="s">
        <v>28</v>
      </c>
      <c r="H515" t="s">
        <v>15</v>
      </c>
      <c r="I515">
        <v>2</v>
      </c>
      <c r="J515" t="s">
        <v>51</v>
      </c>
      <c r="K515" t="s">
        <v>32</v>
      </c>
      <c r="L515">
        <v>61</v>
      </c>
      <c r="M515" t="str">
        <f t="shared" ref="M515:M578" si="8">IF(L515&gt;54,"Old",IF(L515&gt;=31,"MiddleAge",IF(L515&lt;31,"Adolscent","Invalid")))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5">
        <v>40000</v>
      </c>
      <c r="E523">
        <v>4</v>
      </c>
      <c r="F523" t="s">
        <v>27</v>
      </c>
      <c r="G523" t="s">
        <v>21</v>
      </c>
      <c r="H523" t="s">
        <v>15</v>
      </c>
      <c r="I523">
        <v>2</v>
      </c>
      <c r="J523" t="s">
        <v>51</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5">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5">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51</v>
      </c>
      <c r="K537" t="s">
        <v>32</v>
      </c>
      <c r="L537">
        <v>41</v>
      </c>
      <c r="M537" t="str">
        <f t="shared" si="8"/>
        <v>MiddleAge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5">
        <v>50000</v>
      </c>
      <c r="E553">
        <v>4</v>
      </c>
      <c r="F553" t="s">
        <v>13</v>
      </c>
      <c r="G553" t="s">
        <v>28</v>
      </c>
      <c r="H553" t="s">
        <v>15</v>
      </c>
      <c r="I553">
        <v>2</v>
      </c>
      <c r="J553" t="s">
        <v>51</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51</v>
      </c>
      <c r="K554" t="s">
        <v>32</v>
      </c>
      <c r="L554">
        <v>54</v>
      </c>
      <c r="M554" t="str">
        <f t="shared" si="8"/>
        <v>MiddleAge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5">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5">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5">
        <v>60000</v>
      </c>
      <c r="E577">
        <v>2</v>
      </c>
      <c r="F577" t="s">
        <v>19</v>
      </c>
      <c r="G577" t="s">
        <v>21</v>
      </c>
      <c r="H577" t="s">
        <v>15</v>
      </c>
      <c r="I577">
        <v>1</v>
      </c>
      <c r="J577" t="s">
        <v>51</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IF(L579&gt;54,"Old",IF(L579&gt;=31,"MiddleAge",IF(L579&lt;31,"Adolscent","Invalid")))</f>
        <v>MiddleAge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5">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5">
        <v>60000</v>
      </c>
      <c r="E585">
        <v>3</v>
      </c>
      <c r="F585" t="s">
        <v>13</v>
      </c>
      <c r="G585" t="s">
        <v>28</v>
      </c>
      <c r="H585" t="s">
        <v>15</v>
      </c>
      <c r="I585">
        <v>2</v>
      </c>
      <c r="J585" t="s">
        <v>51</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5">
        <v>90000</v>
      </c>
      <c r="E590">
        <v>2</v>
      </c>
      <c r="F590" t="s">
        <v>27</v>
      </c>
      <c r="G590" t="s">
        <v>21</v>
      </c>
      <c r="H590" t="s">
        <v>15</v>
      </c>
      <c r="I590">
        <v>1</v>
      </c>
      <c r="J590" t="s">
        <v>51</v>
      </c>
      <c r="K590" t="s">
        <v>32</v>
      </c>
      <c r="L590">
        <v>51</v>
      </c>
      <c r="M590" t="str">
        <f t="shared" si="9"/>
        <v>MiddleAge</v>
      </c>
      <c r="N590" t="s">
        <v>15</v>
      </c>
    </row>
    <row r="591" spans="1:14" x14ac:dyDescent="0.3">
      <c r="A591">
        <v>12100</v>
      </c>
      <c r="B591" t="s">
        <v>37</v>
      </c>
      <c r="C591" t="s">
        <v>39</v>
      </c>
      <c r="D591" s="5">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5">
        <v>40000</v>
      </c>
      <c r="E593">
        <v>4</v>
      </c>
      <c r="F593" t="s">
        <v>27</v>
      </c>
      <c r="G593" t="s">
        <v>21</v>
      </c>
      <c r="H593" t="s">
        <v>18</v>
      </c>
      <c r="I593">
        <v>2</v>
      </c>
      <c r="J593" t="s">
        <v>51</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5">
        <v>70000</v>
      </c>
      <c r="E609">
        <v>5</v>
      </c>
      <c r="F609" t="s">
        <v>31</v>
      </c>
      <c r="G609" t="s">
        <v>21</v>
      </c>
      <c r="H609" t="s">
        <v>15</v>
      </c>
      <c r="I609">
        <v>3</v>
      </c>
      <c r="J609" t="s">
        <v>51</v>
      </c>
      <c r="K609" t="s">
        <v>32</v>
      </c>
      <c r="L609">
        <v>46</v>
      </c>
      <c r="M609" t="str">
        <f t="shared" si="9"/>
        <v>MiddleAge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51</v>
      </c>
      <c r="K643" t="s">
        <v>32</v>
      </c>
      <c r="L643">
        <v>64</v>
      </c>
      <c r="M643" t="str">
        <f t="shared" ref="M643:M706" si="10">IF(L643&gt;54,"Old",IF(L643&gt;=31,"MiddleAge",IF(L643&lt;31,"Adolscent","Invalid")))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5">
        <v>60000</v>
      </c>
      <c r="E646">
        <v>5</v>
      </c>
      <c r="F646" t="s">
        <v>13</v>
      </c>
      <c r="G646" t="s">
        <v>14</v>
      </c>
      <c r="H646" t="s">
        <v>15</v>
      </c>
      <c r="I646">
        <v>3</v>
      </c>
      <c r="J646" t="s">
        <v>51</v>
      </c>
      <c r="K646" t="s">
        <v>32</v>
      </c>
      <c r="L646">
        <v>41</v>
      </c>
      <c r="M646" t="str">
        <f t="shared" si="10"/>
        <v>MiddleAge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5">
        <v>70000</v>
      </c>
      <c r="E652">
        <v>5</v>
      </c>
      <c r="F652" t="s">
        <v>31</v>
      </c>
      <c r="G652" t="s">
        <v>28</v>
      </c>
      <c r="H652" t="s">
        <v>15</v>
      </c>
      <c r="I652">
        <v>2</v>
      </c>
      <c r="J652" t="s">
        <v>51</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5">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5">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5">
        <v>70000</v>
      </c>
      <c r="E672">
        <v>2</v>
      </c>
      <c r="F672" t="s">
        <v>19</v>
      </c>
      <c r="G672" t="s">
        <v>21</v>
      </c>
      <c r="H672" t="s">
        <v>15</v>
      </c>
      <c r="I672">
        <v>1</v>
      </c>
      <c r="J672" t="s">
        <v>51</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5">
        <v>70000</v>
      </c>
      <c r="E707">
        <v>4</v>
      </c>
      <c r="F707" t="s">
        <v>13</v>
      </c>
      <c r="G707" t="s">
        <v>28</v>
      </c>
      <c r="H707" t="s">
        <v>15</v>
      </c>
      <c r="I707">
        <v>1</v>
      </c>
      <c r="J707" t="s">
        <v>51</v>
      </c>
      <c r="K707" t="s">
        <v>32</v>
      </c>
      <c r="L707">
        <v>59</v>
      </c>
      <c r="M707" t="str">
        <f t="shared" ref="M707:M770" si="11">IF(L707&gt;54,"Old",IF(L707&gt;=31,"MiddleAge",IF(L707&lt;31,"Adolscent","Invalid")))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5">
        <v>70000</v>
      </c>
      <c r="E710">
        <v>5</v>
      </c>
      <c r="F710" t="s">
        <v>13</v>
      </c>
      <c r="G710" t="s">
        <v>28</v>
      </c>
      <c r="H710" t="s">
        <v>15</v>
      </c>
      <c r="I710">
        <v>4</v>
      </c>
      <c r="J710" t="s">
        <v>51</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5">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5">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5">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5">
        <v>60000</v>
      </c>
      <c r="E748">
        <v>2</v>
      </c>
      <c r="F748" t="s">
        <v>13</v>
      </c>
      <c r="G748" t="s">
        <v>28</v>
      </c>
      <c r="H748" t="s">
        <v>15</v>
      </c>
      <c r="I748">
        <v>0</v>
      </c>
      <c r="J748" t="s">
        <v>51</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5">
        <v>60000</v>
      </c>
      <c r="E763">
        <v>5</v>
      </c>
      <c r="F763" t="s">
        <v>13</v>
      </c>
      <c r="G763" t="s">
        <v>28</v>
      </c>
      <c r="H763" t="s">
        <v>15</v>
      </c>
      <c r="I763">
        <v>3</v>
      </c>
      <c r="J763" t="s">
        <v>51</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5">
        <v>50000</v>
      </c>
      <c r="E768">
        <v>4</v>
      </c>
      <c r="F768" t="s">
        <v>13</v>
      </c>
      <c r="G768" t="s">
        <v>14</v>
      </c>
      <c r="H768" t="s">
        <v>15</v>
      </c>
      <c r="I768">
        <v>3</v>
      </c>
      <c r="J768" t="s">
        <v>51</v>
      </c>
      <c r="K768" t="s">
        <v>32</v>
      </c>
      <c r="L768">
        <v>42</v>
      </c>
      <c r="M768" t="str">
        <f t="shared" si="11"/>
        <v>MiddleAge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IF(L771&gt;54,"Old",IF(L771&gt;=31,"MiddleAge",IF(L771&lt;31,"Adolscent","Invalid")))</f>
        <v>MiddleAge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5">
        <v>70000</v>
      </c>
      <c r="E777">
        <v>2</v>
      </c>
      <c r="F777" t="s">
        <v>29</v>
      </c>
      <c r="G777" t="s">
        <v>14</v>
      </c>
      <c r="H777" t="s">
        <v>15</v>
      </c>
      <c r="I777">
        <v>2</v>
      </c>
      <c r="J777" t="s">
        <v>51</v>
      </c>
      <c r="K777" t="s">
        <v>32</v>
      </c>
      <c r="L777">
        <v>54</v>
      </c>
      <c r="M777" t="str">
        <f t="shared" si="12"/>
        <v>MiddleAge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5">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5">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51</v>
      </c>
      <c r="K815" t="s">
        <v>32</v>
      </c>
      <c r="L815">
        <v>53</v>
      </c>
      <c r="M815" t="str">
        <f t="shared" si="12"/>
        <v>MiddleAge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IF(L835&gt;54,"Old",IF(L835&gt;=31,"MiddleAge",IF(L835&lt;31,"Adolscent","Invalid")))</f>
        <v>MiddleAge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5">
        <v>70000</v>
      </c>
      <c r="E842">
        <v>4</v>
      </c>
      <c r="F842" t="s">
        <v>19</v>
      </c>
      <c r="G842" t="s">
        <v>21</v>
      </c>
      <c r="H842" t="s">
        <v>15</v>
      </c>
      <c r="I842">
        <v>2</v>
      </c>
      <c r="J842" t="s">
        <v>51</v>
      </c>
      <c r="K842" t="s">
        <v>32</v>
      </c>
      <c r="L842">
        <v>53</v>
      </c>
      <c r="M842" t="str">
        <f t="shared" si="13"/>
        <v>MiddleAge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5">
        <v>40000</v>
      </c>
      <c r="E846">
        <v>5</v>
      </c>
      <c r="F846" t="s">
        <v>27</v>
      </c>
      <c r="G846" t="s">
        <v>21</v>
      </c>
      <c r="H846" t="s">
        <v>15</v>
      </c>
      <c r="I846">
        <v>2</v>
      </c>
      <c r="J846" t="s">
        <v>51</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5">
        <v>60000</v>
      </c>
      <c r="E868">
        <v>2</v>
      </c>
      <c r="F868" t="s">
        <v>27</v>
      </c>
      <c r="G868" t="s">
        <v>21</v>
      </c>
      <c r="H868" t="s">
        <v>15</v>
      </c>
      <c r="I868">
        <v>2</v>
      </c>
      <c r="J868" t="s">
        <v>51</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5">
        <v>30000</v>
      </c>
      <c r="E870">
        <v>5</v>
      </c>
      <c r="F870" t="s">
        <v>29</v>
      </c>
      <c r="G870" t="s">
        <v>14</v>
      </c>
      <c r="H870" t="s">
        <v>15</v>
      </c>
      <c r="I870">
        <v>3</v>
      </c>
      <c r="J870" t="s">
        <v>51</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5">
        <v>60000</v>
      </c>
      <c r="E873">
        <v>2</v>
      </c>
      <c r="F873" t="s">
        <v>27</v>
      </c>
      <c r="G873" t="s">
        <v>21</v>
      </c>
      <c r="H873" t="s">
        <v>15</v>
      </c>
      <c r="I873">
        <v>2</v>
      </c>
      <c r="J873" t="s">
        <v>51</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IF(L899&gt;54,"Old",IF(L899&gt;=31,"MiddleAge",IF(L899&lt;31,"Adolscent","Invalid")))</f>
        <v>Adolscent</v>
      </c>
      <c r="N899" t="s">
        <v>18</v>
      </c>
    </row>
    <row r="900" spans="1:14" x14ac:dyDescent="0.3">
      <c r="A900">
        <v>18066</v>
      </c>
      <c r="B900" t="s">
        <v>37</v>
      </c>
      <c r="C900" t="s">
        <v>39</v>
      </c>
      <c r="D900" s="5">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51</v>
      </c>
      <c r="K901" t="s">
        <v>32</v>
      </c>
      <c r="L901">
        <v>46</v>
      </c>
      <c r="M901" t="str">
        <f t="shared" si="14"/>
        <v>MiddleAge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5">
        <v>50000</v>
      </c>
      <c r="E909">
        <v>4</v>
      </c>
      <c r="F909" t="s">
        <v>13</v>
      </c>
      <c r="G909" t="s">
        <v>28</v>
      </c>
      <c r="H909" t="s">
        <v>15</v>
      </c>
      <c r="I909">
        <v>2</v>
      </c>
      <c r="J909" t="s">
        <v>51</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5">
        <v>60000</v>
      </c>
      <c r="E917">
        <v>3</v>
      </c>
      <c r="F917" t="s">
        <v>31</v>
      </c>
      <c r="G917" t="s">
        <v>28</v>
      </c>
      <c r="H917" t="s">
        <v>15</v>
      </c>
      <c r="I917">
        <v>2</v>
      </c>
      <c r="J917" t="s">
        <v>51</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5">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5">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5">
        <v>70000</v>
      </c>
      <c r="E932">
        <v>5</v>
      </c>
      <c r="F932" t="s">
        <v>31</v>
      </c>
      <c r="G932" t="s">
        <v>21</v>
      </c>
      <c r="H932" t="s">
        <v>18</v>
      </c>
      <c r="I932">
        <v>3</v>
      </c>
      <c r="J932" t="s">
        <v>51</v>
      </c>
      <c r="K932" t="s">
        <v>32</v>
      </c>
      <c r="L932">
        <v>47</v>
      </c>
      <c r="M932" t="str">
        <f t="shared" si="14"/>
        <v>MiddleAge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5">
        <v>70000</v>
      </c>
      <c r="E951">
        <v>2</v>
      </c>
      <c r="F951" t="s">
        <v>29</v>
      </c>
      <c r="G951" t="s">
        <v>14</v>
      </c>
      <c r="H951" t="s">
        <v>15</v>
      </c>
      <c r="I951">
        <v>2</v>
      </c>
      <c r="J951" t="s">
        <v>51</v>
      </c>
      <c r="K951" t="s">
        <v>32</v>
      </c>
      <c r="L951">
        <v>53</v>
      </c>
      <c r="M951" t="str">
        <f t="shared" si="14"/>
        <v>MiddleAge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IF(L963&gt;54,"Old",IF(L963&gt;=31,"MiddleAge",IF(L963&lt;31,"Adolscent","Invalid")))</f>
        <v>Old</v>
      </c>
      <c r="N963" t="s">
        <v>18</v>
      </c>
    </row>
    <row r="964" spans="1:14" x14ac:dyDescent="0.3">
      <c r="A964">
        <v>16813</v>
      </c>
      <c r="B964" t="s">
        <v>36</v>
      </c>
      <c r="C964" t="s">
        <v>39</v>
      </c>
      <c r="D964" s="5">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51</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5">
        <v>60000</v>
      </c>
      <c r="E978">
        <v>3</v>
      </c>
      <c r="F978" t="s">
        <v>13</v>
      </c>
      <c r="G978" t="s">
        <v>28</v>
      </c>
      <c r="H978" t="s">
        <v>15</v>
      </c>
      <c r="I978">
        <v>2</v>
      </c>
      <c r="J978" t="s">
        <v>51</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5">
        <v>80000</v>
      </c>
      <c r="E982">
        <v>3</v>
      </c>
      <c r="F982" t="s">
        <v>13</v>
      </c>
      <c r="G982" t="s">
        <v>14</v>
      </c>
      <c r="H982" t="s">
        <v>15</v>
      </c>
      <c r="I982">
        <v>3</v>
      </c>
      <c r="J982" t="s">
        <v>51</v>
      </c>
      <c r="K982" t="s">
        <v>32</v>
      </c>
      <c r="L982">
        <v>40</v>
      </c>
      <c r="M982" t="str">
        <f t="shared" si="15"/>
        <v>MiddleAge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5">
        <v>40000</v>
      </c>
      <c r="E988">
        <v>5</v>
      </c>
      <c r="F988" t="s">
        <v>27</v>
      </c>
      <c r="G988" t="s">
        <v>21</v>
      </c>
      <c r="H988" t="s">
        <v>15</v>
      </c>
      <c r="I988">
        <v>4</v>
      </c>
      <c r="J988" t="s">
        <v>51</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51</v>
      </c>
      <c r="K991" t="s">
        <v>32</v>
      </c>
      <c r="L991">
        <v>42</v>
      </c>
      <c r="M991" t="str">
        <f t="shared" si="15"/>
        <v>MiddleAge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5">
        <v>60000</v>
      </c>
      <c r="E1001">
        <v>3</v>
      </c>
      <c r="F1001" t="s">
        <v>27</v>
      </c>
      <c r="G1001" t="s">
        <v>21</v>
      </c>
      <c r="H1001" t="s">
        <v>15</v>
      </c>
      <c r="I1001">
        <v>2</v>
      </c>
      <c r="J1001" t="s">
        <v>51</v>
      </c>
      <c r="K1001" t="s">
        <v>32</v>
      </c>
      <c r="L1001">
        <v>53</v>
      </c>
      <c r="M1001" t="str">
        <f t="shared" si="15"/>
        <v>MiddleAge</v>
      </c>
      <c r="N1001" t="s">
        <v>15</v>
      </c>
    </row>
  </sheetData>
  <autoFilter ref="A1:N1001" xr:uid="{5B386D04-8EB0-4C21-8F4F-C2B806C8B934}"/>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53433-EC6D-4CD4-A9C7-49924A520221}">
  <dimension ref="A3:M60"/>
  <sheetViews>
    <sheetView topLeftCell="A22" zoomScaleNormal="100" workbookViewId="0">
      <selection activeCell="K57" sqref="K57"/>
    </sheetView>
  </sheetViews>
  <sheetFormatPr defaultRowHeight="14.4" x14ac:dyDescent="0.3"/>
  <cols>
    <col min="1" max="1" width="21.88671875" bestFit="1" customWidth="1"/>
    <col min="2" max="2" width="19.109375" bestFit="1" customWidth="1"/>
    <col min="3" max="3" width="5.21875" bestFit="1" customWidth="1"/>
    <col min="4" max="4" width="10.77734375" bestFit="1" customWidth="1"/>
    <col min="5" max="5" width="10.109375" bestFit="1" customWidth="1"/>
    <col min="6" max="6" width="21.88671875" bestFit="1" customWidth="1"/>
    <col min="7" max="7" width="15.5546875" bestFit="1" customWidth="1"/>
    <col min="8" max="10" width="10.109375" bestFit="1" customWidth="1"/>
    <col min="11" max="11" width="21.88671875" bestFit="1" customWidth="1"/>
    <col min="12" max="12" width="15.5546875" bestFit="1" customWidth="1"/>
    <col min="13" max="13" width="8.5546875" bestFit="1" customWidth="1"/>
    <col min="14" max="14" width="10.77734375" bestFit="1" customWidth="1"/>
    <col min="15" max="17" width="11.6640625" bestFit="1" customWidth="1"/>
    <col min="18" max="18" width="10.77734375" bestFit="1" customWidth="1"/>
  </cols>
  <sheetData>
    <row r="3" spans="1:4" x14ac:dyDescent="0.3">
      <c r="A3" s="7" t="s">
        <v>48</v>
      </c>
      <c r="B3" s="7" t="s">
        <v>49</v>
      </c>
    </row>
    <row r="4" spans="1:4" x14ac:dyDescent="0.3">
      <c r="A4" s="7" t="s">
        <v>41</v>
      </c>
      <c r="B4" t="s">
        <v>18</v>
      </c>
      <c r="C4" t="s">
        <v>15</v>
      </c>
      <c r="D4" t="s">
        <v>42</v>
      </c>
    </row>
    <row r="5" spans="1:4" x14ac:dyDescent="0.3">
      <c r="A5" s="8" t="s">
        <v>38</v>
      </c>
      <c r="B5" s="10">
        <v>54885.496183206109</v>
      </c>
      <c r="C5" s="10">
        <v>59259.259259259263</v>
      </c>
      <c r="D5" s="10">
        <v>56861.924686192469</v>
      </c>
    </row>
    <row r="6" spans="1:4" x14ac:dyDescent="0.3">
      <c r="A6" s="8" t="s">
        <v>39</v>
      </c>
      <c r="B6" s="10">
        <v>59431.818181818184</v>
      </c>
      <c r="C6" s="10">
        <v>61300.813008130084</v>
      </c>
      <c r="D6" s="10">
        <v>60200.668896321069</v>
      </c>
    </row>
    <row r="7" spans="1:4" x14ac:dyDescent="0.3">
      <c r="A7" s="8" t="s">
        <v>42</v>
      </c>
      <c r="B7" s="10">
        <v>57491.856677524433</v>
      </c>
      <c r="C7" s="10">
        <v>60346.320346320346</v>
      </c>
      <c r="D7" s="10">
        <v>58717.472118959107</v>
      </c>
    </row>
    <row r="9" spans="1:4" x14ac:dyDescent="0.3">
      <c r="A9" s="7" t="s">
        <v>43</v>
      </c>
      <c r="B9" s="7" t="s">
        <v>47</v>
      </c>
    </row>
    <row r="10" spans="1:4" x14ac:dyDescent="0.3">
      <c r="A10" s="7" t="s">
        <v>41</v>
      </c>
      <c r="B10" t="s">
        <v>18</v>
      </c>
      <c r="C10" t="s">
        <v>15</v>
      </c>
      <c r="D10" t="s">
        <v>42</v>
      </c>
    </row>
    <row r="11" spans="1:4" x14ac:dyDescent="0.3">
      <c r="A11" s="8" t="s">
        <v>16</v>
      </c>
      <c r="B11" s="6">
        <v>107</v>
      </c>
      <c r="C11" s="6">
        <v>98</v>
      </c>
      <c r="D11" s="6">
        <v>205</v>
      </c>
    </row>
    <row r="12" spans="1:4" x14ac:dyDescent="0.3">
      <c r="A12" s="8" t="s">
        <v>26</v>
      </c>
      <c r="B12" s="6">
        <v>50</v>
      </c>
      <c r="C12" s="6">
        <v>38</v>
      </c>
      <c r="D12" s="6">
        <v>88</v>
      </c>
    </row>
    <row r="13" spans="1:4" x14ac:dyDescent="0.3">
      <c r="A13" s="8" t="s">
        <v>22</v>
      </c>
      <c r="B13" s="6">
        <v>37</v>
      </c>
      <c r="C13" s="6">
        <v>44</v>
      </c>
      <c r="D13" s="6">
        <v>81</v>
      </c>
    </row>
    <row r="14" spans="1:4" x14ac:dyDescent="0.3">
      <c r="A14" s="8" t="s">
        <v>23</v>
      </c>
      <c r="B14" s="6">
        <v>63</v>
      </c>
      <c r="C14" s="6">
        <v>38</v>
      </c>
      <c r="D14" s="6">
        <v>101</v>
      </c>
    </row>
    <row r="15" spans="1:4" x14ac:dyDescent="0.3">
      <c r="A15" s="8" t="s">
        <v>51</v>
      </c>
      <c r="B15" s="6">
        <v>50</v>
      </c>
      <c r="C15" s="6">
        <v>13</v>
      </c>
      <c r="D15" s="6">
        <v>63</v>
      </c>
    </row>
    <row r="16" spans="1:4" x14ac:dyDescent="0.3">
      <c r="A16" s="8" t="s">
        <v>42</v>
      </c>
      <c r="B16" s="6">
        <v>307</v>
      </c>
      <c r="C16" s="6">
        <v>231</v>
      </c>
      <c r="D16" s="6">
        <v>538</v>
      </c>
    </row>
    <row r="18" spans="1:4" x14ac:dyDescent="0.3">
      <c r="A18" s="7" t="s">
        <v>43</v>
      </c>
      <c r="B18" s="7" t="s">
        <v>47</v>
      </c>
    </row>
    <row r="19" spans="1:4" x14ac:dyDescent="0.3">
      <c r="A19" s="7" t="s">
        <v>41</v>
      </c>
      <c r="B19" t="s">
        <v>18</v>
      </c>
      <c r="C19" t="s">
        <v>15</v>
      </c>
      <c r="D19" t="s">
        <v>42</v>
      </c>
    </row>
    <row r="20" spans="1:4" x14ac:dyDescent="0.3">
      <c r="A20" s="8" t="s">
        <v>44</v>
      </c>
      <c r="B20" s="6">
        <v>24</v>
      </c>
      <c r="C20" s="6">
        <v>14</v>
      </c>
      <c r="D20" s="6">
        <v>38</v>
      </c>
    </row>
    <row r="21" spans="1:4" x14ac:dyDescent="0.3">
      <c r="A21" s="8" t="s">
        <v>45</v>
      </c>
      <c r="B21" s="6">
        <v>187</v>
      </c>
      <c r="C21" s="6">
        <v>185</v>
      </c>
      <c r="D21" s="6">
        <v>372</v>
      </c>
    </row>
    <row r="22" spans="1:4" x14ac:dyDescent="0.3">
      <c r="A22" s="8" t="s">
        <v>46</v>
      </c>
      <c r="B22" s="6">
        <v>96</v>
      </c>
      <c r="C22" s="6">
        <v>32</v>
      </c>
      <c r="D22" s="6">
        <v>128</v>
      </c>
    </row>
    <row r="23" spans="1:4" x14ac:dyDescent="0.3">
      <c r="A23" s="8" t="s">
        <v>42</v>
      </c>
      <c r="B23" s="6">
        <v>307</v>
      </c>
      <c r="C23" s="6">
        <v>231</v>
      </c>
      <c r="D23" s="6">
        <v>538</v>
      </c>
    </row>
    <row r="25" spans="1:4" x14ac:dyDescent="0.3">
      <c r="A25" s="7" t="s">
        <v>43</v>
      </c>
      <c r="B25" s="7" t="s">
        <v>50</v>
      </c>
    </row>
    <row r="26" spans="1:4" x14ac:dyDescent="0.3">
      <c r="A26" s="7" t="s">
        <v>41</v>
      </c>
      <c r="B26" t="s">
        <v>38</v>
      </c>
      <c r="C26" t="s">
        <v>39</v>
      </c>
      <c r="D26" t="s">
        <v>42</v>
      </c>
    </row>
    <row r="27" spans="1:4" x14ac:dyDescent="0.3">
      <c r="A27" s="9">
        <v>10000</v>
      </c>
      <c r="B27" s="6">
        <v>18</v>
      </c>
      <c r="C27" s="6">
        <v>15</v>
      </c>
      <c r="D27" s="6">
        <v>33</v>
      </c>
    </row>
    <row r="28" spans="1:4" x14ac:dyDescent="0.3">
      <c r="A28" s="9">
        <v>20000</v>
      </c>
      <c r="B28" s="6">
        <v>17</v>
      </c>
      <c r="C28" s="6">
        <v>18</v>
      </c>
      <c r="D28" s="6">
        <v>35</v>
      </c>
    </row>
    <row r="29" spans="1:4" x14ac:dyDescent="0.3">
      <c r="A29" s="11">
        <v>30000</v>
      </c>
      <c r="B29" s="12">
        <v>26</v>
      </c>
      <c r="C29" s="12">
        <v>28</v>
      </c>
      <c r="D29" s="12">
        <v>54</v>
      </c>
    </row>
    <row r="30" spans="1:4" x14ac:dyDescent="0.3">
      <c r="A30" s="11">
        <v>40000</v>
      </c>
      <c r="B30" s="12">
        <v>44</v>
      </c>
      <c r="C30" s="12">
        <v>47</v>
      </c>
      <c r="D30" s="12">
        <v>91</v>
      </c>
    </row>
    <row r="31" spans="1:4" x14ac:dyDescent="0.3">
      <c r="A31" s="9">
        <v>50000</v>
      </c>
      <c r="B31" s="6">
        <v>10</v>
      </c>
      <c r="C31" s="6">
        <v>14</v>
      </c>
      <c r="D31" s="6">
        <v>24</v>
      </c>
    </row>
    <row r="32" spans="1:4" x14ac:dyDescent="0.3">
      <c r="A32" s="11">
        <v>60000</v>
      </c>
      <c r="B32" s="12">
        <v>42</v>
      </c>
      <c r="C32" s="12">
        <v>63</v>
      </c>
      <c r="D32" s="12">
        <v>105</v>
      </c>
    </row>
    <row r="33" spans="1:12" x14ac:dyDescent="0.3">
      <c r="A33" s="9">
        <v>70000</v>
      </c>
      <c r="B33" s="6">
        <v>27</v>
      </c>
      <c r="C33" s="6">
        <v>40</v>
      </c>
      <c r="D33" s="6">
        <v>67</v>
      </c>
    </row>
    <row r="34" spans="1:12" x14ac:dyDescent="0.3">
      <c r="A34" s="9">
        <v>80000</v>
      </c>
      <c r="B34" s="6">
        <v>17</v>
      </c>
      <c r="C34" s="6">
        <v>29</v>
      </c>
      <c r="D34" s="6">
        <v>46</v>
      </c>
    </row>
    <row r="35" spans="1:12" x14ac:dyDescent="0.3">
      <c r="A35" s="9">
        <v>90000</v>
      </c>
      <c r="B35" s="6">
        <v>12</v>
      </c>
      <c r="C35" s="6">
        <v>9</v>
      </c>
      <c r="D35" s="6">
        <v>21</v>
      </c>
    </row>
    <row r="36" spans="1:12" x14ac:dyDescent="0.3">
      <c r="A36" s="9">
        <v>100000</v>
      </c>
      <c r="B36" s="6">
        <v>6</v>
      </c>
      <c r="C36" s="6">
        <v>9</v>
      </c>
      <c r="D36" s="6">
        <v>15</v>
      </c>
    </row>
    <row r="37" spans="1:12" x14ac:dyDescent="0.3">
      <c r="A37" s="9">
        <v>110000</v>
      </c>
      <c r="B37" s="6">
        <v>2</v>
      </c>
      <c r="C37" s="6">
        <v>4</v>
      </c>
      <c r="D37" s="6">
        <v>6</v>
      </c>
    </row>
    <row r="38" spans="1:12" x14ac:dyDescent="0.3">
      <c r="A38" s="9">
        <v>120000</v>
      </c>
      <c r="B38" s="6">
        <v>4</v>
      </c>
      <c r="C38" s="6">
        <v>8</v>
      </c>
      <c r="D38" s="6">
        <v>12</v>
      </c>
    </row>
    <row r="39" spans="1:12" x14ac:dyDescent="0.3">
      <c r="A39" s="9">
        <v>130000</v>
      </c>
      <c r="B39" s="6">
        <v>12</v>
      </c>
      <c r="C39" s="6">
        <v>11</v>
      </c>
      <c r="D39" s="6">
        <v>23</v>
      </c>
    </row>
    <row r="40" spans="1:12" x14ac:dyDescent="0.3">
      <c r="A40" s="9">
        <v>150000</v>
      </c>
      <c r="B40" s="6">
        <v>1</v>
      </c>
      <c r="C40" s="6">
        <v>2</v>
      </c>
      <c r="D40" s="6">
        <v>3</v>
      </c>
    </row>
    <row r="41" spans="1:12" x14ac:dyDescent="0.3">
      <c r="A41" s="9">
        <v>160000</v>
      </c>
      <c r="B41" s="6"/>
      <c r="C41" s="6">
        <v>1</v>
      </c>
      <c r="D41" s="6">
        <v>1</v>
      </c>
    </row>
    <row r="42" spans="1:12" x14ac:dyDescent="0.3">
      <c r="A42" s="9">
        <v>170000</v>
      </c>
      <c r="B42" s="6">
        <v>1</v>
      </c>
      <c r="C42" s="6">
        <v>1</v>
      </c>
      <c r="D42" s="6">
        <v>2</v>
      </c>
    </row>
    <row r="43" spans="1:12" x14ac:dyDescent="0.3">
      <c r="A43" s="9" t="s">
        <v>42</v>
      </c>
      <c r="B43" s="6">
        <v>239</v>
      </c>
      <c r="C43" s="6">
        <v>299</v>
      </c>
      <c r="D43" s="6">
        <v>538</v>
      </c>
    </row>
    <row r="46" spans="1:12" x14ac:dyDescent="0.3">
      <c r="A46" s="14" t="s">
        <v>6</v>
      </c>
      <c r="B46" s="14" t="s">
        <v>63</v>
      </c>
      <c r="C46" s="14" t="s">
        <v>68</v>
      </c>
      <c r="D46" s="14" t="s">
        <v>64</v>
      </c>
      <c r="E46" s="14" t="s">
        <v>65</v>
      </c>
      <c r="F46" s="14" t="s">
        <v>66</v>
      </c>
      <c r="G46" s="14" t="s">
        <v>67</v>
      </c>
      <c r="H46" s="14" t="s">
        <v>69</v>
      </c>
      <c r="I46" s="14" t="s">
        <v>62</v>
      </c>
      <c r="K46" s="14" t="s">
        <v>70</v>
      </c>
      <c r="L46" s="14" t="s">
        <v>71</v>
      </c>
    </row>
    <row r="47" spans="1:12" x14ac:dyDescent="0.3">
      <c r="A47" s="14" t="s">
        <v>53</v>
      </c>
      <c r="B47" s="15">
        <v>30000</v>
      </c>
      <c r="C47" s="15">
        <v>33478</v>
      </c>
      <c r="D47" s="15">
        <v>27500</v>
      </c>
      <c r="E47" s="15">
        <v>33095</v>
      </c>
      <c r="F47" s="15">
        <f>B47+D47</f>
        <v>57500</v>
      </c>
      <c r="G47" s="15">
        <f>C47+E47</f>
        <v>66573</v>
      </c>
      <c r="H47" s="15">
        <f>F47+G47</f>
        <v>124073</v>
      </c>
      <c r="I47" s="16">
        <f>G47/H47</f>
        <v>0.53656315233773666</v>
      </c>
      <c r="K47" s="17">
        <f>MIN(F47:F51)</f>
        <v>29423</v>
      </c>
      <c r="L47" s="17">
        <f>MAX(G47:G51)</f>
        <v>175852</v>
      </c>
    </row>
    <row r="48" spans="1:12" x14ac:dyDescent="0.3">
      <c r="A48" s="14" t="s">
        <v>54</v>
      </c>
      <c r="B48" s="15">
        <v>85455</v>
      </c>
      <c r="C48" s="15">
        <v>87647</v>
      </c>
      <c r="D48" s="15">
        <v>85893</v>
      </c>
      <c r="E48" s="15">
        <v>88205</v>
      </c>
      <c r="F48" s="15">
        <f>B48+D48</f>
        <v>171348</v>
      </c>
      <c r="G48" s="15">
        <f>C48+E48</f>
        <v>175852</v>
      </c>
      <c r="H48" s="15">
        <f t="shared" ref="H48:H51" si="0">F48+G48</f>
        <v>347200</v>
      </c>
      <c r="I48" s="16">
        <f t="shared" ref="I48:I51" si="1">G48/H48</f>
        <v>0.50648617511520733</v>
      </c>
      <c r="K48" s="17" t="s">
        <v>25</v>
      </c>
      <c r="L48" s="17" t="s">
        <v>28</v>
      </c>
    </row>
    <row r="49" spans="1:13" x14ac:dyDescent="0.3">
      <c r="A49" s="14" t="s">
        <v>55</v>
      </c>
      <c r="B49" s="15">
        <v>13939</v>
      </c>
      <c r="C49" s="15">
        <v>16286</v>
      </c>
      <c r="D49" s="15">
        <v>15484</v>
      </c>
      <c r="E49" s="15">
        <v>2400</v>
      </c>
      <c r="F49" s="15">
        <f>B49+D49</f>
        <v>29423</v>
      </c>
      <c r="G49" s="15">
        <f>C49+E49</f>
        <v>18686</v>
      </c>
      <c r="H49" s="15">
        <f t="shared" si="0"/>
        <v>48109</v>
      </c>
      <c r="I49" s="16">
        <f t="shared" si="1"/>
        <v>0.3884096530794654</v>
      </c>
    </row>
    <row r="50" spans="1:13" x14ac:dyDescent="0.3">
      <c r="A50" s="14" t="s">
        <v>56</v>
      </c>
      <c r="B50" s="15">
        <v>74407</v>
      </c>
      <c r="C50" s="15">
        <v>75075</v>
      </c>
      <c r="D50" s="15">
        <v>75224</v>
      </c>
      <c r="E50" s="15">
        <v>75422</v>
      </c>
      <c r="F50" s="15">
        <f>B50+D50</f>
        <v>149631</v>
      </c>
      <c r="G50" s="15">
        <f>C50+E50</f>
        <v>150497</v>
      </c>
      <c r="H50" s="15">
        <f t="shared" si="0"/>
        <v>300128</v>
      </c>
      <c r="I50" s="16">
        <f t="shared" si="1"/>
        <v>0.50144271777374982</v>
      </c>
    </row>
    <row r="51" spans="1:13" x14ac:dyDescent="0.3">
      <c r="A51" s="14" t="s">
        <v>57</v>
      </c>
      <c r="B51" s="15">
        <v>50462</v>
      </c>
      <c r="C51" s="15">
        <v>56316</v>
      </c>
      <c r="D51" s="15">
        <v>49200</v>
      </c>
      <c r="E51" s="15">
        <v>51379</v>
      </c>
      <c r="F51" s="15">
        <f>B51+D51</f>
        <v>99662</v>
      </c>
      <c r="G51" s="15">
        <f>C51+E51</f>
        <v>107695</v>
      </c>
      <c r="H51" s="15">
        <f t="shared" si="0"/>
        <v>207357</v>
      </c>
      <c r="I51" s="16">
        <f t="shared" si="1"/>
        <v>0.51936997545296282</v>
      </c>
    </row>
    <row r="57" spans="1:13" x14ac:dyDescent="0.3">
      <c r="A57" s="14" t="s">
        <v>72</v>
      </c>
      <c r="B57" s="14" t="s">
        <v>63</v>
      </c>
      <c r="C57" s="14" t="s">
        <v>68</v>
      </c>
      <c r="D57" s="14" t="s">
        <v>64</v>
      </c>
      <c r="E57" s="14" t="s">
        <v>65</v>
      </c>
      <c r="F57" s="14" t="s">
        <v>66</v>
      </c>
      <c r="G57" s="14" t="s">
        <v>67</v>
      </c>
      <c r="H57" s="14" t="s">
        <v>69</v>
      </c>
      <c r="I57" s="14" t="s">
        <v>62</v>
      </c>
      <c r="L57" s="14" t="s">
        <v>73</v>
      </c>
      <c r="M57" s="14" t="s">
        <v>74</v>
      </c>
    </row>
    <row r="58" spans="1:13" x14ac:dyDescent="0.3">
      <c r="A58" s="14" t="s">
        <v>17</v>
      </c>
      <c r="B58" s="15">
        <v>40482</v>
      </c>
      <c r="C58" s="15">
        <v>39136</v>
      </c>
      <c r="D58" s="15">
        <v>38261</v>
      </c>
      <c r="E58" s="15">
        <v>46269</v>
      </c>
      <c r="F58" s="15">
        <f>B58+D58</f>
        <v>78743</v>
      </c>
      <c r="G58" s="15">
        <f>C58+E58</f>
        <v>85405</v>
      </c>
      <c r="H58" s="15">
        <f>F58+G58</f>
        <v>164148</v>
      </c>
      <c r="I58" s="16">
        <f>G58/H58</f>
        <v>0.52029266271900965</v>
      </c>
      <c r="K58" s="14" t="s">
        <v>59</v>
      </c>
      <c r="L58" s="17" t="s">
        <v>17</v>
      </c>
      <c r="M58" s="17" t="s">
        <v>17</v>
      </c>
    </row>
    <row r="59" spans="1:13" x14ac:dyDescent="0.3">
      <c r="A59" s="14" t="s">
        <v>32</v>
      </c>
      <c r="B59" s="15">
        <v>59535</v>
      </c>
      <c r="C59" s="15">
        <v>64909</v>
      </c>
      <c r="D59" s="15">
        <v>62013</v>
      </c>
      <c r="E59" s="15">
        <v>65455</v>
      </c>
      <c r="F59" s="15">
        <f>B59+D59</f>
        <v>121548</v>
      </c>
      <c r="G59" s="15">
        <f>C59+E59</f>
        <v>130364</v>
      </c>
      <c r="H59" s="15">
        <f>F59+G59</f>
        <v>251912</v>
      </c>
      <c r="I59" s="16">
        <f>G59/H59</f>
        <v>0.51749817396551179</v>
      </c>
      <c r="K59" s="14" t="s">
        <v>60</v>
      </c>
      <c r="L59" s="17" t="s">
        <v>58</v>
      </c>
      <c r="M59" s="17" t="s">
        <v>61</v>
      </c>
    </row>
    <row r="60" spans="1:13" x14ac:dyDescent="0.3">
      <c r="A60" s="14" t="s">
        <v>24</v>
      </c>
      <c r="B60" s="15">
        <v>61053</v>
      </c>
      <c r="C60" s="15">
        <v>62917</v>
      </c>
      <c r="D60" s="15">
        <v>63902</v>
      </c>
      <c r="E60" s="15">
        <v>65385</v>
      </c>
      <c r="F60" s="15">
        <f>B60+D60</f>
        <v>124955</v>
      </c>
      <c r="G60" s="15">
        <f>C60+E60</f>
        <v>128302</v>
      </c>
      <c r="H60" s="15">
        <f>F60+G60</f>
        <v>253257</v>
      </c>
      <c r="I60" s="16">
        <f>G60/H60</f>
        <v>0.50660791212088907</v>
      </c>
    </row>
  </sheetData>
  <conditionalFormatting pivot="1" sqref="B27:D42">
    <cfRule type="expression" dxfId="16" priority="2">
      <formula>Top($B$26:$B$41,3)</formula>
    </cfRule>
  </conditionalFormatting>
  <conditionalFormatting pivot="1" sqref="B27:D42">
    <cfRule type="top10" dxfId="15" priority="1" rank="3"/>
  </conditionalFormatting>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2613-9306-4A5B-A94E-8C2F441B1254}">
  <dimension ref="A1:O4"/>
  <sheetViews>
    <sheetView showGridLines="0" zoomScaleNormal="100" workbookViewId="0">
      <selection activeCell="Q22" sqref="Q22"/>
    </sheetView>
  </sheetViews>
  <sheetFormatPr defaultRowHeight="14.4" x14ac:dyDescent="0.3"/>
  <sheetData>
    <row r="1" spans="1:15" ht="14.4" customHeight="1" x14ac:dyDescent="0.3">
      <c r="A1" s="13" t="s">
        <v>52</v>
      </c>
      <c r="B1" s="13"/>
      <c r="C1" s="13"/>
      <c r="D1" s="13"/>
      <c r="E1" s="13"/>
      <c r="F1" s="13"/>
      <c r="G1" s="13"/>
      <c r="H1" s="13"/>
      <c r="I1" s="13"/>
      <c r="J1" s="13"/>
      <c r="K1" s="13"/>
      <c r="L1" s="13"/>
      <c r="M1" s="13"/>
      <c r="N1" s="13"/>
      <c r="O1" s="13"/>
    </row>
    <row r="2" spans="1:15" ht="14.4" customHeight="1" x14ac:dyDescent="0.3">
      <c r="A2" s="13"/>
      <c r="B2" s="13"/>
      <c r="C2" s="13"/>
      <c r="D2" s="13"/>
      <c r="E2" s="13"/>
      <c r="F2" s="13"/>
      <c r="G2" s="13"/>
      <c r="H2" s="13"/>
      <c r="I2" s="13"/>
      <c r="J2" s="13"/>
      <c r="K2" s="13"/>
      <c r="L2" s="13"/>
      <c r="M2" s="13"/>
      <c r="N2" s="13"/>
      <c r="O2" s="13"/>
    </row>
    <row r="3" spans="1:15" ht="14.4" customHeight="1" x14ac:dyDescent="0.3">
      <c r="A3" s="13"/>
      <c r="B3" s="13"/>
      <c r="C3" s="13"/>
      <c r="D3" s="13"/>
      <c r="E3" s="13"/>
      <c r="F3" s="13"/>
      <c r="G3" s="13"/>
      <c r="H3" s="13"/>
      <c r="I3" s="13"/>
      <c r="J3" s="13"/>
      <c r="K3" s="13"/>
      <c r="L3" s="13"/>
      <c r="M3" s="13"/>
      <c r="N3" s="13"/>
      <c r="O3" s="13"/>
    </row>
    <row r="4" spans="1:15" ht="14.4" customHeight="1" x14ac:dyDescent="0.3">
      <c r="A4" s="13"/>
      <c r="B4" s="13"/>
      <c r="C4" s="13"/>
      <c r="D4" s="13"/>
      <c r="E4" s="13"/>
      <c r="F4" s="13"/>
      <c r="G4" s="13"/>
      <c r="H4" s="13"/>
      <c r="I4" s="13"/>
      <c r="J4" s="13"/>
      <c r="K4" s="13"/>
      <c r="L4" s="13"/>
      <c r="M4" s="13"/>
      <c r="N4" s="13"/>
      <c r="O4" s="13"/>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Edited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BALU CH</cp:lastModifiedBy>
  <dcterms:created xsi:type="dcterms:W3CDTF">2022-03-18T02:50:57Z</dcterms:created>
  <dcterms:modified xsi:type="dcterms:W3CDTF">2023-03-06T14:16:29Z</dcterms:modified>
</cp:coreProperties>
</file>