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PL2022\archive\"/>
    </mc:Choice>
  </mc:AlternateContent>
  <bookViews>
    <workbookView xWindow="0" yWindow="0" windowWidth="20490" windowHeight="7620" activeTab="1"/>
  </bookViews>
  <sheets>
    <sheet name="Sheet3" sheetId="4" r:id="rId1"/>
    <sheet name="Dashboard on IPL2022" sheetId="5" r:id="rId2"/>
    <sheet name="Sheet5" sheetId="6" r:id="rId3"/>
    <sheet name="Sheet6" sheetId="7" r:id="rId4"/>
    <sheet name="Working-files" sheetId="3" r:id="rId5"/>
    <sheet name="Book_ipl22_ver_33" sheetId="1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B35" i="5" l="1"/>
  <c r="B34" i="5"/>
  <c r="B33" i="5"/>
  <c r="B32" i="5"/>
  <c r="B31" i="5" l="1"/>
  <c r="B30" i="5"/>
  <c r="B29" i="5"/>
  <c r="B28" i="5"/>
  <c r="B27" i="5"/>
  <c r="B26" i="5"/>
  <c r="B25" i="5"/>
  <c r="B24" i="5"/>
  <c r="B23" i="5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B19" i="5"/>
  <c r="B18" i="5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V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</calcChain>
</file>

<file path=xl/sharedStrings.xml><?xml version="1.0" encoding="utf-8"?>
<sst xmlns="http://schemas.openxmlformats.org/spreadsheetml/2006/main" count="2406" uniqueCount="285">
  <si>
    <t>match_id</t>
  </si>
  <si>
    <t>date</t>
  </si>
  <si>
    <t>venue</t>
  </si>
  <si>
    <t>team1</t>
  </si>
  <si>
    <t>team2</t>
  </si>
  <si>
    <t>stage</t>
  </si>
  <si>
    <t>toss_winner</t>
  </si>
  <si>
    <t>toss_decision</t>
  </si>
  <si>
    <t>first_ings_score</t>
  </si>
  <si>
    <t>first_ings_wkts</t>
  </si>
  <si>
    <t>second_ings_score</t>
  </si>
  <si>
    <t>second_ings_wkts</t>
  </si>
  <si>
    <t>match_winner</t>
  </si>
  <si>
    <t>won_by</t>
  </si>
  <si>
    <t>margin</t>
  </si>
  <si>
    <t>player_of_the_match</t>
  </si>
  <si>
    <t>top_scorer</t>
  </si>
  <si>
    <t>highscore</t>
  </si>
  <si>
    <t>best_bowling</t>
  </si>
  <si>
    <t>best_bowling_figure</t>
  </si>
  <si>
    <t>March 26,2022</t>
  </si>
  <si>
    <t>Wankhede Stadium, Mumbai</t>
  </si>
  <si>
    <t>Chennai</t>
  </si>
  <si>
    <t>Kolkata</t>
  </si>
  <si>
    <t>Group</t>
  </si>
  <si>
    <t>Field</t>
  </si>
  <si>
    <t>Wickets</t>
  </si>
  <si>
    <t>Umesh Yadav</t>
  </si>
  <si>
    <t>MS Dhoni</t>
  </si>
  <si>
    <t>Dwayne Bravo</t>
  </si>
  <si>
    <t>3--20</t>
  </si>
  <si>
    <t>March 27,2022</t>
  </si>
  <si>
    <t>Brabourne Stadium, Mumbai</t>
  </si>
  <si>
    <t>Delhi</t>
  </si>
  <si>
    <t>Mumbai</t>
  </si>
  <si>
    <t>Kuldeep Yadav</t>
  </si>
  <si>
    <t>Ishan Kishan</t>
  </si>
  <si>
    <t>3--18</t>
  </si>
  <si>
    <t>Dr DY Patil Sports Academy, Mumbai</t>
  </si>
  <si>
    <t>Banglore</t>
  </si>
  <si>
    <t>Punjab</t>
  </si>
  <si>
    <t>Odean Smith</t>
  </si>
  <si>
    <t>Faf du Plessis</t>
  </si>
  <si>
    <t>Mohammed Siraj</t>
  </si>
  <si>
    <t>2--59</t>
  </si>
  <si>
    <t>March 28,2022</t>
  </si>
  <si>
    <t>Gujarat</t>
  </si>
  <si>
    <t>Lucknow</t>
  </si>
  <si>
    <t>Mohammed Shami</t>
  </si>
  <si>
    <t>Deepak Hooda</t>
  </si>
  <si>
    <t>3--25</t>
  </si>
  <si>
    <t>March 29,2022</t>
  </si>
  <si>
    <t>Maharashtra Cricket Association Stadium,Pune</t>
  </si>
  <si>
    <t>Hyderabad</t>
  </si>
  <si>
    <t>Rajasthan</t>
  </si>
  <si>
    <t>Runs</t>
  </si>
  <si>
    <t>Sanju Samson</t>
  </si>
  <si>
    <t>Aiden Markram</t>
  </si>
  <si>
    <t>Yuzvendra Chahal</t>
  </si>
  <si>
    <t>3--22</t>
  </si>
  <si>
    <t>March 30,2022</t>
  </si>
  <si>
    <t>Wanindu Hasaranga</t>
  </si>
  <si>
    <t>Sherfane Rutherford</t>
  </si>
  <si>
    <t>4--20</t>
  </si>
  <si>
    <t>March 31,2022</t>
  </si>
  <si>
    <t>Evin Lewis</t>
  </si>
  <si>
    <t>Quinton de Kock</t>
  </si>
  <si>
    <t>Ravi Bishnoi</t>
  </si>
  <si>
    <t>2--24</t>
  </si>
  <si>
    <t>April 1,2022</t>
  </si>
  <si>
    <t>Andre Russell</t>
  </si>
  <si>
    <t>4--23</t>
  </si>
  <si>
    <t>April 2,2022</t>
  </si>
  <si>
    <t>Jos Buttler</t>
  </si>
  <si>
    <t>Jasprit Bumrah</t>
  </si>
  <si>
    <t>3--17</t>
  </si>
  <si>
    <t>Lockie Ferguson</t>
  </si>
  <si>
    <t>Shubman Gill</t>
  </si>
  <si>
    <t>4--28</t>
  </si>
  <si>
    <t>April 3,2022</t>
  </si>
  <si>
    <t>Liam Livingstone</t>
  </si>
  <si>
    <t>Rahul Chahar</t>
  </si>
  <si>
    <t>April 4,2022</t>
  </si>
  <si>
    <t>Avesh Khan</t>
  </si>
  <si>
    <t>KL Rahul</t>
  </si>
  <si>
    <t>4--24</t>
  </si>
  <si>
    <t>April 5,2022</t>
  </si>
  <si>
    <t>Dinesh Karthik</t>
  </si>
  <si>
    <t>2--15</t>
  </si>
  <si>
    <t>April 6,2022</t>
  </si>
  <si>
    <t>Pat Cummins</t>
  </si>
  <si>
    <t>Murugan Ashwin</t>
  </si>
  <si>
    <t>2--25</t>
  </si>
  <si>
    <t>April 7,2022</t>
  </si>
  <si>
    <t>2--22</t>
  </si>
  <si>
    <t>April 8,2022</t>
  </si>
  <si>
    <t>Rashid Khan</t>
  </si>
  <si>
    <t>April 9,2022</t>
  </si>
  <si>
    <t>Abhishek Sharma</t>
  </si>
  <si>
    <t>Washington Sundar</t>
  </si>
  <si>
    <t>2--21</t>
  </si>
  <si>
    <t>Anuj Rawat</t>
  </si>
  <si>
    <t>Suryakumar Yadav</t>
  </si>
  <si>
    <t>Harshal Patel</t>
  </si>
  <si>
    <t>2--23</t>
  </si>
  <si>
    <t>April 10,2022</t>
  </si>
  <si>
    <t>David Warner</t>
  </si>
  <si>
    <t>4--35</t>
  </si>
  <si>
    <t>Shimron Hetmyer</t>
  </si>
  <si>
    <t>4--41</t>
  </si>
  <si>
    <t>April11,2022</t>
  </si>
  <si>
    <t>Kane Williamson</t>
  </si>
  <si>
    <t>T Natarajan</t>
  </si>
  <si>
    <t>2--34</t>
  </si>
  <si>
    <t>April 12,2022</t>
  </si>
  <si>
    <t>Shivam Dube</t>
  </si>
  <si>
    <t>Maheesh Theekshana</t>
  </si>
  <si>
    <t>4--33</t>
  </si>
  <si>
    <t>April 13,2022</t>
  </si>
  <si>
    <t>Mayank Agarwal</t>
  </si>
  <si>
    <t>Shikhar Dhawan</t>
  </si>
  <si>
    <t>4--30</t>
  </si>
  <si>
    <t>April 14,2022</t>
  </si>
  <si>
    <t>Hardik Pandya</t>
  </si>
  <si>
    <t>3--23</t>
  </si>
  <si>
    <t>April 15,2022</t>
  </si>
  <si>
    <t>Rahul Tripathi</t>
  </si>
  <si>
    <t>3--37</t>
  </si>
  <si>
    <t>April 16,2022</t>
  </si>
  <si>
    <t>K L Rahul</t>
  </si>
  <si>
    <t>3--30</t>
  </si>
  <si>
    <t>Josh Hazlewood</t>
  </si>
  <si>
    <t>3--28</t>
  </si>
  <si>
    <t>April 17,2022</t>
  </si>
  <si>
    <t>Umran Malik</t>
  </si>
  <si>
    <t>David Miller</t>
  </si>
  <si>
    <t>April 18,2022</t>
  </si>
  <si>
    <t>5--40</t>
  </si>
  <si>
    <t>April 19,2022</t>
  </si>
  <si>
    <t>4--25</t>
  </si>
  <si>
    <t>April 20,2022</t>
  </si>
  <si>
    <t>Axar Patel</t>
  </si>
  <si>
    <t>2--10</t>
  </si>
  <si>
    <t>April 21,2022</t>
  </si>
  <si>
    <t>Mukesh Choudhary</t>
  </si>
  <si>
    <t>Tilak Varma</t>
  </si>
  <si>
    <t>Daniel Sams</t>
  </si>
  <si>
    <t>April 22,2022</t>
  </si>
  <si>
    <t>Prasidh Krishna</t>
  </si>
  <si>
    <t>April 23,2022</t>
  </si>
  <si>
    <t>Bat</t>
  </si>
  <si>
    <t>4--5</t>
  </si>
  <si>
    <t>Marco Jansen</t>
  </si>
  <si>
    <t>3--10</t>
  </si>
  <si>
    <t>April 24,2022</t>
  </si>
  <si>
    <t>Krunal Pandya</t>
  </si>
  <si>
    <t>3--19</t>
  </si>
  <si>
    <t>April 25,2022</t>
  </si>
  <si>
    <t>Kagiso Rabada</t>
  </si>
  <si>
    <t>April 26,2022</t>
  </si>
  <si>
    <t>Riyan Parag</t>
  </si>
  <si>
    <t>Kuldeep Sen</t>
  </si>
  <si>
    <t>April 27,2022</t>
  </si>
  <si>
    <t>W. Saha</t>
  </si>
  <si>
    <t>5--25</t>
  </si>
  <si>
    <t>April 28,2022</t>
  </si>
  <si>
    <t>Nitish Rana</t>
  </si>
  <si>
    <t>4--14</t>
  </si>
  <si>
    <t>April 29,2022</t>
  </si>
  <si>
    <t>4--38</t>
  </si>
  <si>
    <t>April 30,2022</t>
  </si>
  <si>
    <t>Rahul Tewatia</t>
  </si>
  <si>
    <t>Virat Kohli</t>
  </si>
  <si>
    <t>Pradeep Sangwan</t>
  </si>
  <si>
    <t>2--19</t>
  </si>
  <si>
    <t>Suruakumar Yadav</t>
  </si>
  <si>
    <t>Rilley Meredith</t>
  </si>
  <si>
    <t>May 1,2022</t>
  </si>
  <si>
    <t>Mohsin Khan</t>
  </si>
  <si>
    <t>4--16</t>
  </si>
  <si>
    <t>Ruturaj Gaikwad</t>
  </si>
  <si>
    <t>4--46</t>
  </si>
  <si>
    <t>May 2,2022</t>
  </si>
  <si>
    <t>Rinku Singh</t>
  </si>
  <si>
    <t>Tim Southee</t>
  </si>
  <si>
    <t>2--46</t>
  </si>
  <si>
    <t>May 3,2022</t>
  </si>
  <si>
    <t>Sai Sudharsan</t>
  </si>
  <si>
    <t>May 4,2022</t>
  </si>
  <si>
    <t>Devon Conway</t>
  </si>
  <si>
    <t>3--27</t>
  </si>
  <si>
    <t>May 5,2022</t>
  </si>
  <si>
    <t>Khaleel Ahmed</t>
  </si>
  <si>
    <t>May 6,2022</t>
  </si>
  <si>
    <t>Tim David</t>
  </si>
  <si>
    <t>May 7,2022</t>
  </si>
  <si>
    <t>Yashasvi Jaiswal</t>
  </si>
  <si>
    <t>May 8,2022</t>
  </si>
  <si>
    <t>5--18</t>
  </si>
  <si>
    <t>Moeen Ali</t>
  </si>
  <si>
    <t>3--13</t>
  </si>
  <si>
    <t>May 9,2022</t>
  </si>
  <si>
    <t>5--10</t>
  </si>
  <si>
    <t>May 10,2022</t>
  </si>
  <si>
    <t>May 11,2022</t>
  </si>
  <si>
    <t>Mitchell Marsh</t>
  </si>
  <si>
    <t>Chetan Sakariya</t>
  </si>
  <si>
    <t>May 12,2022</t>
  </si>
  <si>
    <t>3--16</t>
  </si>
  <si>
    <t>May 13,2022</t>
  </si>
  <si>
    <t>Jonny Bairstow</t>
  </si>
  <si>
    <t>4--34</t>
  </si>
  <si>
    <t>May 14,2022</t>
  </si>
  <si>
    <t>May 15,2022</t>
  </si>
  <si>
    <t>Trent Boult</t>
  </si>
  <si>
    <t>2--18</t>
  </si>
  <si>
    <t>May 16,2022</t>
  </si>
  <si>
    <t>Shardul Thakur</t>
  </si>
  <si>
    <t>Shardul Takur</t>
  </si>
  <si>
    <t>4--36</t>
  </si>
  <si>
    <t>May 17,2022</t>
  </si>
  <si>
    <t>Ramandeep Singh</t>
  </si>
  <si>
    <t>May 18,2022</t>
  </si>
  <si>
    <t>May 19,2022</t>
  </si>
  <si>
    <t>2--32</t>
  </si>
  <si>
    <t>May 20,2022</t>
  </si>
  <si>
    <t>R Aswin</t>
  </si>
  <si>
    <t>Prashant Solanki</t>
  </si>
  <si>
    <t>2--20</t>
  </si>
  <si>
    <t>May 21,2022</t>
  </si>
  <si>
    <t>May 22,2022</t>
  </si>
  <si>
    <t>Harpreet Brar</t>
  </si>
  <si>
    <t>3--26</t>
  </si>
  <si>
    <t>May 24,2022</t>
  </si>
  <si>
    <t>Eden Gardens, Kolkata</t>
  </si>
  <si>
    <t>Playoff</t>
  </si>
  <si>
    <t>1--14</t>
  </si>
  <si>
    <t>May 25,2022</t>
  </si>
  <si>
    <t>Rajat Patidar</t>
  </si>
  <si>
    <t>3--43</t>
  </si>
  <si>
    <t>May 27,2022</t>
  </si>
  <si>
    <t>Narendra Modi Stadium, Ahmedabad</t>
  </si>
  <si>
    <t>May 29,2022</t>
  </si>
  <si>
    <t>Final</t>
  </si>
  <si>
    <t>Top score above &gt; 100</t>
  </si>
  <si>
    <t>Total score above &gt; 200</t>
  </si>
  <si>
    <t>Best_bowling_figure &gt;4</t>
  </si>
  <si>
    <t>Total Wicket</t>
  </si>
  <si>
    <t>Row Labels</t>
  </si>
  <si>
    <t>Grand Total</t>
  </si>
  <si>
    <t>Count of match_winner</t>
  </si>
  <si>
    <t>Sum of highscore</t>
  </si>
  <si>
    <t>Sum of Total Wicket</t>
  </si>
  <si>
    <t>Total score</t>
  </si>
  <si>
    <t>IPL Teams 2022</t>
  </si>
  <si>
    <t>Total no. of winings</t>
  </si>
  <si>
    <t>Best bowling Top 10</t>
  </si>
  <si>
    <t>Best batsman top 10</t>
  </si>
  <si>
    <t>Sum of Total Wickets</t>
  </si>
  <si>
    <t>IPL Teams</t>
  </si>
  <si>
    <t>Rajasthan Team The Highest total score</t>
  </si>
  <si>
    <t>Individual highest score, Quinton de Kock</t>
  </si>
  <si>
    <t>Total score above &gt;= 50 and &lt;=99</t>
  </si>
  <si>
    <t>50s</t>
  </si>
  <si>
    <t>100s</t>
  </si>
  <si>
    <t>Column Labels</t>
  </si>
  <si>
    <t>FALSE</t>
  </si>
  <si>
    <t>TRUE</t>
  </si>
  <si>
    <t>True</t>
  </si>
  <si>
    <t xml:space="preserve">Match ID </t>
  </si>
  <si>
    <t>Team 1</t>
  </si>
  <si>
    <t>Team 2</t>
  </si>
  <si>
    <t>Stage</t>
  </si>
  <si>
    <t>First Innings</t>
  </si>
  <si>
    <t>Second Innings</t>
  </si>
  <si>
    <t>Match winner</t>
  </si>
  <si>
    <t>Won by</t>
  </si>
  <si>
    <t>Margin</t>
  </si>
  <si>
    <t>Player of the match</t>
  </si>
  <si>
    <t>Top score</t>
  </si>
  <si>
    <t>High score</t>
  </si>
  <si>
    <t>Best bowling</t>
  </si>
  <si>
    <t>Best bowling figure</t>
  </si>
  <si>
    <t>Select Match id from list</t>
  </si>
  <si>
    <t>Dashboard in Cricket IPLMatch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</si>
</sst>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65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4"/>
      <color theme="2"/>
      <name val="Tw Cen MT"/>
      <family val="2"/>
      <scheme val="minor"/>
    </font>
    <font>
      <b/>
      <sz val="14"/>
      <color theme="2"/>
      <name val="Tw Cen MT"/>
      <family val="2"/>
      <scheme val="minor"/>
    </font>
    <font>
      <sz val="14"/>
      <color theme="0"/>
      <name val="Tw Cen MT"/>
      <family val="2"/>
      <scheme val="minor"/>
    </font>
    <font>
      <b/>
      <sz val="14"/>
      <color theme="0"/>
      <name val="Tw Cen MT"/>
      <family val="2"/>
      <scheme val="minor"/>
    </font>
    <font>
      <sz val="48"/>
      <color theme="1"/>
      <name val="Tw Cen MT"/>
      <family val="2"/>
      <scheme val="minor"/>
    </font>
    <font>
      <sz val="48"/>
      <color theme="2"/>
      <name val="Tw Cen MT"/>
      <family val="2"/>
      <scheme val="minor"/>
    </font>
    <font>
      <b/>
      <sz val="14"/>
      <color theme="1"/>
      <name val="Tw Cen MT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33" borderId="10" xfId="0" applyFont="1" applyFill="1" applyBorder="1"/>
    <xf numFmtId="0" fontId="18" fillId="33" borderId="10" xfId="0" applyFont="1" applyFill="1" applyBorder="1" applyAlignment="1"/>
    <xf numFmtId="0" fontId="18" fillId="33" borderId="10" xfId="0" applyNumberFormat="1" applyFont="1" applyFill="1" applyBorder="1" applyAlignment="1"/>
    <xf numFmtId="0" fontId="19" fillId="34" borderId="10" xfId="0" applyFont="1" applyFill="1" applyBorder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NumberFormat="1" applyFont="1" applyFill="1" applyBorder="1"/>
    <xf numFmtId="0" fontId="20" fillId="33" borderId="10" xfId="0" applyFont="1" applyFill="1" applyBorder="1"/>
    <xf numFmtId="0" fontId="21" fillId="34" borderId="10" xfId="0" applyFont="1" applyFill="1" applyBorder="1"/>
    <xf numFmtId="0" fontId="0" fillId="0" borderId="0" xfId="0" applyAlignment="1">
      <alignment horizontal="left" indent="2"/>
    </xf>
    <xf numFmtId="0" fontId="19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2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/>
    <xf numFmtId="0" fontId="23" fillId="35" borderId="0" xfId="0" applyFont="1" applyFill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4" fillId="36" borderId="0" xfId="0" applyFont="1" applyFill="1"/>
    <xf numFmtId="0" fontId="20" fillId="33" borderId="0" xfId="0" applyFont="1" applyFill="1"/>
    <xf numFmtId="0" fontId="20" fillId="37" borderId="0" xfId="0" applyFont="1" applyFill="1"/>
    <xf numFmtId="0" fontId="20" fillId="38" borderId="0" xfId="0" applyFont="1" applyFill="1"/>
    <xf numFmtId="0" fontId="24" fillId="36" borderId="0" xfId="0" applyFont="1" applyFill="1" applyAlignment="1"/>
    <xf numFmtId="0" fontId="0" fillId="3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22.959946064817" createdVersion="6" refreshedVersion="6" minRefreshableVersion="3" recordCount="74">
  <cacheSource type="worksheet">
    <worksheetSource name="IPL"/>
  </cacheSource>
  <cacheFields count="25">
    <cacheField name="match_id" numFmtId="0">
      <sharedItems containsSemiMixedTypes="0" containsString="0" containsNumber="1" containsInteger="1" minValue="1" maxValue="74"/>
    </cacheField>
    <cacheField name="date" numFmtId="0">
      <sharedItems/>
    </cacheField>
    <cacheField name="venue" numFmtId="0">
      <sharedItems/>
    </cacheField>
    <cacheField name="team1" numFmtId="0">
      <sharedItems count="9">
        <s v="Chennai"/>
        <s v="Delhi"/>
        <s v="Banglore"/>
        <s v="Gujarat"/>
        <s v="Hyderabad"/>
        <s v="Kolkata"/>
        <s v="Mumbai"/>
        <s v="Lucknow"/>
        <s v="Punjab"/>
      </sharedItems>
    </cacheField>
    <cacheField name="team2" numFmtId="0">
      <sharedItems count="9">
        <s v="Kolkata"/>
        <s v="Mumbai"/>
        <s v="Punjab"/>
        <s v="Lucknow"/>
        <s v="Rajasthan"/>
        <s v="Gujarat"/>
        <s v="Hyderabad"/>
        <s v="Chennai"/>
        <s v="Delhi"/>
      </sharedItems>
    </cacheField>
    <cacheField name="stage" numFmtId="0">
      <sharedItems/>
    </cacheField>
    <cacheField name="toss_winner" numFmtId="0">
      <sharedItems/>
    </cacheField>
    <cacheField name="toss_decision" numFmtId="0">
      <sharedItems/>
    </cacheField>
    <cacheField name="first_ings_score" numFmtId="0">
      <sharedItems containsSemiMixedTypes="0" containsString="0" containsNumber="1" containsInteger="1" minValue="68" maxValue="222"/>
    </cacheField>
    <cacheField name="first_ings_wkts" numFmtId="0">
      <sharedItems containsSemiMixedTypes="0" containsString="0" containsNumber="1" containsInteger="1" minValue="0" maxValue="10"/>
    </cacheField>
    <cacheField name="second_ings_score" numFmtId="0">
      <sharedItems containsSemiMixedTypes="0" containsString="0" containsNumber="1" containsInteger="1" minValue="72" maxValue="211"/>
    </cacheField>
    <cacheField name="second_ings_wkts" numFmtId="0">
      <sharedItems containsSemiMixedTypes="0" containsString="0" containsNumber="1" containsInteger="1" minValue="1" maxValue="10"/>
    </cacheField>
    <cacheField name="match_winner" numFmtId="0">
      <sharedItems count="10">
        <s v="Kolkata"/>
        <s v="Delhi"/>
        <s v="Punjab"/>
        <s v="Gujarat"/>
        <s v="Rajasthan"/>
        <s v="Banglore"/>
        <s v="Lucknow"/>
        <s v="Hyderabad"/>
        <s v="Chennai"/>
        <s v="Mumbai"/>
      </sharedItems>
    </cacheField>
    <cacheField name="won_by" numFmtId="0">
      <sharedItems/>
    </cacheField>
    <cacheField name="margin" numFmtId="0">
      <sharedItems containsSemiMixedTypes="0" containsString="0" containsNumber="1" containsInteger="1" minValue="2" maxValue="91"/>
    </cacheField>
    <cacheField name="player_of_the_match" numFmtId="0">
      <sharedItems/>
    </cacheField>
    <cacheField name="top_scorer" numFmtId="0">
      <sharedItems count="37">
        <s v="MS Dhoni"/>
        <s v="Ishan Kishan"/>
        <s v="Faf du Plessis"/>
        <s v="Deepak Hooda"/>
        <s v="Aiden Markram"/>
        <s v="Sherfane Rutherford"/>
        <s v="Quinton de Kock"/>
        <s v="Andre Russell"/>
        <s v="Jos Buttler"/>
        <s v="Shubman Gill"/>
        <s v="Liam Livingstone"/>
        <s v="KL Rahul"/>
        <s v="Pat Cummins"/>
        <s v="Abhishek Sharma"/>
        <s v="Suryakumar Yadav"/>
        <s v="David Warner"/>
        <s v="Shimron Hetmyer"/>
        <s v="Kane Williamson"/>
        <s v="Shivam Dube"/>
        <s v="Shikhar Dhawan"/>
        <s v="Hardik Pandya"/>
        <s v="Rahul Tripathi"/>
        <s v="Dinesh Karthik"/>
        <s v="David Miller"/>
        <s v="Tilak Varma"/>
        <s v="Riyan Parag"/>
        <s v="W. Saha"/>
        <s v="Nitish Rana"/>
        <s v="Virat Kohli"/>
        <s v="Ruturaj Gaikwad"/>
        <s v="Sanju Samson"/>
        <s v="Sai Sudharsan"/>
        <s v="Devon Conway"/>
        <s v="Yashasvi Jaiswal"/>
        <s v="Mitchell Marsh"/>
        <s v="Moeen Ali"/>
        <s v="Rajat Patidar"/>
      </sharedItems>
    </cacheField>
    <cacheField name="highscore" numFmtId="0">
      <sharedItems containsSemiMixedTypes="0" containsString="0" containsNumber="1" containsInteger="1" minValue="28" maxValue="140"/>
    </cacheField>
    <cacheField name="best_bowling" numFmtId="0">
      <sharedItems count="42">
        <s v="Dwayne Bravo"/>
        <s v="Kuldeep Yadav"/>
        <s v="Mohammed Siraj"/>
        <s v="Mohammed Shami"/>
        <s v="Yuzvendra Chahal"/>
        <s v="Wanindu Hasaranga"/>
        <s v="Ravi Bishnoi"/>
        <s v="Umesh Yadav"/>
        <s v="Jasprit Bumrah"/>
        <s v="Lockie Ferguson"/>
        <s v="Rahul Chahar"/>
        <s v="Avesh Khan"/>
        <s v="Murugan Ashwin"/>
        <s v="Rashid Khan"/>
        <s v="Washington Sundar"/>
        <s v="Harshal Patel"/>
        <s v="T Natarajan"/>
        <s v="Maheesh Theekshana"/>
        <s v="Odean Smith"/>
        <s v="Josh Hazlewood"/>
        <s v="Umran Malik"/>
        <s v="Axar Patel"/>
        <s v="Daniel Sams"/>
        <s v="Prasidh Krishna"/>
        <s v="Andre Russell"/>
        <s v="Krunal Pandya"/>
        <s v="Kagiso Rabada"/>
        <s v="Kuldeep Sen"/>
        <s v="Pradeep Sangwan"/>
        <s v="Rilley Meredith"/>
        <s v="Mohsin Khan"/>
        <s v="Mukesh Choudhary"/>
        <s v="Tim Southee"/>
        <s v="Khaleel Ahmed"/>
        <s v="Moeen Ali"/>
        <s v="Chetan Sakariya"/>
        <s v="Trent Boult"/>
        <s v="Shardul Takur"/>
        <s v="Ramandeep Singh"/>
        <s v="Prashant Solanki"/>
        <s v="Harpreet Brar"/>
        <s v="Hardik Pandya"/>
      </sharedItems>
    </cacheField>
    <cacheField name="Total Wicket" numFmtId="0">
      <sharedItems containsSemiMixedTypes="0" containsString="0" containsNumber="1" containsInteger="1" minValue="1" maxValue="5"/>
    </cacheField>
    <cacheField name="best_bowling_figure" numFmtId="0">
      <sharedItems/>
    </cacheField>
    <cacheField name="Total score above &gt; 200" numFmtId="0">
      <sharedItems/>
    </cacheField>
    <cacheField name="Total score above &gt;= 50 and &lt;=99" numFmtId="0">
      <sharedItems count="2">
        <b v="1"/>
        <b v="0"/>
      </sharedItems>
    </cacheField>
    <cacheField name="Top score above &gt; 100" numFmtId="0">
      <sharedItems count="2">
        <b v="0"/>
        <s v="True"/>
      </sharedItems>
    </cacheField>
    <cacheField name="Best_bowling_figure &gt;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s v="March 26,2022"/>
    <s v="Wankhede Stadium, Mumbai"/>
    <x v="0"/>
    <x v="0"/>
    <s v="Group"/>
    <s v="Kolkata"/>
    <s v="Field"/>
    <n v="131"/>
    <n v="5"/>
    <n v="133"/>
    <n v="4"/>
    <x v="0"/>
    <s v="Wickets"/>
    <n v="6"/>
    <s v="Umesh Yadav"/>
    <x v="0"/>
    <n v="50"/>
    <x v="0"/>
    <n v="3"/>
    <s v="3--20"/>
    <b v="0"/>
    <x v="0"/>
    <x v="0"/>
    <b v="0"/>
  </r>
  <r>
    <n v="2"/>
    <s v="March 27,2022"/>
    <s v="Brabourne Stadium, Mumbai"/>
    <x v="1"/>
    <x v="1"/>
    <s v="Group"/>
    <s v="Delhi"/>
    <s v="Field"/>
    <n v="177"/>
    <n v="5"/>
    <n v="179"/>
    <n v="6"/>
    <x v="1"/>
    <s v="Wickets"/>
    <n v="4"/>
    <s v="Kuldeep Yadav"/>
    <x v="1"/>
    <n v="81"/>
    <x v="1"/>
    <n v="3"/>
    <s v="3--18"/>
    <b v="0"/>
    <x v="0"/>
    <x v="0"/>
    <b v="0"/>
  </r>
  <r>
    <n v="3"/>
    <s v="March 27,2022"/>
    <s v="Dr DY Patil Sports Academy, Mumbai"/>
    <x v="2"/>
    <x v="2"/>
    <s v="Group"/>
    <s v="Punjab"/>
    <s v="Field"/>
    <n v="205"/>
    <n v="2"/>
    <n v="208"/>
    <n v="5"/>
    <x v="2"/>
    <s v="Wickets"/>
    <n v="5"/>
    <s v="Odean Smith"/>
    <x v="2"/>
    <n v="88"/>
    <x v="2"/>
    <n v="2"/>
    <s v="2--59"/>
    <s v="True"/>
    <x v="0"/>
    <x v="0"/>
    <b v="0"/>
  </r>
  <r>
    <n v="4"/>
    <s v="March 28,2022"/>
    <s v="Wankhede Stadium, Mumbai"/>
    <x v="3"/>
    <x v="3"/>
    <s v="Group"/>
    <s v="Gujarat"/>
    <s v="Field"/>
    <n v="158"/>
    <n v="6"/>
    <n v="161"/>
    <n v="5"/>
    <x v="3"/>
    <s v="Wickets"/>
    <n v="5"/>
    <s v="Mohammed Shami"/>
    <x v="3"/>
    <n v="55"/>
    <x v="3"/>
    <n v="3"/>
    <s v="3--25"/>
    <b v="0"/>
    <x v="0"/>
    <x v="0"/>
    <b v="0"/>
  </r>
  <r>
    <n v="5"/>
    <s v="March 29,2022"/>
    <s v="Maharashtra Cricket Association Stadium,Pune"/>
    <x v="4"/>
    <x v="4"/>
    <s v="Group"/>
    <s v="Hyderabad"/>
    <s v="Field"/>
    <n v="210"/>
    <n v="6"/>
    <n v="149"/>
    <n v="7"/>
    <x v="4"/>
    <s v="Runs"/>
    <n v="61"/>
    <s v="Sanju Samson"/>
    <x v="4"/>
    <n v="57"/>
    <x v="4"/>
    <n v="3"/>
    <s v="3--22"/>
    <s v="True"/>
    <x v="0"/>
    <x v="0"/>
    <b v="0"/>
  </r>
  <r>
    <n v="6"/>
    <s v="March 30,2022"/>
    <s v="Dr DY Patil Sports Academy, Mumbai"/>
    <x v="2"/>
    <x v="0"/>
    <s v="Group"/>
    <s v="Banglore"/>
    <s v="Field"/>
    <n v="128"/>
    <n v="10"/>
    <n v="132"/>
    <n v="7"/>
    <x v="5"/>
    <s v="Wickets"/>
    <n v="3"/>
    <s v="Wanindu Hasaranga"/>
    <x v="5"/>
    <n v="28"/>
    <x v="5"/>
    <n v="4"/>
    <s v="4--20"/>
    <b v="0"/>
    <x v="1"/>
    <x v="0"/>
    <s v="True"/>
  </r>
  <r>
    <n v="7"/>
    <s v="March 31,2022"/>
    <s v="Brabourne Stadium, Mumbai"/>
    <x v="0"/>
    <x v="3"/>
    <s v="Group"/>
    <s v="Lucknow"/>
    <s v="Field"/>
    <n v="210"/>
    <n v="7"/>
    <n v="211"/>
    <n v="4"/>
    <x v="6"/>
    <s v="Wickets"/>
    <n v="6"/>
    <s v="Evin Lewis"/>
    <x v="6"/>
    <n v="61"/>
    <x v="6"/>
    <n v="2"/>
    <s v="2--24"/>
    <s v="True"/>
    <x v="0"/>
    <x v="0"/>
    <b v="0"/>
  </r>
  <r>
    <n v="8"/>
    <s v="April 1,2022"/>
    <s v="Wankhede Stadium, Mumbai"/>
    <x v="5"/>
    <x v="2"/>
    <s v="Group"/>
    <s v="Kolkata"/>
    <s v="Field"/>
    <n v="137"/>
    <n v="10"/>
    <n v="141"/>
    <n v="4"/>
    <x v="0"/>
    <s v="Wickets"/>
    <n v="6"/>
    <s v="Umesh Yadav"/>
    <x v="7"/>
    <n v="70"/>
    <x v="7"/>
    <n v="4"/>
    <s v="4--23"/>
    <b v="0"/>
    <x v="0"/>
    <x v="0"/>
    <s v="True"/>
  </r>
  <r>
    <n v="9"/>
    <s v="April 2,2022"/>
    <s v="Dr DY Patil Sports Academy, Mumbai"/>
    <x v="6"/>
    <x v="4"/>
    <s v="Group"/>
    <s v="Mumbai"/>
    <s v="Field"/>
    <n v="193"/>
    <n v="8"/>
    <n v="170"/>
    <n v="8"/>
    <x v="4"/>
    <s v="Runs"/>
    <n v="23"/>
    <s v="Jos Buttler"/>
    <x v="8"/>
    <n v="100"/>
    <x v="8"/>
    <n v="3"/>
    <s v="3--17"/>
    <b v="0"/>
    <x v="1"/>
    <x v="1"/>
    <b v="0"/>
  </r>
  <r>
    <n v="10"/>
    <s v="April 2,2022"/>
    <s v="Maharashtra Cricket Association Stadium,Pune"/>
    <x v="1"/>
    <x v="5"/>
    <s v="Group"/>
    <s v="Delhi"/>
    <s v="Field"/>
    <n v="171"/>
    <n v="6"/>
    <n v="157"/>
    <n v="9"/>
    <x v="3"/>
    <s v="Runs"/>
    <n v="14"/>
    <s v="Lockie Ferguson"/>
    <x v="9"/>
    <n v="84"/>
    <x v="9"/>
    <n v="4"/>
    <s v="4--28"/>
    <b v="0"/>
    <x v="0"/>
    <x v="0"/>
    <s v="True"/>
  </r>
  <r>
    <n v="11"/>
    <s v="April 3,2022"/>
    <s v="Brabourne Stadium, Mumbai"/>
    <x v="0"/>
    <x v="2"/>
    <s v="Group"/>
    <s v="Chennai"/>
    <s v="Field"/>
    <n v="180"/>
    <n v="8"/>
    <n v="126"/>
    <n v="10"/>
    <x v="2"/>
    <s v="Runs"/>
    <n v="54"/>
    <s v="Liam Livingstone"/>
    <x v="10"/>
    <n v="60"/>
    <x v="10"/>
    <n v="3"/>
    <s v="3--25"/>
    <b v="0"/>
    <x v="0"/>
    <x v="0"/>
    <b v="0"/>
  </r>
  <r>
    <n v="12"/>
    <s v="April 4,2022"/>
    <s v="Dr DY Patil Sports Academy, Mumbai"/>
    <x v="4"/>
    <x v="3"/>
    <s v="Group"/>
    <s v="Hyderabad"/>
    <s v="Field"/>
    <n v="169"/>
    <n v="7"/>
    <n v="157"/>
    <n v="9"/>
    <x v="6"/>
    <s v="Runs"/>
    <n v="12"/>
    <s v="Avesh Khan"/>
    <x v="11"/>
    <n v="68"/>
    <x v="11"/>
    <n v="4"/>
    <s v="4--24"/>
    <b v="0"/>
    <x v="0"/>
    <x v="0"/>
    <s v="True"/>
  </r>
  <r>
    <n v="13"/>
    <s v="April 5,2022"/>
    <s v="Wankhede Stadium, Mumbai"/>
    <x v="2"/>
    <x v="4"/>
    <s v="Group"/>
    <s v="Banglore"/>
    <s v="Field"/>
    <n v="169"/>
    <n v="3"/>
    <n v="173"/>
    <n v="6"/>
    <x v="5"/>
    <s v="Wickets"/>
    <n v="4"/>
    <s v="Dinesh Karthik"/>
    <x v="8"/>
    <n v="70"/>
    <x v="4"/>
    <n v="2"/>
    <s v="2--15"/>
    <b v="0"/>
    <x v="0"/>
    <x v="0"/>
    <b v="0"/>
  </r>
  <r>
    <n v="14"/>
    <s v="April 6,2022"/>
    <s v="Maharashtra Cricket Association Stadium,Pune"/>
    <x v="5"/>
    <x v="1"/>
    <s v="Group"/>
    <s v="Kolkata"/>
    <s v="Field"/>
    <n v="161"/>
    <n v="4"/>
    <n v="162"/>
    <n v="5"/>
    <x v="0"/>
    <s v="Wickets"/>
    <n v="5"/>
    <s v="Pat Cummins"/>
    <x v="12"/>
    <n v="56"/>
    <x v="12"/>
    <n v="2"/>
    <s v="2--25"/>
    <b v="0"/>
    <x v="0"/>
    <x v="0"/>
    <b v="0"/>
  </r>
  <r>
    <n v="15"/>
    <s v="April 7,2022"/>
    <s v="Dr DY Patil Sports Academy, Mumbai"/>
    <x v="1"/>
    <x v="3"/>
    <s v="Group"/>
    <s v="Lucknow"/>
    <s v="Field"/>
    <n v="149"/>
    <n v="3"/>
    <n v="155"/>
    <n v="4"/>
    <x v="6"/>
    <s v="Wickets"/>
    <n v="6"/>
    <s v="Quinton de Kock"/>
    <x v="6"/>
    <n v="80"/>
    <x v="6"/>
    <n v="2"/>
    <s v="2--22"/>
    <b v="0"/>
    <x v="0"/>
    <x v="0"/>
    <b v="0"/>
  </r>
  <r>
    <n v="16"/>
    <s v="April 8,2022"/>
    <s v="Brabourne Stadium, Mumbai"/>
    <x v="3"/>
    <x v="2"/>
    <s v="Group"/>
    <s v="Gujarat"/>
    <s v="Field"/>
    <n v="189"/>
    <n v="9"/>
    <n v="190"/>
    <n v="4"/>
    <x v="3"/>
    <s v="Wickets"/>
    <n v="6"/>
    <s v="Shubman Gill"/>
    <x v="9"/>
    <n v="96"/>
    <x v="13"/>
    <n v="3"/>
    <s v="3--22"/>
    <b v="0"/>
    <x v="0"/>
    <x v="0"/>
    <b v="0"/>
  </r>
  <r>
    <n v="17"/>
    <s v="April 9,2022"/>
    <s v="Dr DY Patil Sports Academy, Mumbai"/>
    <x v="0"/>
    <x v="6"/>
    <s v="Group"/>
    <s v="Hyderabad"/>
    <s v="Field"/>
    <n v="154"/>
    <n v="7"/>
    <n v="155"/>
    <n v="2"/>
    <x v="7"/>
    <s v="Wickets"/>
    <n v="8"/>
    <s v="Abhishek Sharma"/>
    <x v="13"/>
    <n v="75"/>
    <x v="14"/>
    <n v="2"/>
    <s v="2--21"/>
    <b v="0"/>
    <x v="0"/>
    <x v="0"/>
    <b v="0"/>
  </r>
  <r>
    <n v="18"/>
    <s v="April 9,2022"/>
    <s v="Maharashtra Cricket Association Stadium,Pune"/>
    <x v="2"/>
    <x v="1"/>
    <s v="Group"/>
    <s v="Banglore"/>
    <s v="Field"/>
    <n v="151"/>
    <n v="6"/>
    <n v="152"/>
    <n v="3"/>
    <x v="5"/>
    <s v="Wickets"/>
    <n v="7"/>
    <s v="Anuj Rawat"/>
    <x v="14"/>
    <n v="68"/>
    <x v="15"/>
    <n v="2"/>
    <s v="2--23"/>
    <b v="0"/>
    <x v="0"/>
    <x v="0"/>
    <b v="0"/>
  </r>
  <r>
    <n v="19"/>
    <s v="April 10,2022"/>
    <s v="Brabourne Stadium, Mumbai"/>
    <x v="1"/>
    <x v="0"/>
    <s v="Group"/>
    <s v="Kolkata"/>
    <s v="Field"/>
    <n v="215"/>
    <n v="5"/>
    <n v="171"/>
    <n v="10"/>
    <x v="1"/>
    <s v="Runs"/>
    <n v="44"/>
    <s v="Kuldeep Yadav"/>
    <x v="15"/>
    <n v="61"/>
    <x v="1"/>
    <n v="4"/>
    <s v="4--35"/>
    <s v="True"/>
    <x v="0"/>
    <x v="0"/>
    <s v="True"/>
  </r>
  <r>
    <n v="20"/>
    <s v="April 10,2022"/>
    <s v="Wankhede Stadium, Mumbai"/>
    <x v="7"/>
    <x v="4"/>
    <s v="Group"/>
    <s v="Lucknow"/>
    <s v="Field"/>
    <n v="165"/>
    <n v="6"/>
    <n v="162"/>
    <n v="8"/>
    <x v="4"/>
    <s v="Runs"/>
    <n v="3"/>
    <s v="Yuzvendra Chahal"/>
    <x v="16"/>
    <n v="59"/>
    <x v="4"/>
    <n v="4"/>
    <s v="4--41"/>
    <b v="0"/>
    <x v="0"/>
    <x v="0"/>
    <s v="True"/>
  </r>
  <r>
    <n v="21"/>
    <s v="April11,2022"/>
    <s v="Dr DY Patil Sports Academy, Mumbai"/>
    <x v="3"/>
    <x v="6"/>
    <s v="Group"/>
    <s v="Hyderabad"/>
    <s v="Field"/>
    <n v="162"/>
    <n v="7"/>
    <n v="168"/>
    <n v="2"/>
    <x v="7"/>
    <s v="Wickets"/>
    <n v="8"/>
    <s v="Kane Williamson"/>
    <x v="17"/>
    <n v="57"/>
    <x v="16"/>
    <n v="2"/>
    <s v="2--34"/>
    <b v="0"/>
    <x v="0"/>
    <x v="0"/>
    <b v="0"/>
  </r>
  <r>
    <n v="22"/>
    <s v="April 12,2022"/>
    <s v="Dr DY Patil Sports Academy, Mumbai"/>
    <x v="2"/>
    <x v="7"/>
    <s v="Group"/>
    <s v="Banglore"/>
    <s v="Field"/>
    <n v="216"/>
    <n v="4"/>
    <n v="193"/>
    <n v="9"/>
    <x v="8"/>
    <s v="Runs"/>
    <n v="23"/>
    <s v="Shivam Dube"/>
    <x v="18"/>
    <n v="95"/>
    <x v="17"/>
    <n v="4"/>
    <s v="4--33"/>
    <s v="True"/>
    <x v="0"/>
    <x v="0"/>
    <s v="True"/>
  </r>
  <r>
    <n v="23"/>
    <s v="April 13,2022"/>
    <s v="Maharashtra Cricket Association Stadium,Pune"/>
    <x v="6"/>
    <x v="2"/>
    <s v="Group"/>
    <s v="Mumbai"/>
    <s v="Field"/>
    <n v="198"/>
    <n v="5"/>
    <n v="186"/>
    <n v="9"/>
    <x v="2"/>
    <s v="Runs"/>
    <n v="12"/>
    <s v="Mayank Agarwal"/>
    <x v="19"/>
    <n v="70"/>
    <x v="18"/>
    <n v="4"/>
    <s v="4--30"/>
    <b v="0"/>
    <x v="0"/>
    <x v="0"/>
    <s v="True"/>
  </r>
  <r>
    <n v="24"/>
    <s v="April 14,2022"/>
    <s v="Dr DY Patil Sports Academy, Mumbai"/>
    <x v="3"/>
    <x v="4"/>
    <s v="Group"/>
    <s v="Rajasthan"/>
    <s v="Field"/>
    <n v="192"/>
    <n v="4"/>
    <n v="155"/>
    <n v="9"/>
    <x v="3"/>
    <s v="Runs"/>
    <n v="37"/>
    <s v="Hardik Pandya"/>
    <x v="20"/>
    <n v="87"/>
    <x v="9"/>
    <n v="3"/>
    <s v="3--23"/>
    <b v="0"/>
    <x v="0"/>
    <x v="0"/>
    <b v="0"/>
  </r>
  <r>
    <n v="25"/>
    <s v="April 15,2022"/>
    <s v="Brabourne Stadium, Mumbai"/>
    <x v="4"/>
    <x v="0"/>
    <s v="Group"/>
    <s v="Hyderabad"/>
    <s v="Field"/>
    <n v="175"/>
    <n v="8"/>
    <n v="176"/>
    <n v="3"/>
    <x v="7"/>
    <s v="Wickets"/>
    <n v="7"/>
    <s v="Rahul Tripathi"/>
    <x v="21"/>
    <n v="71"/>
    <x v="16"/>
    <n v="3"/>
    <s v="3--37"/>
    <b v="0"/>
    <x v="0"/>
    <x v="0"/>
    <b v="0"/>
  </r>
  <r>
    <n v="26"/>
    <s v="April 16,2022"/>
    <s v="Brabourne Stadium, Mumbai"/>
    <x v="7"/>
    <x v="1"/>
    <s v="Group"/>
    <s v="Mumbai"/>
    <s v="Field"/>
    <n v="199"/>
    <n v="4"/>
    <n v="181"/>
    <n v="9"/>
    <x v="6"/>
    <s v="Runs"/>
    <n v="18"/>
    <s v="K L Rahul"/>
    <x v="11"/>
    <n v="103"/>
    <x v="11"/>
    <n v="3"/>
    <s v="3--30"/>
    <b v="0"/>
    <x v="1"/>
    <x v="1"/>
    <b v="0"/>
  </r>
  <r>
    <n v="27"/>
    <s v="April 16,2022"/>
    <s v="Wankhede Stadium, Mumbai"/>
    <x v="2"/>
    <x v="8"/>
    <s v="Group"/>
    <s v="Delhi"/>
    <s v="Field"/>
    <n v="189"/>
    <n v="5"/>
    <n v="173"/>
    <n v="7"/>
    <x v="5"/>
    <s v="Runs"/>
    <n v="16"/>
    <s v="Dinesh Karthik"/>
    <x v="22"/>
    <n v="66"/>
    <x v="19"/>
    <n v="3"/>
    <s v="3--28"/>
    <b v="0"/>
    <x v="0"/>
    <x v="0"/>
    <b v="0"/>
  </r>
  <r>
    <n v="28"/>
    <s v="April 17,2022"/>
    <s v="Dr DY Patil Sports Academy, Mumbai"/>
    <x v="4"/>
    <x v="2"/>
    <s v="Group"/>
    <s v="Hyderabad"/>
    <s v="Field"/>
    <n v="151"/>
    <n v="10"/>
    <n v="152"/>
    <n v="3"/>
    <x v="7"/>
    <s v="Wickets"/>
    <n v="7"/>
    <s v="Umran Malik"/>
    <x v="10"/>
    <n v="60"/>
    <x v="20"/>
    <n v="4"/>
    <s v="4--28"/>
    <b v="0"/>
    <x v="0"/>
    <x v="0"/>
    <s v="True"/>
  </r>
  <r>
    <n v="29"/>
    <s v="April 17,2022"/>
    <s v="Maharashtra Cricket Association Stadium,Pune"/>
    <x v="0"/>
    <x v="5"/>
    <s v="Group"/>
    <s v="Gujarat"/>
    <s v="Field"/>
    <n v="169"/>
    <n v="5"/>
    <n v="170"/>
    <n v="7"/>
    <x v="3"/>
    <s v="Wickets"/>
    <n v="3"/>
    <s v="David Miller"/>
    <x v="23"/>
    <n v="94"/>
    <x v="0"/>
    <n v="3"/>
    <s v="3--23"/>
    <b v="0"/>
    <x v="0"/>
    <x v="0"/>
    <b v="0"/>
  </r>
  <r>
    <n v="30"/>
    <s v="April 18,2022"/>
    <s v="Brabourne Stadium, Mumbai"/>
    <x v="5"/>
    <x v="4"/>
    <s v="Group"/>
    <s v="Kolkata"/>
    <s v="Field"/>
    <n v="217"/>
    <n v="5"/>
    <n v="210"/>
    <n v="10"/>
    <x v="4"/>
    <s v="Runs"/>
    <n v="7"/>
    <s v="Yuzvendra Chahal"/>
    <x v="8"/>
    <n v="103"/>
    <x v="4"/>
    <n v="5"/>
    <s v="5--40"/>
    <s v="True"/>
    <x v="1"/>
    <x v="1"/>
    <s v="True"/>
  </r>
  <r>
    <n v="31"/>
    <s v="April 19,2022"/>
    <s v="Dr DY Patil Sports Academy, Mumbai"/>
    <x v="2"/>
    <x v="3"/>
    <s v="Group"/>
    <s v="Lucknow"/>
    <s v="Field"/>
    <n v="181"/>
    <n v="6"/>
    <n v="163"/>
    <n v="8"/>
    <x v="5"/>
    <s v="Runs"/>
    <n v="18"/>
    <s v="Faf du Plessis"/>
    <x v="2"/>
    <n v="96"/>
    <x v="19"/>
    <n v="4"/>
    <s v="4--25"/>
    <b v="0"/>
    <x v="0"/>
    <x v="0"/>
    <s v="True"/>
  </r>
  <r>
    <n v="32"/>
    <s v="April 20,2022"/>
    <s v="Brabourne Stadium, Mumbai"/>
    <x v="1"/>
    <x v="2"/>
    <s v="Group"/>
    <s v="Delhi"/>
    <s v="Field"/>
    <n v="115"/>
    <n v="10"/>
    <n v="119"/>
    <n v="1"/>
    <x v="1"/>
    <s v="Wickets"/>
    <n v="9"/>
    <s v="Kuldeep Yadav"/>
    <x v="15"/>
    <n v="60"/>
    <x v="21"/>
    <n v="2"/>
    <s v="2--10"/>
    <b v="0"/>
    <x v="0"/>
    <x v="0"/>
    <b v="0"/>
  </r>
  <r>
    <n v="33"/>
    <s v="April 21,2022"/>
    <s v="Dr DY Patil Sports Academy, Mumbai"/>
    <x v="0"/>
    <x v="1"/>
    <s v="Group"/>
    <s v="Chennai"/>
    <s v="Field"/>
    <n v="155"/>
    <n v="7"/>
    <n v="156"/>
    <n v="7"/>
    <x v="8"/>
    <s v="Wickets"/>
    <n v="3"/>
    <s v="Mukesh Choudhary"/>
    <x v="24"/>
    <n v="51"/>
    <x v="22"/>
    <n v="4"/>
    <s v="4--30"/>
    <b v="0"/>
    <x v="0"/>
    <x v="0"/>
    <s v="True"/>
  </r>
  <r>
    <n v="34"/>
    <s v="April 22,2022"/>
    <s v="Wankhede Stadium, Mumbai"/>
    <x v="1"/>
    <x v="4"/>
    <s v="Group"/>
    <s v="Delhi"/>
    <s v="Field"/>
    <n v="222"/>
    <n v="2"/>
    <n v="207"/>
    <n v="8"/>
    <x v="4"/>
    <s v="Runs"/>
    <n v="15"/>
    <s v="Jos Buttler"/>
    <x v="8"/>
    <n v="116"/>
    <x v="23"/>
    <n v="3"/>
    <s v="3--22"/>
    <s v="True"/>
    <x v="1"/>
    <x v="1"/>
    <b v="0"/>
  </r>
  <r>
    <n v="35"/>
    <s v="April 23,2022"/>
    <s v="Dr DY Patil Sports Academy, Mumbai"/>
    <x v="3"/>
    <x v="0"/>
    <s v="Group"/>
    <s v="Gujarat"/>
    <s v="Bat"/>
    <n v="156"/>
    <n v="9"/>
    <n v="148"/>
    <n v="8"/>
    <x v="3"/>
    <s v="Runs"/>
    <n v="8"/>
    <s v="Rashid Khan"/>
    <x v="20"/>
    <n v="67"/>
    <x v="24"/>
    <n v="4"/>
    <s v="4--5"/>
    <b v="0"/>
    <x v="0"/>
    <x v="0"/>
    <s v="True"/>
  </r>
  <r>
    <n v="36"/>
    <s v="April 23,2022"/>
    <s v="Brabourne Stadium, Mumbai"/>
    <x v="2"/>
    <x v="6"/>
    <s v="Group"/>
    <s v="Hyderabad"/>
    <s v="Field"/>
    <n v="68"/>
    <n v="10"/>
    <n v="72"/>
    <n v="1"/>
    <x v="7"/>
    <s v="Wickets"/>
    <n v="9"/>
    <s v="Marco Jansen"/>
    <x v="13"/>
    <n v="47"/>
    <x v="16"/>
    <n v="3"/>
    <s v="3--10"/>
    <b v="0"/>
    <x v="1"/>
    <x v="0"/>
    <b v="0"/>
  </r>
  <r>
    <n v="37"/>
    <s v="April 24,2022"/>
    <s v="Wankhede Stadium, Mumbai"/>
    <x v="7"/>
    <x v="1"/>
    <s v="Group"/>
    <s v="Mumbai"/>
    <s v="Field"/>
    <n v="168"/>
    <n v="6"/>
    <n v="132"/>
    <n v="8"/>
    <x v="6"/>
    <s v="Runs"/>
    <n v="36"/>
    <s v="K L Rahul"/>
    <x v="11"/>
    <n v="103"/>
    <x v="25"/>
    <n v="3"/>
    <s v="3--19"/>
    <b v="0"/>
    <x v="1"/>
    <x v="1"/>
    <b v="0"/>
  </r>
  <r>
    <n v="38"/>
    <s v="April 25,2022"/>
    <s v="Wankhede Stadium, Mumbai"/>
    <x v="0"/>
    <x v="2"/>
    <s v="Group"/>
    <s v="Chennai"/>
    <s v="Field"/>
    <n v="187"/>
    <n v="4"/>
    <n v="176"/>
    <n v="6"/>
    <x v="2"/>
    <s v="Runs"/>
    <n v="11"/>
    <s v="Shikhar Dhawan"/>
    <x v="19"/>
    <n v="88"/>
    <x v="26"/>
    <n v="2"/>
    <s v="2--23"/>
    <b v="0"/>
    <x v="0"/>
    <x v="0"/>
    <b v="0"/>
  </r>
  <r>
    <n v="39"/>
    <s v="April 26,2022"/>
    <s v="Maharashtra Cricket Association Stadium,Pune"/>
    <x v="2"/>
    <x v="4"/>
    <s v="Group"/>
    <s v="Banglore"/>
    <s v="Field"/>
    <n v="144"/>
    <n v="8"/>
    <n v="115"/>
    <n v="10"/>
    <x v="4"/>
    <s v="Runs"/>
    <n v="29"/>
    <s v="Riyan Parag"/>
    <x v="25"/>
    <n v="56"/>
    <x v="27"/>
    <n v="4"/>
    <s v="4--20"/>
    <b v="0"/>
    <x v="0"/>
    <x v="0"/>
    <s v="True"/>
  </r>
  <r>
    <n v="40"/>
    <s v="April 27,2022"/>
    <s v="Wankhede Stadium, Mumbai"/>
    <x v="3"/>
    <x v="6"/>
    <s v="Group"/>
    <s v="Gujarat"/>
    <s v="Field"/>
    <n v="195"/>
    <n v="6"/>
    <n v="199"/>
    <n v="5"/>
    <x v="3"/>
    <s v="Wickets"/>
    <n v="5"/>
    <s v="Umran Malik"/>
    <x v="26"/>
    <n v="68"/>
    <x v="20"/>
    <n v="5"/>
    <s v="5--25"/>
    <b v="0"/>
    <x v="0"/>
    <x v="0"/>
    <s v="True"/>
  </r>
  <r>
    <n v="41"/>
    <s v="April 28,2022"/>
    <s v="Wankhede Stadium, Mumbai"/>
    <x v="1"/>
    <x v="0"/>
    <s v="Group"/>
    <s v="Delhi"/>
    <s v="Field"/>
    <n v="146"/>
    <n v="9"/>
    <n v="150"/>
    <n v="6"/>
    <x v="1"/>
    <s v="Wickets"/>
    <n v="4"/>
    <s v="Kuldeep Yadav"/>
    <x v="27"/>
    <n v="57"/>
    <x v="1"/>
    <n v="4"/>
    <s v="4--14"/>
    <b v="0"/>
    <x v="0"/>
    <x v="0"/>
    <s v="True"/>
  </r>
  <r>
    <n v="42"/>
    <s v="April 29,2022"/>
    <s v="Maharashtra Cricket Association Stadium,Pune"/>
    <x v="7"/>
    <x v="2"/>
    <s v="Group"/>
    <s v="Punjab"/>
    <s v="Field"/>
    <n v="153"/>
    <n v="8"/>
    <n v="133"/>
    <n v="8"/>
    <x v="6"/>
    <s v="Runs"/>
    <n v="20"/>
    <s v="Krunal Pandya"/>
    <x v="6"/>
    <n v="46"/>
    <x v="26"/>
    <n v="4"/>
    <s v="4--38"/>
    <b v="0"/>
    <x v="1"/>
    <x v="0"/>
    <s v="True"/>
  </r>
  <r>
    <n v="43"/>
    <s v="April 30,2022"/>
    <s v="Brabourne Stadium, Mumbai"/>
    <x v="2"/>
    <x v="5"/>
    <s v="Group"/>
    <s v="Banglore"/>
    <s v="Bat"/>
    <n v="170"/>
    <n v="6"/>
    <n v="174"/>
    <n v="4"/>
    <x v="3"/>
    <s v="Wickets"/>
    <n v="6"/>
    <s v="Rahul Tewatia"/>
    <x v="28"/>
    <n v="58"/>
    <x v="28"/>
    <n v="2"/>
    <s v="2--19"/>
    <b v="0"/>
    <x v="0"/>
    <x v="0"/>
    <b v="0"/>
  </r>
  <r>
    <n v="44"/>
    <s v="April 30,2022"/>
    <s v="Dr DY Patil Sports Academy, Mumbai"/>
    <x v="6"/>
    <x v="4"/>
    <s v="Group"/>
    <s v="Mumbai"/>
    <s v="Field"/>
    <n v="158"/>
    <n v="6"/>
    <n v="161"/>
    <n v="5"/>
    <x v="9"/>
    <s v="Wickets"/>
    <n v="5"/>
    <s v="Suruakumar Yadav"/>
    <x v="8"/>
    <n v="67"/>
    <x v="29"/>
    <n v="2"/>
    <s v="2--24"/>
    <b v="0"/>
    <x v="0"/>
    <x v="0"/>
    <b v="0"/>
  </r>
  <r>
    <n v="45"/>
    <s v="May 1,2022"/>
    <s v="Wankhede Stadium, Mumbai"/>
    <x v="1"/>
    <x v="3"/>
    <s v="Group"/>
    <s v="Lucknow"/>
    <s v="Bat"/>
    <n v="195"/>
    <n v="3"/>
    <n v="189"/>
    <n v="7"/>
    <x v="6"/>
    <s v="Runs"/>
    <n v="6"/>
    <s v="Mohsin Khan"/>
    <x v="11"/>
    <n v="77"/>
    <x v="30"/>
    <n v="4"/>
    <s v="4--16"/>
    <b v="0"/>
    <x v="0"/>
    <x v="0"/>
    <s v="True"/>
  </r>
  <r>
    <n v="46"/>
    <s v="May 1,2022"/>
    <s v="Maharashtra Cricket Association Stadium,Pune"/>
    <x v="0"/>
    <x v="6"/>
    <s v="Group"/>
    <s v="Hyderabad"/>
    <s v="Field"/>
    <n v="202"/>
    <n v="2"/>
    <n v="189"/>
    <n v="6"/>
    <x v="8"/>
    <s v="Runs"/>
    <n v="13"/>
    <s v="Ruturaj Gaikwad"/>
    <x v="29"/>
    <n v="99"/>
    <x v="31"/>
    <n v="4"/>
    <s v="4--46"/>
    <s v="True"/>
    <x v="0"/>
    <x v="0"/>
    <s v="True"/>
  </r>
  <r>
    <n v="47"/>
    <s v="May 2,2022"/>
    <s v="Wankhede Stadium, Mumbai"/>
    <x v="5"/>
    <x v="4"/>
    <s v="Group"/>
    <s v="Kolkata"/>
    <s v="Field"/>
    <n v="152"/>
    <n v="5"/>
    <n v="158"/>
    <n v="3"/>
    <x v="0"/>
    <s v="Wickets"/>
    <n v="7"/>
    <s v="Rinku Singh"/>
    <x v="30"/>
    <n v="54"/>
    <x v="32"/>
    <n v="2"/>
    <s v="2--46"/>
    <b v="0"/>
    <x v="0"/>
    <x v="0"/>
    <b v="0"/>
  </r>
  <r>
    <n v="48"/>
    <s v="May 3,2022"/>
    <s v="Dr DY Patil Sports Academy, Mumbai"/>
    <x v="3"/>
    <x v="2"/>
    <s v="Group"/>
    <s v="Gujarat"/>
    <s v="Bat"/>
    <n v="143"/>
    <n v="8"/>
    <n v="145"/>
    <n v="2"/>
    <x v="2"/>
    <s v="Wickets"/>
    <n v="8"/>
    <s v="Kagiso Rabada"/>
    <x v="31"/>
    <n v="65"/>
    <x v="26"/>
    <n v="4"/>
    <s v="4--33"/>
    <b v="0"/>
    <x v="0"/>
    <x v="0"/>
    <s v="True"/>
  </r>
  <r>
    <n v="49"/>
    <s v="May 4,2022"/>
    <s v="Maharashtra Cricket Association Stadium,Pune"/>
    <x v="2"/>
    <x v="7"/>
    <s v="Group"/>
    <s v="Chennai"/>
    <s v="Field"/>
    <n v="173"/>
    <n v="8"/>
    <n v="160"/>
    <n v="8"/>
    <x v="5"/>
    <s v="Runs"/>
    <n v="13"/>
    <s v="Harshal Patel"/>
    <x v="32"/>
    <n v="56"/>
    <x v="17"/>
    <n v="3"/>
    <s v="3--27"/>
    <b v="0"/>
    <x v="0"/>
    <x v="0"/>
    <b v="0"/>
  </r>
  <r>
    <n v="50"/>
    <s v="May 5,2022"/>
    <s v="Brabourne Stadium, Mumbai"/>
    <x v="1"/>
    <x v="6"/>
    <s v="Group"/>
    <s v="Hyderabad"/>
    <s v="Field"/>
    <n v="207"/>
    <n v="3"/>
    <n v="186"/>
    <n v="8"/>
    <x v="1"/>
    <s v="Runs"/>
    <n v="21"/>
    <s v="David Warner"/>
    <x v="15"/>
    <n v="92"/>
    <x v="33"/>
    <n v="3"/>
    <s v="3--30"/>
    <s v="True"/>
    <x v="0"/>
    <x v="0"/>
    <b v="0"/>
  </r>
  <r>
    <n v="51"/>
    <s v="May 6,2022"/>
    <s v="Brabourne Stadium, Mumbai"/>
    <x v="3"/>
    <x v="1"/>
    <s v="Group"/>
    <s v="Gujarat"/>
    <s v="Field"/>
    <n v="177"/>
    <n v="6"/>
    <n v="172"/>
    <n v="5"/>
    <x v="9"/>
    <s v="Runs"/>
    <n v="5"/>
    <s v="Tim David"/>
    <x v="26"/>
    <n v="55"/>
    <x v="13"/>
    <n v="2"/>
    <s v="2--24"/>
    <b v="0"/>
    <x v="0"/>
    <x v="0"/>
    <b v="0"/>
  </r>
  <r>
    <n v="52"/>
    <s v="May 7,2022"/>
    <s v="Wankhede Stadium, Mumbai"/>
    <x v="8"/>
    <x v="4"/>
    <s v="Group"/>
    <s v="Punjab"/>
    <s v="Bat"/>
    <n v="189"/>
    <n v="5"/>
    <n v="190"/>
    <n v="4"/>
    <x v="4"/>
    <s v="Wickets"/>
    <n v="6"/>
    <s v="Yashasvi Jaiswal"/>
    <x v="33"/>
    <n v="68"/>
    <x v="4"/>
    <n v="3"/>
    <s v="3--28"/>
    <b v="0"/>
    <x v="0"/>
    <x v="0"/>
    <b v="0"/>
  </r>
  <r>
    <n v="53"/>
    <s v="May 7,2022"/>
    <s v="Maharashtra Cricket Association Stadium,Pune"/>
    <x v="5"/>
    <x v="3"/>
    <s v="Group"/>
    <s v="Kolkata"/>
    <s v="Field"/>
    <n v="176"/>
    <n v="7"/>
    <n v="101"/>
    <n v="10"/>
    <x v="6"/>
    <s v="Runs"/>
    <n v="75"/>
    <s v="Avesh Khan"/>
    <x v="6"/>
    <n v="50"/>
    <x v="11"/>
    <n v="3"/>
    <s v="3--19"/>
    <b v="0"/>
    <x v="0"/>
    <x v="0"/>
    <b v="0"/>
  </r>
  <r>
    <n v="54"/>
    <s v="May 8,2022"/>
    <s v="Wankhede Stadium, Mumbai"/>
    <x v="2"/>
    <x v="6"/>
    <s v="Group"/>
    <s v="Banglore"/>
    <s v="Bat"/>
    <n v="192"/>
    <n v="3"/>
    <n v="125"/>
    <n v="10"/>
    <x v="5"/>
    <s v="Runs"/>
    <n v="67"/>
    <s v="Wanindu Hasaranga"/>
    <x v="2"/>
    <n v="73"/>
    <x v="5"/>
    <n v="5"/>
    <s v="5--18"/>
    <b v="0"/>
    <x v="0"/>
    <x v="0"/>
    <s v="True"/>
  </r>
  <r>
    <n v="55"/>
    <s v="May 8,2022"/>
    <s v="Dr DY Patil Sports Academy, Mumbai"/>
    <x v="0"/>
    <x v="8"/>
    <s v="Group"/>
    <s v="Delhi"/>
    <s v="Field"/>
    <n v="208"/>
    <n v="6"/>
    <n v="117"/>
    <n v="10"/>
    <x v="8"/>
    <s v="Runs"/>
    <n v="91"/>
    <s v="Devon Conway"/>
    <x v="32"/>
    <n v="87"/>
    <x v="34"/>
    <n v="3"/>
    <s v="3--13"/>
    <s v="True"/>
    <x v="0"/>
    <x v="0"/>
    <b v="0"/>
  </r>
  <r>
    <n v="56"/>
    <s v="May 9,2022"/>
    <s v="Dr DY Patil Sports Academy, Mumbai"/>
    <x v="5"/>
    <x v="1"/>
    <s v="Group"/>
    <s v="Mumbai"/>
    <s v="Field"/>
    <n v="165"/>
    <n v="9"/>
    <n v="113"/>
    <n v="10"/>
    <x v="0"/>
    <s v="Runs"/>
    <n v="52"/>
    <s v="Jasprit Bumrah"/>
    <x v="1"/>
    <n v="51"/>
    <x v="8"/>
    <n v="5"/>
    <s v="5--10"/>
    <b v="0"/>
    <x v="0"/>
    <x v="0"/>
    <s v="True"/>
  </r>
  <r>
    <n v="57"/>
    <s v="May 10,2022"/>
    <s v="Maharashtra Cricket Association Stadium,Pune"/>
    <x v="7"/>
    <x v="5"/>
    <s v="Group"/>
    <s v="Gujarat"/>
    <s v="Bat"/>
    <n v="144"/>
    <n v="4"/>
    <n v="82"/>
    <n v="10"/>
    <x v="3"/>
    <s v="Runs"/>
    <n v="62"/>
    <s v="Shubman Gill"/>
    <x v="9"/>
    <n v="63"/>
    <x v="13"/>
    <n v="4"/>
    <s v="4--24"/>
    <b v="0"/>
    <x v="0"/>
    <x v="0"/>
    <s v="True"/>
  </r>
  <r>
    <n v="58"/>
    <s v="May 11,2022"/>
    <s v="Dr DY Patil Sports Academy, Mumbai"/>
    <x v="1"/>
    <x v="4"/>
    <s v="Group"/>
    <s v="Delhi"/>
    <s v="Field"/>
    <n v="160"/>
    <n v="6"/>
    <n v="161"/>
    <n v="2"/>
    <x v="1"/>
    <s v="Wickets"/>
    <n v="8"/>
    <s v="Mitchell Marsh"/>
    <x v="34"/>
    <n v="89"/>
    <x v="35"/>
    <n v="2"/>
    <s v="2--23"/>
    <b v="0"/>
    <x v="0"/>
    <x v="0"/>
    <b v="0"/>
  </r>
  <r>
    <n v="59"/>
    <s v="May 12,2022"/>
    <s v="Wankhede Stadium, Mumbai"/>
    <x v="0"/>
    <x v="1"/>
    <s v="Group"/>
    <s v="Mumbai"/>
    <s v="Field"/>
    <n v="97"/>
    <n v="10"/>
    <n v="103"/>
    <n v="5"/>
    <x v="9"/>
    <s v="Wickets"/>
    <n v="5"/>
    <s v="Daniel Sams"/>
    <x v="0"/>
    <n v="36"/>
    <x v="22"/>
    <n v="3"/>
    <s v="3--16"/>
    <b v="0"/>
    <x v="1"/>
    <x v="0"/>
    <b v="0"/>
  </r>
  <r>
    <n v="60"/>
    <s v="May 13,2022"/>
    <s v="Brabourne Stadium, Mumbai"/>
    <x v="2"/>
    <x v="2"/>
    <s v="Group"/>
    <s v="Banglore"/>
    <s v="Field"/>
    <n v="209"/>
    <n v="9"/>
    <n v="155"/>
    <n v="9"/>
    <x v="2"/>
    <s v="Runs"/>
    <n v="54"/>
    <s v="Jonny Bairstow"/>
    <x v="10"/>
    <n v="70"/>
    <x v="15"/>
    <n v="4"/>
    <s v="4--34"/>
    <s v="True"/>
    <x v="0"/>
    <x v="0"/>
    <s v="True"/>
  </r>
  <r>
    <n v="61"/>
    <s v="May 14,2022"/>
    <s v="Maharashtra Cricket Association Stadium,Pune"/>
    <x v="4"/>
    <x v="0"/>
    <s v="Group"/>
    <s v="Kolkata"/>
    <s v="Bat"/>
    <n v="177"/>
    <n v="6"/>
    <n v="123"/>
    <n v="8"/>
    <x v="0"/>
    <s v="Runs"/>
    <n v="54"/>
    <s v="Andre Russell"/>
    <x v="7"/>
    <n v="49"/>
    <x v="24"/>
    <n v="3"/>
    <s v="3--22"/>
    <b v="0"/>
    <x v="1"/>
    <x v="0"/>
    <b v="0"/>
  </r>
  <r>
    <n v="62"/>
    <s v="May 15,2022"/>
    <s v="Wankhede Stadium, Mumbai"/>
    <x v="0"/>
    <x v="5"/>
    <s v="Group"/>
    <s v="Chennai"/>
    <s v="Bat"/>
    <n v="133"/>
    <n v="5"/>
    <n v="137"/>
    <n v="3"/>
    <x v="3"/>
    <s v="Wickets"/>
    <n v="7"/>
    <s v="W. Saha"/>
    <x v="26"/>
    <n v="67"/>
    <x v="3"/>
    <n v="2"/>
    <s v="2--19"/>
    <b v="0"/>
    <x v="0"/>
    <x v="0"/>
    <b v="0"/>
  </r>
  <r>
    <n v="63"/>
    <s v="May 15,2022"/>
    <s v="Brabourne Stadium, Mumbai"/>
    <x v="7"/>
    <x v="4"/>
    <s v="Group"/>
    <s v="Rajasthan"/>
    <s v="Bat"/>
    <n v="178"/>
    <n v="6"/>
    <n v="154"/>
    <n v="8"/>
    <x v="4"/>
    <s v="Runs"/>
    <n v="24"/>
    <s v="Trent Boult"/>
    <x v="3"/>
    <n v="59"/>
    <x v="36"/>
    <n v="2"/>
    <s v="2--18"/>
    <b v="0"/>
    <x v="0"/>
    <x v="0"/>
    <b v="0"/>
  </r>
  <r>
    <n v="64"/>
    <s v="May 16,2022"/>
    <s v="Dr DY Patil Sports Academy, Mumbai"/>
    <x v="1"/>
    <x v="2"/>
    <s v="Group"/>
    <s v="Punjab"/>
    <s v="Field"/>
    <n v="159"/>
    <n v="7"/>
    <n v="142"/>
    <n v="9"/>
    <x v="1"/>
    <s v="Runs"/>
    <n v="17"/>
    <s v="Shardul Thakur"/>
    <x v="34"/>
    <n v="63"/>
    <x v="37"/>
    <n v="4"/>
    <s v="4--36"/>
    <b v="0"/>
    <x v="0"/>
    <x v="0"/>
    <s v="True"/>
  </r>
  <r>
    <n v="65"/>
    <s v="May 17,2022"/>
    <s v="Wankhede Stadium, Mumbai"/>
    <x v="4"/>
    <x v="1"/>
    <s v="Group"/>
    <s v="Mumbai"/>
    <s v="Field"/>
    <n v="193"/>
    <n v="6"/>
    <n v="190"/>
    <n v="7"/>
    <x v="7"/>
    <s v="Runs"/>
    <n v="3"/>
    <s v="Rahul Tripathi"/>
    <x v="21"/>
    <n v="76"/>
    <x v="38"/>
    <n v="3"/>
    <s v="3--20"/>
    <b v="0"/>
    <x v="0"/>
    <x v="0"/>
    <b v="0"/>
  </r>
  <r>
    <n v="66"/>
    <s v="May 18,2022"/>
    <s v="Dr DY Patil Sports Academy, Mumbai"/>
    <x v="5"/>
    <x v="3"/>
    <s v="Group"/>
    <s v="Lucknow"/>
    <s v="Bat"/>
    <n v="210"/>
    <n v="0"/>
    <n v="208"/>
    <n v="8"/>
    <x v="6"/>
    <s v="Runs"/>
    <n v="2"/>
    <s v="Quinton de Kock"/>
    <x v="6"/>
    <n v="140"/>
    <x v="30"/>
    <n v="3"/>
    <s v="3--20"/>
    <s v="True"/>
    <x v="1"/>
    <x v="1"/>
    <b v="0"/>
  </r>
  <r>
    <n v="67"/>
    <s v="May 19,2022"/>
    <s v="Wankhede Stadium, Mumbai"/>
    <x v="2"/>
    <x v="5"/>
    <s v="Group"/>
    <s v="Gujarat"/>
    <s v="Bat"/>
    <n v="168"/>
    <n v="5"/>
    <n v="170"/>
    <n v="2"/>
    <x v="5"/>
    <s v="Wickets"/>
    <n v="8"/>
    <s v="Virat Kohli"/>
    <x v="28"/>
    <n v="73"/>
    <x v="13"/>
    <n v="2"/>
    <s v="2--32"/>
    <b v="0"/>
    <x v="0"/>
    <x v="0"/>
    <b v="0"/>
  </r>
  <r>
    <n v="68"/>
    <s v="May 20,2022"/>
    <s v="Brabourne Stadium, Mumbai"/>
    <x v="0"/>
    <x v="4"/>
    <s v="Group"/>
    <s v="Chennai"/>
    <s v="Bat"/>
    <n v="150"/>
    <n v="6"/>
    <n v="151"/>
    <n v="5"/>
    <x v="4"/>
    <s v="Wickets"/>
    <n v="5"/>
    <s v="R Aswin"/>
    <x v="35"/>
    <n v="93"/>
    <x v="39"/>
    <n v="2"/>
    <s v="2--20"/>
    <b v="0"/>
    <x v="0"/>
    <x v="0"/>
    <b v="0"/>
  </r>
  <r>
    <n v="69"/>
    <s v="May 21,2022"/>
    <s v="Wankhede Stadium, Mumbai"/>
    <x v="1"/>
    <x v="1"/>
    <s v="Group"/>
    <s v="Mumbai"/>
    <s v="Field"/>
    <n v="159"/>
    <n v="7"/>
    <n v="160"/>
    <n v="5"/>
    <x v="9"/>
    <s v="Wickets"/>
    <n v="5"/>
    <s v="Jasprit Bumrah"/>
    <x v="1"/>
    <n v="48"/>
    <x v="8"/>
    <n v="3"/>
    <s v="3--25"/>
    <b v="0"/>
    <x v="1"/>
    <x v="0"/>
    <b v="0"/>
  </r>
  <r>
    <n v="70"/>
    <s v="May 22,2022"/>
    <s v="Wankhede Stadium, Mumbai"/>
    <x v="4"/>
    <x v="2"/>
    <s v="Group"/>
    <s v="Hyderabad"/>
    <s v="Bat"/>
    <n v="157"/>
    <n v="8"/>
    <n v="160"/>
    <n v="5"/>
    <x v="2"/>
    <s v="Wickets"/>
    <n v="5"/>
    <s v="Harpreet Brar"/>
    <x v="10"/>
    <n v="49"/>
    <x v="40"/>
    <n v="3"/>
    <s v="3--26"/>
    <b v="0"/>
    <x v="1"/>
    <x v="0"/>
    <b v="0"/>
  </r>
  <r>
    <n v="71"/>
    <s v="May 24,2022"/>
    <s v="Eden Gardens, Kolkata"/>
    <x v="3"/>
    <x v="4"/>
    <s v="Playoff"/>
    <s v="Gujarat"/>
    <s v="Field"/>
    <n v="188"/>
    <n v="6"/>
    <n v="191"/>
    <n v="3"/>
    <x v="3"/>
    <s v="Wickets"/>
    <n v="7"/>
    <s v="David Miller"/>
    <x v="8"/>
    <n v="89"/>
    <x v="41"/>
    <n v="1"/>
    <s v="1--14"/>
    <b v="0"/>
    <x v="0"/>
    <x v="0"/>
    <b v="0"/>
  </r>
  <r>
    <n v="72"/>
    <s v="May 25,2022"/>
    <s v="Eden Gardens, Kolkata"/>
    <x v="2"/>
    <x v="3"/>
    <s v="Playoff"/>
    <s v="Lucknow"/>
    <s v="Field"/>
    <n v="207"/>
    <n v="4"/>
    <n v="193"/>
    <n v="6"/>
    <x v="5"/>
    <s v="Runs"/>
    <n v="14"/>
    <s v="Rajat Patidar"/>
    <x v="36"/>
    <n v="112"/>
    <x v="19"/>
    <n v="3"/>
    <s v="3--43"/>
    <s v="True"/>
    <x v="1"/>
    <x v="1"/>
    <b v="0"/>
  </r>
  <r>
    <n v="73"/>
    <s v="May 27,2022"/>
    <s v="Narendra Modi Stadium, Ahmedabad"/>
    <x v="2"/>
    <x v="4"/>
    <s v="Playoff"/>
    <s v="Rajasthan"/>
    <s v="Field"/>
    <n v="157"/>
    <n v="8"/>
    <n v="161"/>
    <n v="3"/>
    <x v="4"/>
    <s v="Wickets"/>
    <n v="7"/>
    <s v="Jos Buttler"/>
    <x v="8"/>
    <n v="106"/>
    <x v="23"/>
    <n v="3"/>
    <s v="3--22"/>
    <b v="0"/>
    <x v="1"/>
    <x v="1"/>
    <b v="0"/>
  </r>
  <r>
    <n v="74"/>
    <s v="May 29,2022"/>
    <s v="Narendra Modi Stadium, Ahmedabad"/>
    <x v="3"/>
    <x v="4"/>
    <s v="Final"/>
    <s v="Rajasthan"/>
    <s v="Bat"/>
    <n v="130"/>
    <n v="9"/>
    <n v="133"/>
    <n v="3"/>
    <x v="3"/>
    <s v="Wickets"/>
    <n v="7"/>
    <s v="Hardik Pandya"/>
    <x v="9"/>
    <n v="45"/>
    <x v="41"/>
    <n v="3"/>
    <s v="3--17"/>
    <b v="0"/>
    <x v="1"/>
    <x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5"/>
        <item x="8"/>
        <item x="1"/>
        <item x="3"/>
        <item x="7"/>
        <item x="0"/>
        <item x="6"/>
        <item x="9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</pivotFields>
  <rowFields count="1">
    <field x="12"/>
  </rowFields>
  <rowItems count="11">
    <i>
      <x v="3"/>
    </i>
    <i>
      <x v="9"/>
    </i>
    <i>
      <x v="6"/>
    </i>
    <i>
      <x/>
    </i>
    <i>
      <x v="8"/>
    </i>
    <i>
      <x v="2"/>
    </i>
    <i>
      <x v="5"/>
    </i>
    <i>
      <x v="4"/>
    </i>
    <i>
      <x v="7"/>
    </i>
    <i>
      <x v="1"/>
    </i>
    <i t="grand">
      <x/>
    </i>
  </rowItems>
  <colItems count="1">
    <i/>
  </colItems>
  <dataFields count="1">
    <dataField name="Count of match_winner" fld="12" subtotal="count" baseField="0" baseItem="0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4" firstHeaderRow="1" firstDataRow="3" firstDataCol="1"/>
  <pivotFields count="25">
    <pivotField showAll="0"/>
    <pivotField showAll="0"/>
    <pivotField showAll="0"/>
    <pivotField axis="axisRow" showAll="0">
      <items count="10">
        <item x="2"/>
        <item x="0"/>
        <item x="1"/>
        <item x="3"/>
        <item x="4"/>
        <item x="5"/>
        <item x="7"/>
        <item x="6"/>
        <item x="8"/>
        <item t="default"/>
      </items>
    </pivotField>
    <pivotField axis="axisRow" showAll="0">
      <items count="10">
        <item x="7"/>
        <item x="8"/>
        <item x="5"/>
        <item x="6"/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8">
        <item x="13"/>
        <item x="4"/>
        <item x="7"/>
        <item x="23"/>
        <item x="15"/>
        <item x="3"/>
        <item x="32"/>
        <item x="22"/>
        <item x="2"/>
        <item x="20"/>
        <item x="1"/>
        <item x="8"/>
        <item x="17"/>
        <item x="11"/>
        <item x="10"/>
        <item x="34"/>
        <item x="35"/>
        <item x="0"/>
        <item x="27"/>
        <item x="12"/>
        <item x="6"/>
        <item x="21"/>
        <item x="36"/>
        <item x="25"/>
        <item x="29"/>
        <item x="31"/>
        <item x="30"/>
        <item x="5"/>
        <item x="19"/>
        <item x="16"/>
        <item x="18"/>
        <item x="9"/>
        <item x="14"/>
        <item x="24"/>
        <item x="28"/>
        <item x="2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axis="axisCol" showAll="0">
      <items count="3">
        <item x="1"/>
        <item x="0"/>
        <item t="default"/>
      </items>
    </pivotField>
    <pivotField showAll="0"/>
  </pivotFields>
  <rowFields count="3">
    <field x="16"/>
    <field x="4"/>
    <field x="3"/>
  </rowFields>
  <rowItems count="159">
    <i>
      <x v="11"/>
    </i>
    <i r="1">
      <x v="8"/>
    </i>
    <i r="2">
      <x/>
    </i>
    <i r="2">
      <x v="2"/>
    </i>
    <i r="2">
      <x v="3"/>
    </i>
    <i r="2">
      <x v="5"/>
    </i>
    <i r="2">
      <x v="7"/>
    </i>
    <i>
      <x v="20"/>
    </i>
    <i r="1">
      <x v="5"/>
    </i>
    <i r="2">
      <x v="1"/>
    </i>
    <i r="2">
      <x v="2"/>
    </i>
    <i r="2">
      <x v="5"/>
    </i>
    <i r="1">
      <x v="7"/>
    </i>
    <i r="2">
      <x v="6"/>
    </i>
    <i>
      <x v="13"/>
    </i>
    <i r="1">
      <x v="5"/>
    </i>
    <i r="2">
      <x v="2"/>
    </i>
    <i r="2">
      <x v="4"/>
    </i>
    <i r="1">
      <x v="6"/>
    </i>
    <i r="2">
      <x v="6"/>
    </i>
    <i>
      <x v="31"/>
    </i>
    <i r="1">
      <x v="2"/>
    </i>
    <i r="2">
      <x v="2"/>
    </i>
    <i r="2">
      <x v="6"/>
    </i>
    <i r="1">
      <x v="7"/>
    </i>
    <i r="2">
      <x v="3"/>
    </i>
    <i r="1">
      <x v="8"/>
    </i>
    <i r="2">
      <x v="3"/>
    </i>
    <i>
      <x v="8"/>
    </i>
    <i r="1">
      <x v="3"/>
    </i>
    <i r="2">
      <x/>
    </i>
    <i r="1">
      <x v="5"/>
    </i>
    <i r="2">
      <x/>
    </i>
    <i r="1">
      <x v="7"/>
    </i>
    <i r="2">
      <x/>
    </i>
    <i>
      <x v="14"/>
    </i>
    <i r="1">
      <x v="7"/>
    </i>
    <i r="2">
      <x/>
    </i>
    <i r="2">
      <x v="1"/>
    </i>
    <i r="2">
      <x v="4"/>
    </i>
    <i>
      <x v="4"/>
    </i>
    <i r="1">
      <x v="3"/>
    </i>
    <i r="2">
      <x v="2"/>
    </i>
    <i r="1">
      <x v="4"/>
    </i>
    <i r="2">
      <x v="2"/>
    </i>
    <i r="1">
      <x v="7"/>
    </i>
    <i r="2">
      <x v="2"/>
    </i>
    <i>
      <x v="35"/>
    </i>
    <i r="1">
      <x v="2"/>
    </i>
    <i r="2">
      <x v="1"/>
    </i>
    <i r="1">
      <x v="3"/>
    </i>
    <i r="2">
      <x v="3"/>
    </i>
    <i r="1">
      <x v="6"/>
    </i>
    <i r="2">
      <x v="3"/>
    </i>
    <i>
      <x v="10"/>
    </i>
    <i r="1">
      <x v="6"/>
    </i>
    <i r="2">
      <x v="2"/>
    </i>
    <i r="2">
      <x v="5"/>
    </i>
    <i>
      <x v="28"/>
    </i>
    <i r="1">
      <x v="7"/>
    </i>
    <i r="2">
      <x v="1"/>
    </i>
    <i r="2">
      <x v="7"/>
    </i>
    <i>
      <x v="9"/>
    </i>
    <i r="1">
      <x v="4"/>
    </i>
    <i r="2">
      <x v="3"/>
    </i>
    <i r="1">
      <x v="8"/>
    </i>
    <i r="2">
      <x v="3"/>
    </i>
    <i>
      <x v="15"/>
    </i>
    <i r="1">
      <x v="7"/>
    </i>
    <i r="2">
      <x v="2"/>
    </i>
    <i r="1">
      <x v="8"/>
    </i>
    <i r="2">
      <x v="2"/>
    </i>
    <i>
      <x v="21"/>
    </i>
    <i r="1">
      <x v="4"/>
    </i>
    <i r="2">
      <x v="4"/>
    </i>
    <i r="1">
      <x v="6"/>
    </i>
    <i r="2">
      <x v="4"/>
    </i>
    <i>
      <x v="6"/>
    </i>
    <i r="1">
      <x/>
    </i>
    <i r="2">
      <x/>
    </i>
    <i r="1">
      <x v="1"/>
    </i>
    <i r="2">
      <x v="1"/>
    </i>
    <i>
      <x v="34"/>
    </i>
    <i r="1">
      <x v="2"/>
    </i>
    <i r="2">
      <x/>
    </i>
    <i>
      <x/>
    </i>
    <i r="1">
      <x v="3"/>
    </i>
    <i r="2">
      <x/>
    </i>
    <i r="2">
      <x v="1"/>
    </i>
    <i>
      <x v="2"/>
    </i>
    <i r="1">
      <x v="4"/>
    </i>
    <i r="2">
      <x v="4"/>
    </i>
    <i r="1">
      <x v="7"/>
    </i>
    <i r="2">
      <x v="5"/>
    </i>
    <i>
      <x v="5"/>
    </i>
    <i r="1">
      <x v="5"/>
    </i>
    <i r="2">
      <x v="3"/>
    </i>
    <i r="1">
      <x v="8"/>
    </i>
    <i r="2">
      <x v="6"/>
    </i>
    <i>
      <x v="22"/>
    </i>
    <i r="1">
      <x v="5"/>
    </i>
    <i r="2">
      <x/>
    </i>
    <i>
      <x v="24"/>
    </i>
    <i r="1">
      <x v="3"/>
    </i>
    <i r="2">
      <x v="1"/>
    </i>
    <i>
      <x v="30"/>
    </i>
    <i r="1">
      <x/>
    </i>
    <i r="2">
      <x/>
    </i>
    <i>
      <x v="3"/>
    </i>
    <i r="1">
      <x v="2"/>
    </i>
    <i r="2">
      <x v="1"/>
    </i>
    <i>
      <x v="16"/>
    </i>
    <i r="1">
      <x v="8"/>
    </i>
    <i r="2">
      <x v="1"/>
    </i>
    <i>
      <x v="17"/>
    </i>
    <i r="1">
      <x v="4"/>
    </i>
    <i r="2">
      <x v="1"/>
    </i>
    <i r="1">
      <x v="6"/>
    </i>
    <i r="2">
      <x v="1"/>
    </i>
    <i>
      <x v="32"/>
    </i>
    <i r="1">
      <x v="6"/>
    </i>
    <i r="2">
      <x/>
    </i>
    <i>
      <x v="36"/>
    </i>
    <i r="1">
      <x v="8"/>
    </i>
    <i r="2">
      <x v="8"/>
    </i>
    <i>
      <x v="7"/>
    </i>
    <i r="1">
      <x v="1"/>
    </i>
    <i r="2">
      <x/>
    </i>
    <i>
      <x v="25"/>
    </i>
    <i r="1">
      <x v="7"/>
    </i>
    <i r="2">
      <x v="3"/>
    </i>
    <i>
      <x v="29"/>
    </i>
    <i r="1">
      <x v="8"/>
    </i>
    <i r="2">
      <x v="6"/>
    </i>
    <i>
      <x v="1"/>
    </i>
    <i r="1">
      <x v="8"/>
    </i>
    <i r="2">
      <x v="4"/>
    </i>
    <i>
      <x v="12"/>
    </i>
    <i r="1">
      <x v="3"/>
    </i>
    <i r="2">
      <x v="3"/>
    </i>
    <i>
      <x v="18"/>
    </i>
    <i r="1">
      <x v="4"/>
    </i>
    <i r="2">
      <x v="2"/>
    </i>
    <i>
      <x v="19"/>
    </i>
    <i r="1">
      <x v="6"/>
    </i>
    <i r="2">
      <x v="5"/>
    </i>
    <i>
      <x v="23"/>
    </i>
    <i r="1">
      <x v="8"/>
    </i>
    <i r="2">
      <x/>
    </i>
    <i>
      <x v="26"/>
    </i>
    <i r="1">
      <x v="8"/>
    </i>
    <i r="2">
      <x v="5"/>
    </i>
    <i>
      <x v="33"/>
    </i>
    <i r="1">
      <x v="6"/>
    </i>
    <i r="2">
      <x v="1"/>
    </i>
    <i>
      <x v="27"/>
    </i>
    <i r="1">
      <x v="4"/>
    </i>
    <i r="2">
      <x/>
    </i>
    <i t="grand">
      <x/>
    </i>
  </rowItems>
  <colFields count="2">
    <field x="22"/>
    <field x="23"/>
  </colFields>
  <colItems count="4">
    <i>
      <x/>
      <x/>
    </i>
    <i r="1">
      <x v="1"/>
    </i>
    <i>
      <x v="1"/>
      <x v="1"/>
    </i>
    <i t="grand">
      <x/>
    </i>
  </colItems>
  <dataFields count="1">
    <dataField name="Sum of highscore" fld="17" baseField="0" baseItem="0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8" firstHeaderRow="1" firstDataRow="1" firstDataCol="1"/>
  <pivotFields count="25">
    <pivotField showAll="0"/>
    <pivotField showAll="0"/>
    <pivotField showAll="0"/>
    <pivotField axis="axisRow" showAll="0">
      <items count="10">
        <item x="2"/>
        <item x="0"/>
        <item x="1"/>
        <item x="3"/>
        <item x="4"/>
        <item x="5"/>
        <item x="7"/>
        <item x="6"/>
        <item x="8"/>
        <item t="default"/>
      </items>
    </pivotField>
    <pivotField axis="axisRow" showAll="0">
      <items count="10">
        <item x="7"/>
        <item x="8"/>
        <item x="5"/>
        <item x="6"/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3">
        <item x="24"/>
        <item x="11"/>
        <item x="21"/>
        <item x="35"/>
        <item x="22"/>
        <item x="0"/>
        <item x="41"/>
        <item x="40"/>
        <item x="15"/>
        <item x="8"/>
        <item x="19"/>
        <item x="26"/>
        <item x="33"/>
        <item x="25"/>
        <item x="27"/>
        <item x="1"/>
        <item x="9"/>
        <item x="17"/>
        <item x="34"/>
        <item x="3"/>
        <item x="2"/>
        <item x="30"/>
        <item x="31"/>
        <item x="12"/>
        <item x="18"/>
        <item x="28"/>
        <item x="39"/>
        <item x="23"/>
        <item x="10"/>
        <item x="38"/>
        <item x="13"/>
        <item x="6"/>
        <item x="29"/>
        <item x="37"/>
        <item x="16"/>
        <item x="32"/>
        <item x="36"/>
        <item x="7"/>
        <item x="20"/>
        <item x="5"/>
        <item x="14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 defaultSubtotal="0"/>
    <pivotField showAll="0"/>
    <pivotField showAll="0"/>
  </pivotFields>
  <rowFields count="3">
    <field x="18"/>
    <field x="3"/>
    <field x="4"/>
  </rowFields>
  <rowItems count="175">
    <i>
      <x v="41"/>
    </i>
    <i r="1">
      <x/>
    </i>
    <i r="2">
      <x v="8"/>
    </i>
    <i r="1">
      <x v="4"/>
    </i>
    <i r="2">
      <x v="8"/>
    </i>
    <i r="1">
      <x v="5"/>
    </i>
    <i r="2">
      <x v="8"/>
    </i>
    <i r="1">
      <x v="6"/>
    </i>
    <i r="2">
      <x v="8"/>
    </i>
    <i r="1">
      <x v="8"/>
    </i>
    <i r="2">
      <x v="8"/>
    </i>
    <i>
      <x v="30"/>
    </i>
    <i r="1">
      <x/>
    </i>
    <i r="2">
      <x v="2"/>
    </i>
    <i r="1">
      <x v="3"/>
    </i>
    <i r="2">
      <x v="6"/>
    </i>
    <i r="2">
      <x v="7"/>
    </i>
    <i r="1">
      <x v="6"/>
    </i>
    <i r="2">
      <x v="2"/>
    </i>
    <i>
      <x v="9"/>
    </i>
    <i r="1">
      <x v="2"/>
    </i>
    <i r="2">
      <x v="6"/>
    </i>
    <i r="1">
      <x v="5"/>
    </i>
    <i r="2">
      <x v="6"/>
    </i>
    <i r="1">
      <x v="7"/>
    </i>
    <i r="2">
      <x v="8"/>
    </i>
    <i>
      <x v="15"/>
    </i>
    <i r="1">
      <x v="2"/>
    </i>
    <i r="2">
      <x v="4"/>
    </i>
    <i r="2">
      <x v="6"/>
    </i>
    <i>
      <x v="11"/>
    </i>
    <i r="1">
      <x v="1"/>
    </i>
    <i r="2">
      <x v="7"/>
    </i>
    <i r="1">
      <x v="3"/>
    </i>
    <i r="2">
      <x v="7"/>
    </i>
    <i r="1">
      <x v="6"/>
    </i>
    <i r="2">
      <x v="7"/>
    </i>
    <i>
      <x v="1"/>
    </i>
    <i r="1">
      <x v="4"/>
    </i>
    <i r="2">
      <x v="5"/>
    </i>
    <i r="1">
      <x v="5"/>
    </i>
    <i r="2">
      <x v="5"/>
    </i>
    <i r="1">
      <x v="6"/>
    </i>
    <i r="2">
      <x v="6"/>
    </i>
    <i>
      <x v="10"/>
    </i>
    <i r="1">
      <x/>
    </i>
    <i r="2">
      <x v="1"/>
    </i>
    <i r="2">
      <x v="5"/>
    </i>
    <i>
      <x v="39"/>
    </i>
    <i r="1">
      <x/>
    </i>
    <i r="2">
      <x v="3"/>
    </i>
    <i r="2">
      <x v="4"/>
    </i>
    <i>
      <x v="38"/>
    </i>
    <i r="1">
      <x v="3"/>
    </i>
    <i r="2">
      <x v="3"/>
    </i>
    <i r="1">
      <x v="4"/>
    </i>
    <i r="2">
      <x v="7"/>
    </i>
    <i>
      <x v="34"/>
    </i>
    <i r="1">
      <x/>
    </i>
    <i r="2">
      <x v="3"/>
    </i>
    <i r="1">
      <x v="3"/>
    </i>
    <i r="2">
      <x v="3"/>
    </i>
    <i r="1">
      <x v="4"/>
    </i>
    <i r="2">
      <x v="4"/>
    </i>
    <i>
      <x v="21"/>
    </i>
    <i r="1">
      <x v="2"/>
    </i>
    <i r="2">
      <x v="5"/>
    </i>
    <i r="1">
      <x v="5"/>
    </i>
    <i r="2">
      <x v="5"/>
    </i>
    <i>
      <x v="16"/>
    </i>
    <i r="1">
      <x v="2"/>
    </i>
    <i r="2">
      <x v="2"/>
    </i>
    <i r="1">
      <x v="3"/>
    </i>
    <i r="2">
      <x v="8"/>
    </i>
    <i>
      <x v="4"/>
    </i>
    <i r="1">
      <x v="1"/>
    </i>
    <i r="2">
      <x v="6"/>
    </i>
    <i>
      <x v="17"/>
    </i>
    <i r="1">
      <x/>
    </i>
    <i r="2">
      <x/>
    </i>
    <i>
      <x/>
    </i>
    <i r="1">
      <x v="3"/>
    </i>
    <i r="2">
      <x v="4"/>
    </i>
    <i r="1">
      <x v="4"/>
    </i>
    <i r="2">
      <x v="4"/>
    </i>
    <i>
      <x v="8"/>
    </i>
    <i r="1">
      <x/>
    </i>
    <i r="2">
      <x v="6"/>
    </i>
    <i r="2">
      <x v="7"/>
    </i>
    <i>
      <x v="5"/>
    </i>
    <i r="1">
      <x v="1"/>
    </i>
    <i r="2">
      <x v="2"/>
    </i>
    <i r="2">
      <x v="4"/>
    </i>
    <i>
      <x v="27"/>
    </i>
    <i r="1">
      <x/>
    </i>
    <i r="2">
      <x v="8"/>
    </i>
    <i r="1">
      <x v="2"/>
    </i>
    <i r="2">
      <x v="8"/>
    </i>
    <i>
      <x v="19"/>
    </i>
    <i r="1">
      <x v="1"/>
    </i>
    <i r="2">
      <x v="2"/>
    </i>
    <i r="1">
      <x v="3"/>
    </i>
    <i r="2">
      <x v="5"/>
    </i>
    <i>
      <x v="37"/>
    </i>
    <i r="1">
      <x v="5"/>
    </i>
    <i r="2">
      <x v="7"/>
    </i>
    <i>
      <x v="33"/>
    </i>
    <i r="1">
      <x v="2"/>
    </i>
    <i r="2">
      <x v="7"/>
    </i>
    <i>
      <x v="14"/>
    </i>
    <i r="1">
      <x/>
    </i>
    <i r="2">
      <x v="8"/>
    </i>
    <i>
      <x v="31"/>
    </i>
    <i r="1">
      <x v="1"/>
    </i>
    <i r="2">
      <x v="5"/>
    </i>
    <i r="1">
      <x v="2"/>
    </i>
    <i r="2">
      <x v="5"/>
    </i>
    <i>
      <x v="22"/>
    </i>
    <i r="1">
      <x v="1"/>
    </i>
    <i r="2">
      <x v="3"/>
    </i>
    <i>
      <x v="24"/>
    </i>
    <i r="1">
      <x v="7"/>
    </i>
    <i r="2">
      <x v="7"/>
    </i>
    <i>
      <x v="6"/>
    </i>
    <i r="1">
      <x v="3"/>
    </i>
    <i r="2">
      <x v="8"/>
    </i>
    <i>
      <x v="7"/>
    </i>
    <i r="1">
      <x v="4"/>
    </i>
    <i r="2">
      <x v="7"/>
    </i>
    <i>
      <x v="12"/>
    </i>
    <i r="1">
      <x v="2"/>
    </i>
    <i r="2">
      <x v="3"/>
    </i>
    <i>
      <x v="13"/>
    </i>
    <i r="1">
      <x v="6"/>
    </i>
    <i r="2">
      <x v="6"/>
    </i>
    <i>
      <x v="28"/>
    </i>
    <i r="1">
      <x v="1"/>
    </i>
    <i r="2">
      <x v="7"/>
    </i>
    <i>
      <x v="18"/>
    </i>
    <i r="1">
      <x v="1"/>
    </i>
    <i r="2">
      <x v="1"/>
    </i>
    <i>
      <x v="29"/>
    </i>
    <i r="1">
      <x v="4"/>
    </i>
    <i r="2">
      <x v="6"/>
    </i>
    <i>
      <x v="26"/>
    </i>
    <i r="1">
      <x v="1"/>
    </i>
    <i r="2">
      <x v="8"/>
    </i>
    <i>
      <x v="2"/>
    </i>
    <i r="1">
      <x v="2"/>
    </i>
    <i r="2">
      <x v="7"/>
    </i>
    <i>
      <x v="32"/>
    </i>
    <i r="1">
      <x v="7"/>
    </i>
    <i r="2">
      <x v="8"/>
    </i>
    <i>
      <x v="3"/>
    </i>
    <i r="1">
      <x v="2"/>
    </i>
    <i r="2">
      <x v="8"/>
    </i>
    <i>
      <x v="25"/>
    </i>
    <i r="1">
      <x/>
    </i>
    <i r="2">
      <x v="2"/>
    </i>
    <i>
      <x v="23"/>
    </i>
    <i r="1">
      <x v="5"/>
    </i>
    <i r="2">
      <x v="6"/>
    </i>
    <i>
      <x v="40"/>
    </i>
    <i r="1">
      <x v="1"/>
    </i>
    <i r="2">
      <x v="3"/>
    </i>
    <i>
      <x v="35"/>
    </i>
    <i r="1">
      <x v="5"/>
    </i>
    <i r="2">
      <x v="8"/>
    </i>
    <i>
      <x v="36"/>
    </i>
    <i r="1">
      <x v="6"/>
    </i>
    <i r="2">
      <x v="8"/>
    </i>
    <i>
      <x v="20"/>
    </i>
    <i r="1">
      <x/>
    </i>
    <i r="2">
      <x v="7"/>
    </i>
    <i t="grand">
      <x/>
    </i>
  </rowItems>
  <colItems count="1">
    <i/>
  </colItems>
  <dataFields count="1">
    <dataField name="Sum of Total Wicke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IPL" displayName="IPL" ref="A1:Y75" totalsRowShown="0">
  <autoFilter ref="A1:Y75"/>
  <tableColumns count="25">
    <tableColumn id="1" name="match_id"/>
    <tableColumn id="2" name="date"/>
    <tableColumn id="3" name="venue"/>
    <tableColumn id="4" name="team1"/>
    <tableColumn id="5" name="team2"/>
    <tableColumn id="6" name="stage"/>
    <tableColumn id="7" name="toss_winner"/>
    <tableColumn id="8" name="toss_decision"/>
    <tableColumn id="9" name="first_ings_score"/>
    <tableColumn id="10" name="first_ings_wkts"/>
    <tableColumn id="11" name="second_ings_score"/>
    <tableColumn id="12" name="second_ings_wkts"/>
    <tableColumn id="13" name="match_winner"/>
    <tableColumn id="14" name="won_by"/>
    <tableColumn id="15" name="margin"/>
    <tableColumn id="16" name="player_of_the_match"/>
    <tableColumn id="17" name="top_scorer"/>
    <tableColumn id="18" name="highscore"/>
    <tableColumn id="19" name="best_bowling"/>
    <tableColumn id="24" name="Total Wicket"/>
    <tableColumn id="20" name="best_bowling_figure"/>
    <tableColumn id="21" name="Total score above &gt; 200" dataDxfId="3">
      <calculatedColumnFormula>IF(IPL[[#This Row],[first_ings_score]]&gt;200,"True")</calculatedColumnFormula>
    </tableColumn>
    <tableColumn id="25" name="Total score above &gt;= 50 and &lt;=99" dataDxfId="2">
      <calculatedColumnFormula>AND(IPL[[#This Row],[highscore]]&gt;=50,IPL[[#This Row],[highscore]]&lt;=99,"True")</calculatedColumnFormula>
    </tableColumn>
    <tableColumn id="22" name="Top score above &gt; 100" dataDxfId="1">
      <calculatedColumnFormula>IF(IPL[[#This Row],[highscore]]&gt;=100,"True")</calculatedColumnFormula>
    </tableColumn>
    <tableColumn id="23" name="Best_bowling_figure &gt;4" dataDxfId="0">
      <calculatedColumnFormula>IF(IPL[[#This Row],[Total Wicket]]&gt;=4,"True")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4.25" x14ac:dyDescent="0.2"/>
  <cols>
    <col min="1" max="1" width="13" customWidth="1"/>
    <col min="2" max="2" width="22" customWidth="1"/>
    <col min="3" max="3" width="2.875" customWidth="1"/>
    <col min="4" max="56" width="3.5" bestFit="1" customWidth="1"/>
    <col min="57" max="57" width="9.875" bestFit="1" customWidth="1"/>
  </cols>
  <sheetData>
    <row r="3" spans="1:2" x14ac:dyDescent="0.2">
      <c r="A3" s="1" t="s">
        <v>248</v>
      </c>
      <c r="B3" t="s">
        <v>250</v>
      </c>
    </row>
    <row r="4" spans="1:2" x14ac:dyDescent="0.2">
      <c r="A4" s="2" t="s">
        <v>46</v>
      </c>
      <c r="B4" s="3">
        <v>12</v>
      </c>
    </row>
    <row r="5" spans="1:2" x14ac:dyDescent="0.2">
      <c r="A5" s="2" t="s">
        <v>54</v>
      </c>
      <c r="B5" s="3">
        <v>10</v>
      </c>
    </row>
    <row r="6" spans="1:2" x14ac:dyDescent="0.2">
      <c r="A6" s="2" t="s">
        <v>47</v>
      </c>
      <c r="B6" s="3">
        <v>9</v>
      </c>
    </row>
    <row r="7" spans="1:2" x14ac:dyDescent="0.2">
      <c r="A7" s="2" t="s">
        <v>39</v>
      </c>
      <c r="B7" s="3">
        <v>9</v>
      </c>
    </row>
    <row r="8" spans="1:2" x14ac:dyDescent="0.2">
      <c r="A8" s="2" t="s">
        <v>40</v>
      </c>
      <c r="B8" s="3">
        <v>7</v>
      </c>
    </row>
    <row r="9" spans="1:2" x14ac:dyDescent="0.2">
      <c r="A9" s="2" t="s">
        <v>33</v>
      </c>
      <c r="B9" s="3">
        <v>7</v>
      </c>
    </row>
    <row r="10" spans="1:2" x14ac:dyDescent="0.2">
      <c r="A10" s="2" t="s">
        <v>23</v>
      </c>
      <c r="B10" s="3">
        <v>6</v>
      </c>
    </row>
    <row r="11" spans="1:2" x14ac:dyDescent="0.2">
      <c r="A11" s="2" t="s">
        <v>53</v>
      </c>
      <c r="B11" s="3">
        <v>6</v>
      </c>
    </row>
    <row r="12" spans="1:2" x14ac:dyDescent="0.2">
      <c r="A12" s="2" t="s">
        <v>34</v>
      </c>
      <c r="B12" s="3">
        <v>4</v>
      </c>
    </row>
    <row r="13" spans="1:2" x14ac:dyDescent="0.2">
      <c r="A13" s="2" t="s">
        <v>22</v>
      </c>
      <c r="B13" s="3">
        <v>4</v>
      </c>
    </row>
    <row r="14" spans="1:2" x14ac:dyDescent="0.2">
      <c r="A14" s="2" t="s">
        <v>249</v>
      </c>
      <c r="B14" s="3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tabSelected="1" topLeftCell="E1" workbookViewId="0">
      <selection activeCell="I6" sqref="I6"/>
    </sheetView>
  </sheetViews>
  <sheetFormatPr defaultRowHeight="14.25" x14ac:dyDescent="0.2"/>
  <cols>
    <col min="1" max="1" width="43.375" bestFit="1" customWidth="1"/>
    <col min="2" max="3" width="23" customWidth="1"/>
    <col min="4" max="4" width="49.25" customWidth="1"/>
    <col min="5" max="5" width="24.875" customWidth="1"/>
    <col min="6" max="8" width="13.5" customWidth="1"/>
    <col min="9" max="10" width="25" customWidth="1"/>
    <col min="11" max="11" width="24.5" customWidth="1"/>
    <col min="12" max="13" width="25.375" customWidth="1"/>
    <col min="14" max="14" width="23.875" hidden="1" customWidth="1"/>
    <col min="15" max="15" width="23.5" hidden="1" customWidth="1"/>
    <col min="16" max="16" width="9" hidden="1" customWidth="1"/>
  </cols>
  <sheetData>
    <row r="1" spans="1:16" ht="60" x14ac:dyDescent="0.2">
      <c r="A1" s="18"/>
      <c r="B1" s="19"/>
      <c r="C1" s="19"/>
      <c r="D1" s="19"/>
      <c r="E1" s="19"/>
      <c r="F1" s="19"/>
      <c r="G1" s="19"/>
      <c r="H1" s="19"/>
      <c r="I1" s="28"/>
      <c r="J1" s="21" t="s">
        <v>284</v>
      </c>
      <c r="K1" s="19"/>
      <c r="L1" s="19"/>
      <c r="M1" s="20"/>
      <c r="N1" s="20"/>
      <c r="O1" s="20"/>
      <c r="P1" s="20"/>
    </row>
    <row r="4" spans="1:16" ht="18.75" x14ac:dyDescent="0.3">
      <c r="A4" s="9" t="s">
        <v>254</v>
      </c>
      <c r="B4" s="10" t="s">
        <v>255</v>
      </c>
      <c r="D4" s="8" t="s">
        <v>257</v>
      </c>
      <c r="E4" s="16" t="s">
        <v>259</v>
      </c>
      <c r="F4" s="16" t="s">
        <v>263</v>
      </c>
      <c r="G4" s="16" t="s">
        <v>264</v>
      </c>
      <c r="H4" s="22" t="s">
        <v>253</v>
      </c>
      <c r="J4" s="14" t="s">
        <v>256</v>
      </c>
      <c r="K4" s="17" t="s">
        <v>259</v>
      </c>
      <c r="L4" s="14" t="s">
        <v>258</v>
      </c>
    </row>
    <row r="5" spans="1:16" ht="18.75" x14ac:dyDescent="0.3">
      <c r="A5" s="5" t="s">
        <v>46</v>
      </c>
      <c r="B5" s="5">
        <v>12</v>
      </c>
      <c r="D5" s="5" t="s">
        <v>73</v>
      </c>
      <c r="E5" s="5" t="s">
        <v>54</v>
      </c>
      <c r="F5" s="5">
        <v>3</v>
      </c>
      <c r="G5" s="5">
        <v>4</v>
      </c>
      <c r="H5" s="6">
        <v>651</v>
      </c>
      <c r="J5" s="13" t="s">
        <v>58</v>
      </c>
      <c r="K5" s="13" t="s">
        <v>54</v>
      </c>
      <c r="L5" s="13">
        <v>17</v>
      </c>
    </row>
    <row r="6" spans="1:16" ht="18.75" x14ac:dyDescent="0.3">
      <c r="A6" s="11" t="s">
        <v>54</v>
      </c>
      <c r="B6" s="12">
        <v>10</v>
      </c>
      <c r="D6" s="5" t="s">
        <v>66</v>
      </c>
      <c r="E6" s="5" t="s">
        <v>47</v>
      </c>
      <c r="F6" s="5">
        <v>3</v>
      </c>
      <c r="G6" s="5">
        <v>1</v>
      </c>
      <c r="H6" s="6">
        <v>377</v>
      </c>
      <c r="J6" s="13" t="s">
        <v>96</v>
      </c>
      <c r="K6" s="13" t="s">
        <v>46</v>
      </c>
      <c r="L6" s="13">
        <v>11</v>
      </c>
    </row>
    <row r="7" spans="1:16" ht="18.75" x14ac:dyDescent="0.3">
      <c r="A7" s="11" t="s">
        <v>47</v>
      </c>
      <c r="B7" s="12">
        <v>9</v>
      </c>
      <c r="D7" s="5" t="s">
        <v>84</v>
      </c>
      <c r="E7" s="5" t="s">
        <v>47</v>
      </c>
      <c r="F7" s="5">
        <v>2</v>
      </c>
      <c r="G7" s="5">
        <v>2</v>
      </c>
      <c r="H7" s="6">
        <v>351</v>
      </c>
      <c r="J7" s="13" t="s">
        <v>74</v>
      </c>
      <c r="K7" s="13" t="s">
        <v>34</v>
      </c>
      <c r="L7" s="13">
        <v>11</v>
      </c>
    </row>
    <row r="8" spans="1:16" ht="18.75" x14ac:dyDescent="0.3">
      <c r="A8" s="11" t="s">
        <v>39</v>
      </c>
      <c r="B8" s="12">
        <v>9</v>
      </c>
      <c r="D8" s="5" t="s">
        <v>77</v>
      </c>
      <c r="E8" s="5" t="s">
        <v>46</v>
      </c>
      <c r="F8" s="5">
        <v>3</v>
      </c>
      <c r="G8" s="5"/>
      <c r="H8" s="6">
        <v>288</v>
      </c>
      <c r="J8" s="13" t="s">
        <v>35</v>
      </c>
      <c r="K8" s="13" t="s">
        <v>33</v>
      </c>
      <c r="L8" s="13">
        <v>11</v>
      </c>
    </row>
    <row r="9" spans="1:16" ht="18.75" x14ac:dyDescent="0.3">
      <c r="A9" s="11" t="s">
        <v>40</v>
      </c>
      <c r="B9" s="12">
        <v>7</v>
      </c>
      <c r="D9" s="5" t="s">
        <v>42</v>
      </c>
      <c r="E9" s="5" t="s">
        <v>53</v>
      </c>
      <c r="F9" s="5">
        <v>3</v>
      </c>
      <c r="G9" s="5"/>
      <c r="H9" s="7">
        <v>257</v>
      </c>
      <c r="J9" s="13" t="s">
        <v>158</v>
      </c>
      <c r="K9" s="13" t="s">
        <v>40</v>
      </c>
      <c r="L9" s="13">
        <v>10</v>
      </c>
    </row>
    <row r="10" spans="1:16" ht="18.75" x14ac:dyDescent="0.3">
      <c r="A10" s="11" t="s">
        <v>33</v>
      </c>
      <c r="B10" s="12">
        <v>7</v>
      </c>
      <c r="D10" s="5" t="s">
        <v>80</v>
      </c>
      <c r="E10" s="5" t="s">
        <v>40</v>
      </c>
      <c r="F10" s="5">
        <v>3</v>
      </c>
      <c r="G10" s="5"/>
      <c r="H10" s="7">
        <v>239</v>
      </c>
      <c r="J10" s="13" t="s">
        <v>83</v>
      </c>
      <c r="K10" s="13" t="s">
        <v>47</v>
      </c>
      <c r="L10" s="13">
        <v>10</v>
      </c>
    </row>
    <row r="11" spans="1:16" ht="18.75" x14ac:dyDescent="0.3">
      <c r="A11" s="11" t="s">
        <v>23</v>
      </c>
      <c r="B11" s="12">
        <v>6</v>
      </c>
      <c r="D11" s="5" t="s">
        <v>106</v>
      </c>
      <c r="E11" s="5" t="s">
        <v>53</v>
      </c>
      <c r="F11" s="5">
        <v>3</v>
      </c>
      <c r="G11" s="5"/>
      <c r="H11" s="6">
        <v>213</v>
      </c>
      <c r="J11" s="13" t="s">
        <v>131</v>
      </c>
      <c r="K11" s="13" t="s">
        <v>39</v>
      </c>
      <c r="L11" s="13">
        <v>10</v>
      </c>
    </row>
    <row r="12" spans="1:16" ht="18.75" x14ac:dyDescent="0.3">
      <c r="A12" s="11" t="s">
        <v>53</v>
      </c>
      <c r="B12" s="12">
        <v>6</v>
      </c>
      <c r="D12" s="5" t="s">
        <v>163</v>
      </c>
      <c r="E12" s="5" t="s">
        <v>46</v>
      </c>
      <c r="F12" s="5">
        <v>3</v>
      </c>
      <c r="G12" s="5"/>
      <c r="H12" s="6">
        <v>190</v>
      </c>
      <c r="J12" s="13" t="s">
        <v>61</v>
      </c>
      <c r="K12" s="13" t="s">
        <v>39</v>
      </c>
      <c r="L12" s="13">
        <v>9</v>
      </c>
    </row>
    <row r="13" spans="1:16" ht="18.75" x14ac:dyDescent="0.3">
      <c r="A13" s="11" t="s">
        <v>34</v>
      </c>
      <c r="B13" s="12">
        <v>4</v>
      </c>
      <c r="D13" s="5" t="s">
        <v>36</v>
      </c>
      <c r="E13" s="5" t="s">
        <v>34</v>
      </c>
      <c r="F13" s="5">
        <v>2</v>
      </c>
      <c r="G13" s="5"/>
      <c r="H13" s="6">
        <v>180</v>
      </c>
      <c r="J13" s="13" t="s">
        <v>134</v>
      </c>
      <c r="K13" s="13" t="s">
        <v>53</v>
      </c>
      <c r="L13" s="13">
        <v>9</v>
      </c>
    </row>
    <row r="14" spans="1:16" ht="18.75" x14ac:dyDescent="0.3">
      <c r="A14" s="11" t="s">
        <v>22</v>
      </c>
      <c r="B14" s="12">
        <v>4</v>
      </c>
      <c r="D14" s="5" t="s">
        <v>120</v>
      </c>
      <c r="E14" s="5" t="s">
        <v>40</v>
      </c>
      <c r="F14" s="5">
        <v>2</v>
      </c>
      <c r="G14" s="5"/>
      <c r="H14" s="6">
        <v>158</v>
      </c>
      <c r="J14" s="13" t="s">
        <v>112</v>
      </c>
      <c r="K14" s="13" t="s">
        <v>53</v>
      </c>
      <c r="L14" s="13">
        <v>8</v>
      </c>
    </row>
    <row r="15" spans="1:16" ht="18.75" x14ac:dyDescent="0.3">
      <c r="A15" s="11" t="s">
        <v>249</v>
      </c>
      <c r="B15" s="12">
        <v>74</v>
      </c>
    </row>
    <row r="16" spans="1:16" x14ac:dyDescent="0.2">
      <c r="B16" s="2"/>
      <c r="C16" s="3"/>
    </row>
    <row r="18" spans="1:3" ht="18.75" x14ac:dyDescent="0.3">
      <c r="A18" s="27" t="s">
        <v>260</v>
      </c>
      <c r="B18" s="23">
        <f>MAX(IPL[first_ings_score])</f>
        <v>222</v>
      </c>
    </row>
    <row r="19" spans="1:3" ht="18.75" x14ac:dyDescent="0.3">
      <c r="A19" s="23" t="s">
        <v>261</v>
      </c>
      <c r="B19" s="23">
        <f>MAX(IPL[highscore])</f>
        <v>140</v>
      </c>
    </row>
    <row r="22" spans="1:3" ht="18.75" x14ac:dyDescent="0.3">
      <c r="A22" s="26" t="s">
        <v>269</v>
      </c>
      <c r="B22" s="26">
        <v>74</v>
      </c>
      <c r="C22" t="s">
        <v>283</v>
      </c>
    </row>
    <row r="23" spans="1:3" ht="18.75" x14ac:dyDescent="0.3">
      <c r="A23" s="24" t="s">
        <v>270</v>
      </c>
      <c r="B23" s="24" t="str">
        <f>VLOOKUP(B22,IPL[],4,FALSE)</f>
        <v>Gujarat</v>
      </c>
    </row>
    <row r="24" spans="1:3" ht="18.75" x14ac:dyDescent="0.3">
      <c r="A24" s="24" t="s">
        <v>271</v>
      </c>
      <c r="B24" s="24" t="str">
        <f>VLOOKUP(B22,IPL[],5,FALSE)</f>
        <v>Rajasthan</v>
      </c>
    </row>
    <row r="25" spans="1:3" ht="18.75" x14ac:dyDescent="0.3">
      <c r="A25" s="24" t="s">
        <v>272</v>
      </c>
      <c r="B25" s="24" t="str">
        <f>VLOOKUP(B22,IPL[],6,FALSE)</f>
        <v>Final</v>
      </c>
    </row>
    <row r="26" spans="1:3" ht="18.75" x14ac:dyDescent="0.3">
      <c r="A26" s="24" t="s">
        <v>273</v>
      </c>
      <c r="B26" s="24">
        <f>VLOOKUP(B22,IPL[],9,FALSE)</f>
        <v>130</v>
      </c>
    </row>
    <row r="27" spans="1:3" ht="18.75" x14ac:dyDescent="0.3">
      <c r="A27" s="24" t="s">
        <v>274</v>
      </c>
      <c r="B27" s="24">
        <f>VLOOKUP(B22,IPL[],11,FALSE)</f>
        <v>133</v>
      </c>
    </row>
    <row r="28" spans="1:3" ht="18.75" x14ac:dyDescent="0.3">
      <c r="A28" s="25" t="s">
        <v>275</v>
      </c>
      <c r="B28" s="25" t="str">
        <f>VLOOKUP(B22,IPL[],13,FALSE)</f>
        <v>Gujarat</v>
      </c>
    </row>
    <row r="29" spans="1:3" ht="18.75" x14ac:dyDescent="0.3">
      <c r="A29" s="24" t="s">
        <v>276</v>
      </c>
      <c r="B29" s="24" t="str">
        <f>VLOOKUP(B22,IPL[],14,FALSE)</f>
        <v>Wickets</v>
      </c>
    </row>
    <row r="30" spans="1:3" ht="18.75" x14ac:dyDescent="0.3">
      <c r="A30" s="24" t="s">
        <v>277</v>
      </c>
      <c r="B30" s="24">
        <f>VLOOKUP(B22,IPL[],15,FALSE)</f>
        <v>7</v>
      </c>
    </row>
    <row r="31" spans="1:3" ht="18.75" x14ac:dyDescent="0.3">
      <c r="A31" s="24" t="s">
        <v>278</v>
      </c>
      <c r="B31" s="24" t="str">
        <f>VLOOKUP(B22,IPL[],16,FALSE)</f>
        <v>Hardik Pandya</v>
      </c>
    </row>
    <row r="32" spans="1:3" ht="18.75" x14ac:dyDescent="0.3">
      <c r="A32" s="24" t="s">
        <v>279</v>
      </c>
      <c r="B32" s="24" t="str">
        <f>VLOOKUP(B22,IPL[],17,FALSE)</f>
        <v>Shubman Gill</v>
      </c>
    </row>
    <row r="33" spans="1:2" ht="18.75" x14ac:dyDescent="0.3">
      <c r="A33" s="24" t="s">
        <v>280</v>
      </c>
      <c r="B33" s="24">
        <f>VLOOKUP(B22,IPL[],18,FALSE)</f>
        <v>45</v>
      </c>
    </row>
    <row r="34" spans="1:2" ht="18.75" x14ac:dyDescent="0.3">
      <c r="A34" s="24" t="s">
        <v>281</v>
      </c>
      <c r="B34" s="24" t="str">
        <f>VLOOKUP(B22,IPL[],19,FALSE)</f>
        <v>Hardik Pandya</v>
      </c>
    </row>
    <row r="35" spans="1:2" ht="18.75" x14ac:dyDescent="0.3">
      <c r="A35" s="24" t="s">
        <v>282</v>
      </c>
      <c r="B35" s="24" t="str">
        <f>VLOOKUP(B22,IPL[],21,FALSE)</f>
        <v>3--17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'Working-files'!$A$2:$A$75</xm:f>
          </x14:formula1>
          <xm:sqref>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4"/>
  <sheetViews>
    <sheetView workbookViewId="0">
      <selection activeCell="F28" sqref="F28"/>
    </sheetView>
  </sheetViews>
  <sheetFormatPr defaultRowHeight="14.25" x14ac:dyDescent="0.2"/>
  <cols>
    <col min="1" max="1" width="21.25" customWidth="1"/>
    <col min="2" max="2" width="16.25" customWidth="1"/>
    <col min="3" max="3" width="6" customWidth="1"/>
    <col min="4" max="4" width="7.375" customWidth="1"/>
    <col min="5" max="5" width="11.25" customWidth="1"/>
    <col min="6" max="6" width="21.375" customWidth="1"/>
    <col min="7" max="7" width="29.625" bestFit="1" customWidth="1"/>
    <col min="8" max="8" width="7.375" customWidth="1"/>
    <col min="9" max="9" width="6.25" customWidth="1"/>
    <col min="10" max="10" width="8.375" customWidth="1"/>
    <col min="11" max="11" width="9.875" customWidth="1"/>
    <col min="12" max="12" width="8.875" customWidth="1"/>
    <col min="13" max="13" width="6.625" customWidth="1"/>
    <col min="14" max="14" width="9.25" customWidth="1"/>
    <col min="15" max="15" width="6.625" customWidth="1"/>
    <col min="16" max="16" width="7.625" customWidth="1"/>
    <col min="17" max="17" width="7.375" customWidth="1"/>
    <col min="18" max="18" width="6.25" customWidth="1"/>
    <col min="19" max="19" width="8.375" customWidth="1"/>
    <col min="20" max="20" width="11.625" customWidth="1"/>
    <col min="21" max="21" width="6.625" customWidth="1"/>
    <col min="22" max="22" width="9.25" customWidth="1"/>
    <col min="23" max="23" width="6.625" customWidth="1"/>
    <col min="24" max="24" width="7.625" customWidth="1"/>
    <col min="25" max="25" width="7.375" customWidth="1"/>
    <col min="26" max="26" width="6.25" customWidth="1"/>
    <col min="27" max="27" width="8.375" customWidth="1"/>
    <col min="28" max="29" width="9.25" customWidth="1"/>
    <col min="30" max="30" width="6.625" customWidth="1"/>
    <col min="31" max="31" width="7.625" customWidth="1"/>
    <col min="32" max="32" width="7.375" customWidth="1"/>
    <col min="33" max="33" width="6.25" customWidth="1"/>
    <col min="34" max="34" width="8.375" customWidth="1"/>
    <col min="35" max="36" width="10.875" customWidth="1"/>
    <col min="37" max="37" width="7.625" customWidth="1"/>
    <col min="38" max="38" width="7.375" customWidth="1"/>
    <col min="39" max="39" width="6.25" customWidth="1"/>
    <col min="40" max="40" width="8.375" customWidth="1"/>
    <col min="41" max="41" width="13.625" customWidth="1"/>
    <col min="42" max="42" width="8.25" customWidth="1"/>
    <col min="43" max="43" width="7.375" customWidth="1"/>
    <col min="44" max="44" width="6.25" customWidth="1"/>
    <col min="45" max="45" width="8.375" customWidth="1"/>
    <col min="46" max="46" width="10.875" customWidth="1"/>
    <col min="47" max="47" width="9.25" customWidth="1"/>
    <col min="48" max="48" width="7.375" customWidth="1"/>
    <col min="49" max="49" width="6.25" customWidth="1"/>
    <col min="50" max="50" width="8.375" customWidth="1"/>
    <col min="51" max="51" width="12" customWidth="1"/>
    <col min="52" max="52" width="9" customWidth="1"/>
    <col min="53" max="53" width="8.375" customWidth="1"/>
    <col min="54" max="54" width="11.75" customWidth="1"/>
    <col min="55" max="55" width="8.375" customWidth="1"/>
    <col min="56" max="56" width="10.5" customWidth="1"/>
    <col min="57" max="58" width="9.875" customWidth="1"/>
  </cols>
  <sheetData>
    <row r="3" spans="1:5" x14ac:dyDescent="0.2">
      <c r="A3" s="1" t="s">
        <v>251</v>
      </c>
      <c r="B3" s="1" t="s">
        <v>265</v>
      </c>
    </row>
    <row r="4" spans="1:5" x14ac:dyDescent="0.2">
      <c r="B4" t="s">
        <v>266</v>
      </c>
      <c r="D4" t="s">
        <v>267</v>
      </c>
      <c r="E4" t="s">
        <v>249</v>
      </c>
    </row>
    <row r="5" spans="1:5" x14ac:dyDescent="0.2">
      <c r="A5" s="1" t="s">
        <v>248</v>
      </c>
      <c r="B5" t="s">
        <v>268</v>
      </c>
      <c r="C5" t="s">
        <v>266</v>
      </c>
      <c r="D5" t="s">
        <v>266</v>
      </c>
    </row>
    <row r="6" spans="1:5" x14ac:dyDescent="0.2">
      <c r="A6" s="2" t="s">
        <v>73</v>
      </c>
      <c r="B6" s="3">
        <v>425</v>
      </c>
      <c r="C6" s="3"/>
      <c r="D6" s="3">
        <v>226</v>
      </c>
      <c r="E6" s="3">
        <v>651</v>
      </c>
    </row>
    <row r="7" spans="1:5" x14ac:dyDescent="0.2">
      <c r="A7" s="4" t="s">
        <v>54</v>
      </c>
      <c r="B7" s="3">
        <v>425</v>
      </c>
      <c r="C7" s="3"/>
      <c r="D7" s="3">
        <v>226</v>
      </c>
      <c r="E7" s="3">
        <v>651</v>
      </c>
    </row>
    <row r="8" spans="1:5" x14ac:dyDescent="0.2">
      <c r="A8" s="15" t="s">
        <v>39</v>
      </c>
      <c r="B8" s="3">
        <v>106</v>
      </c>
      <c r="C8" s="3"/>
      <c r="D8" s="3">
        <v>70</v>
      </c>
      <c r="E8" s="3">
        <v>176</v>
      </c>
    </row>
    <row r="9" spans="1:5" x14ac:dyDescent="0.2">
      <c r="A9" s="15" t="s">
        <v>33</v>
      </c>
      <c r="B9" s="3">
        <v>116</v>
      </c>
      <c r="C9" s="3"/>
      <c r="D9" s="3"/>
      <c r="E9" s="3">
        <v>116</v>
      </c>
    </row>
    <row r="10" spans="1:5" x14ac:dyDescent="0.2">
      <c r="A10" s="15" t="s">
        <v>46</v>
      </c>
      <c r="B10" s="3"/>
      <c r="C10" s="3"/>
      <c r="D10" s="3">
        <v>89</v>
      </c>
      <c r="E10" s="3">
        <v>89</v>
      </c>
    </row>
    <row r="11" spans="1:5" x14ac:dyDescent="0.2">
      <c r="A11" s="15" t="s">
        <v>23</v>
      </c>
      <c r="B11" s="3">
        <v>103</v>
      </c>
      <c r="C11" s="3"/>
      <c r="D11" s="3"/>
      <c r="E11" s="3">
        <v>103</v>
      </c>
    </row>
    <row r="12" spans="1:5" x14ac:dyDescent="0.2">
      <c r="A12" s="15" t="s">
        <v>34</v>
      </c>
      <c r="B12" s="3">
        <v>100</v>
      </c>
      <c r="C12" s="3"/>
      <c r="D12" s="3">
        <v>67</v>
      </c>
      <c r="E12" s="3">
        <v>167</v>
      </c>
    </row>
    <row r="13" spans="1:5" x14ac:dyDescent="0.2">
      <c r="A13" s="2" t="s">
        <v>66</v>
      </c>
      <c r="B13" s="3">
        <v>140</v>
      </c>
      <c r="C13" s="3">
        <v>46</v>
      </c>
      <c r="D13" s="3">
        <v>191</v>
      </c>
      <c r="E13" s="3">
        <v>377</v>
      </c>
    </row>
    <row r="14" spans="1:5" x14ac:dyDescent="0.2">
      <c r="A14" s="4" t="s">
        <v>47</v>
      </c>
      <c r="B14" s="3">
        <v>140</v>
      </c>
      <c r="C14" s="3"/>
      <c r="D14" s="3">
        <v>191</v>
      </c>
      <c r="E14" s="3">
        <v>331</v>
      </c>
    </row>
    <row r="15" spans="1:5" x14ac:dyDescent="0.2">
      <c r="A15" s="15" t="s">
        <v>22</v>
      </c>
      <c r="B15" s="3"/>
      <c r="C15" s="3"/>
      <c r="D15" s="3">
        <v>61</v>
      </c>
      <c r="E15" s="3">
        <v>61</v>
      </c>
    </row>
    <row r="16" spans="1:5" x14ac:dyDescent="0.2">
      <c r="A16" s="15" t="s">
        <v>33</v>
      </c>
      <c r="B16" s="3"/>
      <c r="C16" s="3"/>
      <c r="D16" s="3">
        <v>80</v>
      </c>
      <c r="E16" s="3">
        <v>80</v>
      </c>
    </row>
    <row r="17" spans="1:5" x14ac:dyDescent="0.2">
      <c r="A17" s="15" t="s">
        <v>23</v>
      </c>
      <c r="B17" s="3">
        <v>140</v>
      </c>
      <c r="C17" s="3"/>
      <c r="D17" s="3">
        <v>50</v>
      </c>
      <c r="E17" s="3">
        <v>190</v>
      </c>
    </row>
    <row r="18" spans="1:5" x14ac:dyDescent="0.2">
      <c r="A18" s="4" t="s">
        <v>40</v>
      </c>
      <c r="B18" s="3"/>
      <c r="C18" s="3">
        <v>46</v>
      </c>
      <c r="D18" s="3"/>
      <c r="E18" s="3">
        <v>46</v>
      </c>
    </row>
    <row r="19" spans="1:5" x14ac:dyDescent="0.2">
      <c r="A19" s="15" t="s">
        <v>47</v>
      </c>
      <c r="B19" s="3"/>
      <c r="C19" s="3">
        <v>46</v>
      </c>
      <c r="D19" s="3"/>
      <c r="E19" s="3">
        <v>46</v>
      </c>
    </row>
    <row r="20" spans="1:5" x14ac:dyDescent="0.2">
      <c r="A20" s="2" t="s">
        <v>84</v>
      </c>
      <c r="B20" s="3">
        <v>206</v>
      </c>
      <c r="C20" s="3"/>
      <c r="D20" s="3">
        <v>145</v>
      </c>
      <c r="E20" s="3">
        <v>351</v>
      </c>
    </row>
    <row r="21" spans="1:5" x14ac:dyDescent="0.2">
      <c r="A21" s="4" t="s">
        <v>47</v>
      </c>
      <c r="B21" s="3"/>
      <c r="C21" s="3"/>
      <c r="D21" s="3">
        <v>145</v>
      </c>
      <c r="E21" s="3">
        <v>145</v>
      </c>
    </row>
    <row r="22" spans="1:5" x14ac:dyDescent="0.2">
      <c r="A22" s="15" t="s">
        <v>33</v>
      </c>
      <c r="B22" s="3"/>
      <c r="C22" s="3"/>
      <c r="D22" s="3">
        <v>77</v>
      </c>
      <c r="E22" s="3">
        <v>77</v>
      </c>
    </row>
    <row r="23" spans="1:5" x14ac:dyDescent="0.2">
      <c r="A23" s="15" t="s">
        <v>53</v>
      </c>
      <c r="B23" s="3"/>
      <c r="C23" s="3"/>
      <c r="D23" s="3">
        <v>68</v>
      </c>
      <c r="E23" s="3">
        <v>68</v>
      </c>
    </row>
    <row r="24" spans="1:5" x14ac:dyDescent="0.2">
      <c r="A24" s="4" t="s">
        <v>34</v>
      </c>
      <c r="B24" s="3">
        <v>206</v>
      </c>
      <c r="C24" s="3"/>
      <c r="D24" s="3"/>
      <c r="E24" s="3">
        <v>206</v>
      </c>
    </row>
    <row r="25" spans="1:5" x14ac:dyDescent="0.2">
      <c r="A25" s="15" t="s">
        <v>47</v>
      </c>
      <c r="B25" s="3">
        <v>206</v>
      </c>
      <c r="C25" s="3"/>
      <c r="D25" s="3"/>
      <c r="E25" s="3">
        <v>206</v>
      </c>
    </row>
    <row r="26" spans="1:5" x14ac:dyDescent="0.2">
      <c r="A26" s="2" t="s">
        <v>77</v>
      </c>
      <c r="B26" s="3"/>
      <c r="C26" s="3">
        <v>45</v>
      </c>
      <c r="D26" s="3">
        <v>243</v>
      </c>
      <c r="E26" s="3">
        <v>288</v>
      </c>
    </row>
    <row r="27" spans="1:5" x14ac:dyDescent="0.2">
      <c r="A27" s="4" t="s">
        <v>46</v>
      </c>
      <c r="B27" s="3"/>
      <c r="C27" s="3"/>
      <c r="D27" s="3">
        <v>147</v>
      </c>
      <c r="E27" s="3">
        <v>147</v>
      </c>
    </row>
    <row r="28" spans="1:5" x14ac:dyDescent="0.2">
      <c r="A28" s="15" t="s">
        <v>33</v>
      </c>
      <c r="B28" s="3"/>
      <c r="C28" s="3"/>
      <c r="D28" s="3">
        <v>84</v>
      </c>
      <c r="E28" s="3">
        <v>84</v>
      </c>
    </row>
    <row r="29" spans="1:5" x14ac:dyDescent="0.2">
      <c r="A29" s="15" t="s">
        <v>47</v>
      </c>
      <c r="B29" s="3"/>
      <c r="C29" s="3"/>
      <c r="D29" s="3">
        <v>63</v>
      </c>
      <c r="E29" s="3">
        <v>63</v>
      </c>
    </row>
    <row r="30" spans="1:5" x14ac:dyDescent="0.2">
      <c r="A30" s="4" t="s">
        <v>40</v>
      </c>
      <c r="B30" s="3"/>
      <c r="C30" s="3"/>
      <c r="D30" s="3">
        <v>96</v>
      </c>
      <c r="E30" s="3">
        <v>96</v>
      </c>
    </row>
    <row r="31" spans="1:5" x14ac:dyDescent="0.2">
      <c r="A31" s="15" t="s">
        <v>46</v>
      </c>
      <c r="B31" s="3"/>
      <c r="C31" s="3"/>
      <c r="D31" s="3">
        <v>96</v>
      </c>
      <c r="E31" s="3">
        <v>96</v>
      </c>
    </row>
    <row r="32" spans="1:5" x14ac:dyDescent="0.2">
      <c r="A32" s="4" t="s">
        <v>54</v>
      </c>
      <c r="B32" s="3"/>
      <c r="C32" s="3">
        <v>45</v>
      </c>
      <c r="D32" s="3"/>
      <c r="E32" s="3">
        <v>45</v>
      </c>
    </row>
    <row r="33" spans="1:5" x14ac:dyDescent="0.2">
      <c r="A33" s="15" t="s">
        <v>46</v>
      </c>
      <c r="B33" s="3"/>
      <c r="C33" s="3">
        <v>45</v>
      </c>
      <c r="D33" s="3"/>
      <c r="E33" s="3">
        <v>45</v>
      </c>
    </row>
    <row r="34" spans="1:5" x14ac:dyDescent="0.2">
      <c r="A34" s="2" t="s">
        <v>42</v>
      </c>
      <c r="B34" s="3"/>
      <c r="C34" s="3"/>
      <c r="D34" s="3">
        <v>257</v>
      </c>
      <c r="E34" s="3">
        <v>257</v>
      </c>
    </row>
    <row r="35" spans="1:5" x14ac:dyDescent="0.2">
      <c r="A35" s="4" t="s">
        <v>53</v>
      </c>
      <c r="B35" s="3"/>
      <c r="C35" s="3"/>
      <c r="D35" s="3">
        <v>73</v>
      </c>
      <c r="E35" s="3">
        <v>73</v>
      </c>
    </row>
    <row r="36" spans="1:5" x14ac:dyDescent="0.2">
      <c r="A36" s="15" t="s">
        <v>39</v>
      </c>
      <c r="B36" s="3"/>
      <c r="C36" s="3"/>
      <c r="D36" s="3">
        <v>73</v>
      </c>
      <c r="E36" s="3">
        <v>73</v>
      </c>
    </row>
    <row r="37" spans="1:5" x14ac:dyDescent="0.2">
      <c r="A37" s="4" t="s">
        <v>47</v>
      </c>
      <c r="B37" s="3"/>
      <c r="C37" s="3"/>
      <c r="D37" s="3">
        <v>96</v>
      </c>
      <c r="E37" s="3">
        <v>96</v>
      </c>
    </row>
    <row r="38" spans="1:5" x14ac:dyDescent="0.2">
      <c r="A38" s="15" t="s">
        <v>39</v>
      </c>
      <c r="B38" s="3"/>
      <c r="C38" s="3"/>
      <c r="D38" s="3">
        <v>96</v>
      </c>
      <c r="E38" s="3">
        <v>96</v>
      </c>
    </row>
    <row r="39" spans="1:5" x14ac:dyDescent="0.2">
      <c r="A39" s="4" t="s">
        <v>40</v>
      </c>
      <c r="B39" s="3"/>
      <c r="C39" s="3"/>
      <c r="D39" s="3">
        <v>88</v>
      </c>
      <c r="E39" s="3">
        <v>88</v>
      </c>
    </row>
    <row r="40" spans="1:5" x14ac:dyDescent="0.2">
      <c r="A40" s="15" t="s">
        <v>39</v>
      </c>
      <c r="B40" s="3"/>
      <c r="C40" s="3"/>
      <c r="D40" s="3">
        <v>88</v>
      </c>
      <c r="E40" s="3">
        <v>88</v>
      </c>
    </row>
    <row r="41" spans="1:5" x14ac:dyDescent="0.2">
      <c r="A41" s="2" t="s">
        <v>80</v>
      </c>
      <c r="B41" s="3"/>
      <c r="C41" s="3">
        <v>49</v>
      </c>
      <c r="D41" s="3">
        <v>190</v>
      </c>
      <c r="E41" s="3">
        <v>239</v>
      </c>
    </row>
    <row r="42" spans="1:5" x14ac:dyDescent="0.2">
      <c r="A42" s="4" t="s">
        <v>40</v>
      </c>
      <c r="B42" s="3"/>
      <c r="C42" s="3">
        <v>49</v>
      </c>
      <c r="D42" s="3">
        <v>190</v>
      </c>
      <c r="E42" s="3">
        <v>239</v>
      </c>
    </row>
    <row r="43" spans="1:5" x14ac:dyDescent="0.2">
      <c r="A43" s="15" t="s">
        <v>39</v>
      </c>
      <c r="B43" s="3"/>
      <c r="C43" s="3"/>
      <c r="D43" s="3">
        <v>70</v>
      </c>
      <c r="E43" s="3">
        <v>70</v>
      </c>
    </row>
    <row r="44" spans="1:5" x14ac:dyDescent="0.2">
      <c r="A44" s="15" t="s">
        <v>22</v>
      </c>
      <c r="B44" s="3"/>
      <c r="C44" s="3"/>
      <c r="D44" s="3">
        <v>60</v>
      </c>
      <c r="E44" s="3">
        <v>60</v>
      </c>
    </row>
    <row r="45" spans="1:5" x14ac:dyDescent="0.2">
      <c r="A45" s="15" t="s">
        <v>53</v>
      </c>
      <c r="B45" s="3"/>
      <c r="C45" s="3">
        <v>49</v>
      </c>
      <c r="D45" s="3">
        <v>60</v>
      </c>
      <c r="E45" s="3">
        <v>109</v>
      </c>
    </row>
    <row r="46" spans="1:5" x14ac:dyDescent="0.2">
      <c r="A46" s="2" t="s">
        <v>106</v>
      </c>
      <c r="B46" s="3"/>
      <c r="C46" s="3"/>
      <c r="D46" s="3">
        <v>213</v>
      </c>
      <c r="E46" s="3">
        <v>213</v>
      </c>
    </row>
    <row r="47" spans="1:5" x14ac:dyDescent="0.2">
      <c r="A47" s="4" t="s">
        <v>53</v>
      </c>
      <c r="B47" s="3"/>
      <c r="C47" s="3"/>
      <c r="D47" s="3">
        <v>92</v>
      </c>
      <c r="E47" s="3">
        <v>92</v>
      </c>
    </row>
    <row r="48" spans="1:5" x14ac:dyDescent="0.2">
      <c r="A48" s="15" t="s">
        <v>33</v>
      </c>
      <c r="B48" s="3"/>
      <c r="C48" s="3"/>
      <c r="D48" s="3">
        <v>92</v>
      </c>
      <c r="E48" s="3">
        <v>92</v>
      </c>
    </row>
    <row r="49" spans="1:5" x14ac:dyDescent="0.2">
      <c r="A49" s="4" t="s">
        <v>23</v>
      </c>
      <c r="B49" s="3"/>
      <c r="C49" s="3"/>
      <c r="D49" s="3">
        <v>61</v>
      </c>
      <c r="E49" s="3">
        <v>61</v>
      </c>
    </row>
    <row r="50" spans="1:5" x14ac:dyDescent="0.2">
      <c r="A50" s="15" t="s">
        <v>33</v>
      </c>
      <c r="B50" s="3"/>
      <c r="C50" s="3"/>
      <c r="D50" s="3">
        <v>61</v>
      </c>
      <c r="E50" s="3">
        <v>61</v>
      </c>
    </row>
    <row r="51" spans="1:5" x14ac:dyDescent="0.2">
      <c r="A51" s="4" t="s">
        <v>40</v>
      </c>
      <c r="B51" s="3"/>
      <c r="C51" s="3"/>
      <c r="D51" s="3">
        <v>60</v>
      </c>
      <c r="E51" s="3">
        <v>60</v>
      </c>
    </row>
    <row r="52" spans="1:5" x14ac:dyDescent="0.2">
      <c r="A52" s="15" t="s">
        <v>33</v>
      </c>
      <c r="B52" s="3"/>
      <c r="C52" s="3"/>
      <c r="D52" s="3">
        <v>60</v>
      </c>
      <c r="E52" s="3">
        <v>60</v>
      </c>
    </row>
    <row r="53" spans="1:5" x14ac:dyDescent="0.2">
      <c r="A53" s="2" t="s">
        <v>163</v>
      </c>
      <c r="B53" s="3"/>
      <c r="C53" s="3"/>
      <c r="D53" s="3">
        <v>190</v>
      </c>
      <c r="E53" s="3">
        <v>190</v>
      </c>
    </row>
    <row r="54" spans="1:5" x14ac:dyDescent="0.2">
      <c r="A54" s="4" t="s">
        <v>46</v>
      </c>
      <c r="B54" s="3"/>
      <c r="C54" s="3"/>
      <c r="D54" s="3">
        <v>67</v>
      </c>
      <c r="E54" s="3">
        <v>67</v>
      </c>
    </row>
    <row r="55" spans="1:5" x14ac:dyDescent="0.2">
      <c r="A55" s="15" t="s">
        <v>22</v>
      </c>
      <c r="B55" s="3"/>
      <c r="C55" s="3"/>
      <c r="D55" s="3">
        <v>67</v>
      </c>
      <c r="E55" s="3">
        <v>67</v>
      </c>
    </row>
    <row r="56" spans="1:5" x14ac:dyDescent="0.2">
      <c r="A56" s="4" t="s">
        <v>53</v>
      </c>
      <c r="B56" s="3"/>
      <c r="C56" s="3"/>
      <c r="D56" s="3">
        <v>68</v>
      </c>
      <c r="E56" s="3">
        <v>68</v>
      </c>
    </row>
    <row r="57" spans="1:5" x14ac:dyDescent="0.2">
      <c r="A57" s="15" t="s">
        <v>46</v>
      </c>
      <c r="B57" s="3"/>
      <c r="C57" s="3"/>
      <c r="D57" s="3">
        <v>68</v>
      </c>
      <c r="E57" s="3">
        <v>68</v>
      </c>
    </row>
    <row r="58" spans="1:5" x14ac:dyDescent="0.2">
      <c r="A58" s="4" t="s">
        <v>34</v>
      </c>
      <c r="B58" s="3"/>
      <c r="C58" s="3"/>
      <c r="D58" s="3">
        <v>55</v>
      </c>
      <c r="E58" s="3">
        <v>55</v>
      </c>
    </row>
    <row r="59" spans="1:5" x14ac:dyDescent="0.2">
      <c r="A59" s="15" t="s">
        <v>46</v>
      </c>
      <c r="B59" s="3"/>
      <c r="C59" s="3"/>
      <c r="D59" s="3">
        <v>55</v>
      </c>
      <c r="E59" s="3">
        <v>55</v>
      </c>
    </row>
    <row r="60" spans="1:5" x14ac:dyDescent="0.2">
      <c r="A60" s="2" t="s">
        <v>36</v>
      </c>
      <c r="B60" s="3"/>
      <c r="C60" s="3">
        <v>48</v>
      </c>
      <c r="D60" s="3">
        <v>132</v>
      </c>
      <c r="E60" s="3">
        <v>180</v>
      </c>
    </row>
    <row r="61" spans="1:5" x14ac:dyDescent="0.2">
      <c r="A61" s="4" t="s">
        <v>34</v>
      </c>
      <c r="B61" s="3"/>
      <c r="C61" s="3">
        <v>48</v>
      </c>
      <c r="D61" s="3">
        <v>132</v>
      </c>
      <c r="E61" s="3">
        <v>180</v>
      </c>
    </row>
    <row r="62" spans="1:5" x14ac:dyDescent="0.2">
      <c r="A62" s="15" t="s">
        <v>33</v>
      </c>
      <c r="B62" s="3"/>
      <c r="C62" s="3">
        <v>48</v>
      </c>
      <c r="D62" s="3">
        <v>81</v>
      </c>
      <c r="E62" s="3">
        <v>129</v>
      </c>
    </row>
    <row r="63" spans="1:5" x14ac:dyDescent="0.2">
      <c r="A63" s="15" t="s">
        <v>23</v>
      </c>
      <c r="B63" s="3"/>
      <c r="C63" s="3"/>
      <c r="D63" s="3">
        <v>51</v>
      </c>
      <c r="E63" s="3">
        <v>51</v>
      </c>
    </row>
    <row r="64" spans="1:5" x14ac:dyDescent="0.2">
      <c r="A64" s="2" t="s">
        <v>120</v>
      </c>
      <c r="B64" s="3"/>
      <c r="C64" s="3"/>
      <c r="D64" s="3">
        <v>158</v>
      </c>
      <c r="E64" s="3">
        <v>158</v>
      </c>
    </row>
    <row r="65" spans="1:5" x14ac:dyDescent="0.2">
      <c r="A65" s="4" t="s">
        <v>40</v>
      </c>
      <c r="B65" s="3"/>
      <c r="C65" s="3"/>
      <c r="D65" s="3">
        <v>158</v>
      </c>
      <c r="E65" s="3">
        <v>158</v>
      </c>
    </row>
    <row r="66" spans="1:5" x14ac:dyDescent="0.2">
      <c r="A66" s="15" t="s">
        <v>22</v>
      </c>
      <c r="B66" s="3"/>
      <c r="C66" s="3"/>
      <c r="D66" s="3">
        <v>88</v>
      </c>
      <c r="E66" s="3">
        <v>88</v>
      </c>
    </row>
    <row r="67" spans="1:5" x14ac:dyDescent="0.2">
      <c r="A67" s="15" t="s">
        <v>34</v>
      </c>
      <c r="B67" s="3"/>
      <c r="C67" s="3"/>
      <c r="D67" s="3">
        <v>70</v>
      </c>
      <c r="E67" s="3">
        <v>70</v>
      </c>
    </row>
    <row r="68" spans="1:5" x14ac:dyDescent="0.2">
      <c r="A68" s="2" t="s">
        <v>123</v>
      </c>
      <c r="B68" s="3"/>
      <c r="C68" s="3"/>
      <c r="D68" s="3">
        <v>154</v>
      </c>
      <c r="E68" s="3">
        <v>154</v>
      </c>
    </row>
    <row r="69" spans="1:5" x14ac:dyDescent="0.2">
      <c r="A69" s="4" t="s">
        <v>23</v>
      </c>
      <c r="B69" s="3"/>
      <c r="C69" s="3"/>
      <c r="D69" s="3">
        <v>67</v>
      </c>
      <c r="E69" s="3">
        <v>67</v>
      </c>
    </row>
    <row r="70" spans="1:5" x14ac:dyDescent="0.2">
      <c r="A70" s="15" t="s">
        <v>46</v>
      </c>
      <c r="B70" s="3"/>
      <c r="C70" s="3"/>
      <c r="D70" s="3">
        <v>67</v>
      </c>
      <c r="E70" s="3">
        <v>67</v>
      </c>
    </row>
    <row r="71" spans="1:5" x14ac:dyDescent="0.2">
      <c r="A71" s="4" t="s">
        <v>54</v>
      </c>
      <c r="B71" s="3"/>
      <c r="C71" s="3"/>
      <c r="D71" s="3">
        <v>87</v>
      </c>
      <c r="E71" s="3">
        <v>87</v>
      </c>
    </row>
    <row r="72" spans="1:5" x14ac:dyDescent="0.2">
      <c r="A72" s="15" t="s">
        <v>46</v>
      </c>
      <c r="B72" s="3"/>
      <c r="C72" s="3"/>
      <c r="D72" s="3">
        <v>87</v>
      </c>
      <c r="E72" s="3">
        <v>87</v>
      </c>
    </row>
    <row r="73" spans="1:5" x14ac:dyDescent="0.2">
      <c r="A73" s="2" t="s">
        <v>205</v>
      </c>
      <c r="B73" s="3"/>
      <c r="C73" s="3"/>
      <c r="D73" s="3">
        <v>152</v>
      </c>
      <c r="E73" s="3">
        <v>152</v>
      </c>
    </row>
    <row r="74" spans="1:5" x14ac:dyDescent="0.2">
      <c r="A74" s="4" t="s">
        <v>40</v>
      </c>
      <c r="B74" s="3"/>
      <c r="C74" s="3"/>
      <c r="D74" s="3">
        <v>63</v>
      </c>
      <c r="E74" s="3">
        <v>63</v>
      </c>
    </row>
    <row r="75" spans="1:5" x14ac:dyDescent="0.2">
      <c r="A75" s="15" t="s">
        <v>33</v>
      </c>
      <c r="B75" s="3"/>
      <c r="C75" s="3"/>
      <c r="D75" s="3">
        <v>63</v>
      </c>
      <c r="E75" s="3">
        <v>63</v>
      </c>
    </row>
    <row r="76" spans="1:5" x14ac:dyDescent="0.2">
      <c r="A76" s="4" t="s">
        <v>54</v>
      </c>
      <c r="B76" s="3"/>
      <c r="C76" s="3"/>
      <c r="D76" s="3">
        <v>89</v>
      </c>
      <c r="E76" s="3">
        <v>89</v>
      </c>
    </row>
    <row r="77" spans="1:5" x14ac:dyDescent="0.2">
      <c r="A77" s="15" t="s">
        <v>33</v>
      </c>
      <c r="B77" s="3"/>
      <c r="C77" s="3"/>
      <c r="D77" s="3">
        <v>89</v>
      </c>
      <c r="E77" s="3">
        <v>89</v>
      </c>
    </row>
    <row r="78" spans="1:5" x14ac:dyDescent="0.2">
      <c r="A78" s="2" t="s">
        <v>126</v>
      </c>
      <c r="B78" s="3"/>
      <c r="C78" s="3"/>
      <c r="D78" s="3">
        <v>147</v>
      </c>
      <c r="E78" s="3">
        <v>147</v>
      </c>
    </row>
    <row r="79" spans="1:5" x14ac:dyDescent="0.2">
      <c r="A79" s="4" t="s">
        <v>23</v>
      </c>
      <c r="B79" s="3"/>
      <c r="C79" s="3"/>
      <c r="D79" s="3">
        <v>71</v>
      </c>
      <c r="E79" s="3">
        <v>71</v>
      </c>
    </row>
    <row r="80" spans="1:5" x14ac:dyDescent="0.2">
      <c r="A80" s="15" t="s">
        <v>53</v>
      </c>
      <c r="B80" s="3"/>
      <c r="C80" s="3"/>
      <c r="D80" s="3">
        <v>71</v>
      </c>
      <c r="E80" s="3">
        <v>71</v>
      </c>
    </row>
    <row r="81" spans="1:5" x14ac:dyDescent="0.2">
      <c r="A81" s="4" t="s">
        <v>34</v>
      </c>
      <c r="B81" s="3"/>
      <c r="C81" s="3"/>
      <c r="D81" s="3">
        <v>76</v>
      </c>
      <c r="E81" s="3">
        <v>76</v>
      </c>
    </row>
    <row r="82" spans="1:5" x14ac:dyDescent="0.2">
      <c r="A82" s="15" t="s">
        <v>53</v>
      </c>
      <c r="B82" s="3"/>
      <c r="C82" s="3"/>
      <c r="D82" s="3">
        <v>76</v>
      </c>
      <c r="E82" s="3">
        <v>76</v>
      </c>
    </row>
    <row r="83" spans="1:5" x14ac:dyDescent="0.2">
      <c r="A83" s="2" t="s">
        <v>189</v>
      </c>
      <c r="B83" s="3"/>
      <c r="C83" s="3"/>
      <c r="D83" s="3">
        <v>143</v>
      </c>
      <c r="E83" s="3">
        <v>143</v>
      </c>
    </row>
    <row r="84" spans="1:5" x14ac:dyDescent="0.2">
      <c r="A84" s="4" t="s">
        <v>22</v>
      </c>
      <c r="B84" s="3"/>
      <c r="C84" s="3"/>
      <c r="D84" s="3">
        <v>56</v>
      </c>
      <c r="E84" s="3">
        <v>56</v>
      </c>
    </row>
    <row r="85" spans="1:5" x14ac:dyDescent="0.2">
      <c r="A85" s="15" t="s">
        <v>39</v>
      </c>
      <c r="B85" s="3"/>
      <c r="C85" s="3"/>
      <c r="D85" s="3">
        <v>56</v>
      </c>
      <c r="E85" s="3">
        <v>56</v>
      </c>
    </row>
    <row r="86" spans="1:5" x14ac:dyDescent="0.2">
      <c r="A86" s="4" t="s">
        <v>33</v>
      </c>
      <c r="B86" s="3"/>
      <c r="C86" s="3"/>
      <c r="D86" s="3">
        <v>87</v>
      </c>
      <c r="E86" s="3">
        <v>87</v>
      </c>
    </row>
    <row r="87" spans="1:5" x14ac:dyDescent="0.2">
      <c r="A87" s="15" t="s">
        <v>22</v>
      </c>
      <c r="B87" s="3"/>
      <c r="C87" s="3"/>
      <c r="D87" s="3">
        <v>87</v>
      </c>
      <c r="E87" s="3">
        <v>87</v>
      </c>
    </row>
    <row r="88" spans="1:5" x14ac:dyDescent="0.2">
      <c r="A88" s="2" t="s">
        <v>172</v>
      </c>
      <c r="B88" s="3"/>
      <c r="C88" s="3"/>
      <c r="D88" s="3">
        <v>131</v>
      </c>
      <c r="E88" s="3">
        <v>131</v>
      </c>
    </row>
    <row r="89" spans="1:5" x14ac:dyDescent="0.2">
      <c r="A89" s="4" t="s">
        <v>46</v>
      </c>
      <c r="B89" s="3"/>
      <c r="C89" s="3"/>
      <c r="D89" s="3">
        <v>131</v>
      </c>
      <c r="E89" s="3">
        <v>131</v>
      </c>
    </row>
    <row r="90" spans="1:5" x14ac:dyDescent="0.2">
      <c r="A90" s="15" t="s">
        <v>39</v>
      </c>
      <c r="B90" s="3"/>
      <c r="C90" s="3"/>
      <c r="D90" s="3">
        <v>131</v>
      </c>
      <c r="E90" s="3">
        <v>131</v>
      </c>
    </row>
    <row r="91" spans="1:5" x14ac:dyDescent="0.2">
      <c r="A91" s="2" t="s">
        <v>98</v>
      </c>
      <c r="B91" s="3"/>
      <c r="C91" s="3">
        <v>47</v>
      </c>
      <c r="D91" s="3">
        <v>75</v>
      </c>
      <c r="E91" s="3">
        <v>122</v>
      </c>
    </row>
    <row r="92" spans="1:5" x14ac:dyDescent="0.2">
      <c r="A92" s="4" t="s">
        <v>53</v>
      </c>
      <c r="B92" s="3"/>
      <c r="C92" s="3">
        <v>47</v>
      </c>
      <c r="D92" s="3">
        <v>75</v>
      </c>
      <c r="E92" s="3">
        <v>122</v>
      </c>
    </row>
    <row r="93" spans="1:5" x14ac:dyDescent="0.2">
      <c r="A93" s="15" t="s">
        <v>39</v>
      </c>
      <c r="B93" s="3"/>
      <c r="C93" s="3">
        <v>47</v>
      </c>
      <c r="D93" s="3"/>
      <c r="E93" s="3">
        <v>47</v>
      </c>
    </row>
    <row r="94" spans="1:5" x14ac:dyDescent="0.2">
      <c r="A94" s="15" t="s">
        <v>22</v>
      </c>
      <c r="B94" s="3"/>
      <c r="C94" s="3"/>
      <c r="D94" s="3">
        <v>75</v>
      </c>
      <c r="E94" s="3">
        <v>75</v>
      </c>
    </row>
    <row r="95" spans="1:5" x14ac:dyDescent="0.2">
      <c r="A95" s="2" t="s">
        <v>70</v>
      </c>
      <c r="B95" s="3"/>
      <c r="C95" s="3">
        <v>49</v>
      </c>
      <c r="D95" s="3">
        <v>70</v>
      </c>
      <c r="E95" s="3">
        <v>119</v>
      </c>
    </row>
    <row r="96" spans="1:5" x14ac:dyDescent="0.2">
      <c r="A96" s="4" t="s">
        <v>23</v>
      </c>
      <c r="B96" s="3"/>
      <c r="C96" s="3">
        <v>49</v>
      </c>
      <c r="D96" s="3"/>
      <c r="E96" s="3">
        <v>49</v>
      </c>
    </row>
    <row r="97" spans="1:5" x14ac:dyDescent="0.2">
      <c r="A97" s="15" t="s">
        <v>53</v>
      </c>
      <c r="B97" s="3"/>
      <c r="C97" s="3">
        <v>49</v>
      </c>
      <c r="D97" s="3"/>
      <c r="E97" s="3">
        <v>49</v>
      </c>
    </row>
    <row r="98" spans="1:5" x14ac:dyDescent="0.2">
      <c r="A98" s="4" t="s">
        <v>40</v>
      </c>
      <c r="B98" s="3"/>
      <c r="C98" s="3"/>
      <c r="D98" s="3">
        <v>70</v>
      </c>
      <c r="E98" s="3">
        <v>70</v>
      </c>
    </row>
    <row r="99" spans="1:5" x14ac:dyDescent="0.2">
      <c r="A99" s="15" t="s">
        <v>23</v>
      </c>
      <c r="B99" s="3"/>
      <c r="C99" s="3"/>
      <c r="D99" s="3">
        <v>70</v>
      </c>
      <c r="E99" s="3">
        <v>70</v>
      </c>
    </row>
    <row r="100" spans="1:5" x14ac:dyDescent="0.2">
      <c r="A100" s="2" t="s">
        <v>49</v>
      </c>
      <c r="B100" s="3"/>
      <c r="C100" s="3"/>
      <c r="D100" s="3">
        <v>114</v>
      </c>
      <c r="E100" s="3">
        <v>114</v>
      </c>
    </row>
    <row r="101" spans="1:5" x14ac:dyDescent="0.2">
      <c r="A101" s="4" t="s">
        <v>47</v>
      </c>
      <c r="B101" s="3"/>
      <c r="C101" s="3"/>
      <c r="D101" s="3">
        <v>55</v>
      </c>
      <c r="E101" s="3">
        <v>55</v>
      </c>
    </row>
    <row r="102" spans="1:5" x14ac:dyDescent="0.2">
      <c r="A102" s="15" t="s">
        <v>46</v>
      </c>
      <c r="B102" s="3"/>
      <c r="C102" s="3"/>
      <c r="D102" s="3">
        <v>55</v>
      </c>
      <c r="E102" s="3">
        <v>55</v>
      </c>
    </row>
    <row r="103" spans="1:5" x14ac:dyDescent="0.2">
      <c r="A103" s="4" t="s">
        <v>54</v>
      </c>
      <c r="B103" s="3"/>
      <c r="C103" s="3"/>
      <c r="D103" s="3">
        <v>59</v>
      </c>
      <c r="E103" s="3">
        <v>59</v>
      </c>
    </row>
    <row r="104" spans="1:5" x14ac:dyDescent="0.2">
      <c r="A104" s="15" t="s">
        <v>47</v>
      </c>
      <c r="B104" s="3"/>
      <c r="C104" s="3"/>
      <c r="D104" s="3">
        <v>59</v>
      </c>
      <c r="E104" s="3">
        <v>59</v>
      </c>
    </row>
    <row r="105" spans="1:5" x14ac:dyDescent="0.2">
      <c r="A105" s="2" t="s">
        <v>238</v>
      </c>
      <c r="B105" s="3">
        <v>112</v>
      </c>
      <c r="C105" s="3"/>
      <c r="D105" s="3"/>
      <c r="E105" s="3">
        <v>112</v>
      </c>
    </row>
    <row r="106" spans="1:5" x14ac:dyDescent="0.2">
      <c r="A106" s="4" t="s">
        <v>47</v>
      </c>
      <c r="B106" s="3">
        <v>112</v>
      </c>
      <c r="C106" s="3"/>
      <c r="D106" s="3"/>
      <c r="E106" s="3">
        <v>112</v>
      </c>
    </row>
    <row r="107" spans="1:5" x14ac:dyDescent="0.2">
      <c r="A107" s="15" t="s">
        <v>39</v>
      </c>
      <c r="B107" s="3">
        <v>112</v>
      </c>
      <c r="C107" s="3"/>
      <c r="D107" s="3"/>
      <c r="E107" s="3">
        <v>112</v>
      </c>
    </row>
    <row r="108" spans="1:5" x14ac:dyDescent="0.2">
      <c r="A108" s="2" t="s">
        <v>180</v>
      </c>
      <c r="B108" s="3"/>
      <c r="C108" s="3"/>
      <c r="D108" s="3">
        <v>99</v>
      </c>
      <c r="E108" s="3">
        <v>99</v>
      </c>
    </row>
    <row r="109" spans="1:5" x14ac:dyDescent="0.2">
      <c r="A109" s="4" t="s">
        <v>53</v>
      </c>
      <c r="B109" s="3"/>
      <c r="C109" s="3"/>
      <c r="D109" s="3">
        <v>99</v>
      </c>
      <c r="E109" s="3">
        <v>99</v>
      </c>
    </row>
    <row r="110" spans="1:5" x14ac:dyDescent="0.2">
      <c r="A110" s="15" t="s">
        <v>22</v>
      </c>
      <c r="B110" s="3"/>
      <c r="C110" s="3"/>
      <c r="D110" s="3">
        <v>99</v>
      </c>
      <c r="E110" s="3">
        <v>99</v>
      </c>
    </row>
    <row r="111" spans="1:5" x14ac:dyDescent="0.2">
      <c r="A111" s="2" t="s">
        <v>115</v>
      </c>
      <c r="B111" s="3"/>
      <c r="C111" s="3"/>
      <c r="D111" s="3">
        <v>95</v>
      </c>
      <c r="E111" s="3">
        <v>95</v>
      </c>
    </row>
    <row r="112" spans="1:5" x14ac:dyDescent="0.2">
      <c r="A112" s="4" t="s">
        <v>22</v>
      </c>
      <c r="B112" s="3"/>
      <c r="C112" s="3"/>
      <c r="D112" s="3">
        <v>95</v>
      </c>
      <c r="E112" s="3">
        <v>95</v>
      </c>
    </row>
    <row r="113" spans="1:5" x14ac:dyDescent="0.2">
      <c r="A113" s="15" t="s">
        <v>39</v>
      </c>
      <c r="B113" s="3"/>
      <c r="C113" s="3"/>
      <c r="D113" s="3">
        <v>95</v>
      </c>
      <c r="E113" s="3">
        <v>95</v>
      </c>
    </row>
    <row r="114" spans="1:5" x14ac:dyDescent="0.2">
      <c r="A114" s="2" t="s">
        <v>135</v>
      </c>
      <c r="B114" s="3"/>
      <c r="C114" s="3"/>
      <c r="D114" s="3">
        <v>94</v>
      </c>
      <c r="E114" s="3">
        <v>94</v>
      </c>
    </row>
    <row r="115" spans="1:5" x14ac:dyDescent="0.2">
      <c r="A115" s="4" t="s">
        <v>46</v>
      </c>
      <c r="B115" s="3"/>
      <c r="C115" s="3"/>
      <c r="D115" s="3">
        <v>94</v>
      </c>
      <c r="E115" s="3">
        <v>94</v>
      </c>
    </row>
    <row r="116" spans="1:5" x14ac:dyDescent="0.2">
      <c r="A116" s="15" t="s">
        <v>22</v>
      </c>
      <c r="B116" s="3"/>
      <c r="C116" s="3"/>
      <c r="D116" s="3">
        <v>94</v>
      </c>
      <c r="E116" s="3">
        <v>94</v>
      </c>
    </row>
    <row r="117" spans="1:5" x14ac:dyDescent="0.2">
      <c r="A117" s="2" t="s">
        <v>199</v>
      </c>
      <c r="B117" s="3"/>
      <c r="C117" s="3"/>
      <c r="D117" s="3">
        <v>93</v>
      </c>
      <c r="E117" s="3">
        <v>93</v>
      </c>
    </row>
    <row r="118" spans="1:5" x14ac:dyDescent="0.2">
      <c r="A118" s="4" t="s">
        <v>54</v>
      </c>
      <c r="B118" s="3"/>
      <c r="C118" s="3"/>
      <c r="D118" s="3">
        <v>93</v>
      </c>
      <c r="E118" s="3">
        <v>93</v>
      </c>
    </row>
    <row r="119" spans="1:5" x14ac:dyDescent="0.2">
      <c r="A119" s="15" t="s">
        <v>22</v>
      </c>
      <c r="B119" s="3"/>
      <c r="C119" s="3"/>
      <c r="D119" s="3">
        <v>93</v>
      </c>
      <c r="E119" s="3">
        <v>93</v>
      </c>
    </row>
    <row r="120" spans="1:5" x14ac:dyDescent="0.2">
      <c r="A120" s="2" t="s">
        <v>28</v>
      </c>
      <c r="B120" s="3"/>
      <c r="C120" s="3">
        <v>36</v>
      </c>
      <c r="D120" s="3">
        <v>50</v>
      </c>
      <c r="E120" s="3">
        <v>86</v>
      </c>
    </row>
    <row r="121" spans="1:5" x14ac:dyDescent="0.2">
      <c r="A121" s="4" t="s">
        <v>23</v>
      </c>
      <c r="B121" s="3"/>
      <c r="C121" s="3"/>
      <c r="D121" s="3">
        <v>50</v>
      </c>
      <c r="E121" s="3">
        <v>50</v>
      </c>
    </row>
    <row r="122" spans="1:5" x14ac:dyDescent="0.2">
      <c r="A122" s="15" t="s">
        <v>22</v>
      </c>
      <c r="B122" s="3"/>
      <c r="C122" s="3"/>
      <c r="D122" s="3">
        <v>50</v>
      </c>
      <c r="E122" s="3">
        <v>50</v>
      </c>
    </row>
    <row r="123" spans="1:5" x14ac:dyDescent="0.2">
      <c r="A123" s="4" t="s">
        <v>34</v>
      </c>
      <c r="B123" s="3"/>
      <c r="C123" s="3">
        <v>36</v>
      </c>
      <c r="D123" s="3"/>
      <c r="E123" s="3">
        <v>36</v>
      </c>
    </row>
    <row r="124" spans="1:5" x14ac:dyDescent="0.2">
      <c r="A124" s="15" t="s">
        <v>22</v>
      </c>
      <c r="B124" s="3"/>
      <c r="C124" s="3">
        <v>36</v>
      </c>
      <c r="D124" s="3"/>
      <c r="E124" s="3">
        <v>36</v>
      </c>
    </row>
    <row r="125" spans="1:5" x14ac:dyDescent="0.2">
      <c r="A125" s="2" t="s">
        <v>102</v>
      </c>
      <c r="B125" s="3"/>
      <c r="C125" s="3"/>
      <c r="D125" s="3">
        <v>68</v>
      </c>
      <c r="E125" s="3">
        <v>68</v>
      </c>
    </row>
    <row r="126" spans="1:5" x14ac:dyDescent="0.2">
      <c r="A126" s="4" t="s">
        <v>34</v>
      </c>
      <c r="B126" s="3"/>
      <c r="C126" s="3"/>
      <c r="D126" s="3">
        <v>68</v>
      </c>
      <c r="E126" s="3">
        <v>68</v>
      </c>
    </row>
    <row r="127" spans="1:5" x14ac:dyDescent="0.2">
      <c r="A127" s="15" t="s">
        <v>39</v>
      </c>
      <c r="B127" s="3"/>
      <c r="C127" s="3"/>
      <c r="D127" s="3">
        <v>68</v>
      </c>
      <c r="E127" s="3">
        <v>68</v>
      </c>
    </row>
    <row r="128" spans="1:5" x14ac:dyDescent="0.2">
      <c r="A128" s="2" t="s">
        <v>196</v>
      </c>
      <c r="B128" s="3"/>
      <c r="C128" s="3"/>
      <c r="D128" s="3">
        <v>68</v>
      </c>
      <c r="E128" s="3">
        <v>68</v>
      </c>
    </row>
    <row r="129" spans="1:5" x14ac:dyDescent="0.2">
      <c r="A129" s="4" t="s">
        <v>54</v>
      </c>
      <c r="B129" s="3"/>
      <c r="C129" s="3"/>
      <c r="D129" s="3">
        <v>68</v>
      </c>
      <c r="E129" s="3">
        <v>68</v>
      </c>
    </row>
    <row r="130" spans="1:5" x14ac:dyDescent="0.2">
      <c r="A130" s="15" t="s">
        <v>40</v>
      </c>
      <c r="B130" s="3"/>
      <c r="C130" s="3"/>
      <c r="D130" s="3">
        <v>68</v>
      </c>
      <c r="E130" s="3">
        <v>68</v>
      </c>
    </row>
    <row r="131" spans="1:5" x14ac:dyDescent="0.2">
      <c r="A131" s="2" t="s">
        <v>87</v>
      </c>
      <c r="B131" s="3"/>
      <c r="C131" s="3"/>
      <c r="D131" s="3">
        <v>66</v>
      </c>
      <c r="E131" s="3">
        <v>66</v>
      </c>
    </row>
    <row r="132" spans="1:5" x14ac:dyDescent="0.2">
      <c r="A132" s="4" t="s">
        <v>33</v>
      </c>
      <c r="B132" s="3"/>
      <c r="C132" s="3"/>
      <c r="D132" s="3">
        <v>66</v>
      </c>
      <c r="E132" s="3">
        <v>66</v>
      </c>
    </row>
    <row r="133" spans="1:5" x14ac:dyDescent="0.2">
      <c r="A133" s="15" t="s">
        <v>39</v>
      </c>
      <c r="B133" s="3"/>
      <c r="C133" s="3"/>
      <c r="D133" s="3">
        <v>66</v>
      </c>
      <c r="E133" s="3">
        <v>66</v>
      </c>
    </row>
    <row r="134" spans="1:5" x14ac:dyDescent="0.2">
      <c r="A134" s="2" t="s">
        <v>187</v>
      </c>
      <c r="B134" s="3"/>
      <c r="C134" s="3"/>
      <c r="D134" s="3">
        <v>65</v>
      </c>
      <c r="E134" s="3">
        <v>65</v>
      </c>
    </row>
    <row r="135" spans="1:5" x14ac:dyDescent="0.2">
      <c r="A135" s="4" t="s">
        <v>40</v>
      </c>
      <c r="B135" s="3"/>
      <c r="C135" s="3"/>
      <c r="D135" s="3">
        <v>65</v>
      </c>
      <c r="E135" s="3">
        <v>65</v>
      </c>
    </row>
    <row r="136" spans="1:5" x14ac:dyDescent="0.2">
      <c r="A136" s="15" t="s">
        <v>46</v>
      </c>
      <c r="B136" s="3"/>
      <c r="C136" s="3"/>
      <c r="D136" s="3">
        <v>65</v>
      </c>
      <c r="E136" s="3">
        <v>65</v>
      </c>
    </row>
    <row r="137" spans="1:5" x14ac:dyDescent="0.2">
      <c r="A137" s="2" t="s">
        <v>108</v>
      </c>
      <c r="B137" s="3"/>
      <c r="C137" s="3"/>
      <c r="D137" s="3">
        <v>59</v>
      </c>
      <c r="E137" s="3">
        <v>59</v>
      </c>
    </row>
    <row r="138" spans="1:5" x14ac:dyDescent="0.2">
      <c r="A138" s="4" t="s">
        <v>54</v>
      </c>
      <c r="B138" s="3"/>
      <c r="C138" s="3"/>
      <c r="D138" s="3">
        <v>59</v>
      </c>
      <c r="E138" s="3">
        <v>59</v>
      </c>
    </row>
    <row r="139" spans="1:5" x14ac:dyDescent="0.2">
      <c r="A139" s="15" t="s">
        <v>47</v>
      </c>
      <c r="B139" s="3"/>
      <c r="C139" s="3"/>
      <c r="D139" s="3">
        <v>59</v>
      </c>
      <c r="E139" s="3">
        <v>59</v>
      </c>
    </row>
    <row r="140" spans="1:5" x14ac:dyDescent="0.2">
      <c r="A140" s="2" t="s">
        <v>57</v>
      </c>
      <c r="B140" s="3"/>
      <c r="C140" s="3"/>
      <c r="D140" s="3">
        <v>57</v>
      </c>
      <c r="E140" s="3">
        <v>57</v>
      </c>
    </row>
    <row r="141" spans="1:5" x14ac:dyDescent="0.2">
      <c r="A141" s="4" t="s">
        <v>54</v>
      </c>
      <c r="B141" s="3"/>
      <c r="C141" s="3"/>
      <c r="D141" s="3">
        <v>57</v>
      </c>
      <c r="E141" s="3">
        <v>57</v>
      </c>
    </row>
    <row r="142" spans="1:5" x14ac:dyDescent="0.2">
      <c r="A142" s="15" t="s">
        <v>53</v>
      </c>
      <c r="B142" s="3"/>
      <c r="C142" s="3"/>
      <c r="D142" s="3">
        <v>57</v>
      </c>
      <c r="E142" s="3">
        <v>57</v>
      </c>
    </row>
    <row r="143" spans="1:5" x14ac:dyDescent="0.2">
      <c r="A143" s="2" t="s">
        <v>111</v>
      </c>
      <c r="B143" s="3"/>
      <c r="C143" s="3"/>
      <c r="D143" s="3">
        <v>57</v>
      </c>
      <c r="E143" s="3">
        <v>57</v>
      </c>
    </row>
    <row r="144" spans="1:5" x14ac:dyDescent="0.2">
      <c r="A144" s="4" t="s">
        <v>53</v>
      </c>
      <c r="B144" s="3"/>
      <c r="C144" s="3"/>
      <c r="D144" s="3">
        <v>57</v>
      </c>
      <c r="E144" s="3">
        <v>57</v>
      </c>
    </row>
    <row r="145" spans="1:5" x14ac:dyDescent="0.2">
      <c r="A145" s="15" t="s">
        <v>46</v>
      </c>
      <c r="B145" s="3"/>
      <c r="C145" s="3"/>
      <c r="D145" s="3">
        <v>57</v>
      </c>
      <c r="E145" s="3">
        <v>57</v>
      </c>
    </row>
    <row r="146" spans="1:5" x14ac:dyDescent="0.2">
      <c r="A146" s="2" t="s">
        <v>166</v>
      </c>
      <c r="B146" s="3"/>
      <c r="C146" s="3"/>
      <c r="D146" s="3">
        <v>57</v>
      </c>
      <c r="E146" s="3">
        <v>57</v>
      </c>
    </row>
    <row r="147" spans="1:5" x14ac:dyDescent="0.2">
      <c r="A147" s="4" t="s">
        <v>23</v>
      </c>
      <c r="B147" s="3"/>
      <c r="C147" s="3"/>
      <c r="D147" s="3">
        <v>57</v>
      </c>
      <c r="E147" s="3">
        <v>57</v>
      </c>
    </row>
    <row r="148" spans="1:5" x14ac:dyDescent="0.2">
      <c r="A148" s="15" t="s">
        <v>33</v>
      </c>
      <c r="B148" s="3"/>
      <c r="C148" s="3"/>
      <c r="D148" s="3">
        <v>57</v>
      </c>
      <c r="E148" s="3">
        <v>57</v>
      </c>
    </row>
    <row r="149" spans="1:5" x14ac:dyDescent="0.2">
      <c r="A149" s="2" t="s">
        <v>90</v>
      </c>
      <c r="B149" s="3"/>
      <c r="C149" s="3"/>
      <c r="D149" s="3">
        <v>56</v>
      </c>
      <c r="E149" s="3">
        <v>56</v>
      </c>
    </row>
    <row r="150" spans="1:5" x14ac:dyDescent="0.2">
      <c r="A150" s="4" t="s">
        <v>34</v>
      </c>
      <c r="B150" s="3"/>
      <c r="C150" s="3"/>
      <c r="D150" s="3">
        <v>56</v>
      </c>
      <c r="E150" s="3">
        <v>56</v>
      </c>
    </row>
    <row r="151" spans="1:5" x14ac:dyDescent="0.2">
      <c r="A151" s="15" t="s">
        <v>23</v>
      </c>
      <c r="B151" s="3"/>
      <c r="C151" s="3"/>
      <c r="D151" s="3">
        <v>56</v>
      </c>
      <c r="E151" s="3">
        <v>56</v>
      </c>
    </row>
    <row r="152" spans="1:5" x14ac:dyDescent="0.2">
      <c r="A152" s="2" t="s">
        <v>160</v>
      </c>
      <c r="B152" s="3"/>
      <c r="C152" s="3"/>
      <c r="D152" s="3">
        <v>56</v>
      </c>
      <c r="E152" s="3">
        <v>56</v>
      </c>
    </row>
    <row r="153" spans="1:5" x14ac:dyDescent="0.2">
      <c r="A153" s="4" t="s">
        <v>54</v>
      </c>
      <c r="B153" s="3"/>
      <c r="C153" s="3"/>
      <c r="D153" s="3">
        <v>56</v>
      </c>
      <c r="E153" s="3">
        <v>56</v>
      </c>
    </row>
    <row r="154" spans="1:5" x14ac:dyDescent="0.2">
      <c r="A154" s="15" t="s">
        <v>39</v>
      </c>
      <c r="B154" s="3"/>
      <c r="C154" s="3"/>
      <c r="D154" s="3">
        <v>56</v>
      </c>
      <c r="E154" s="3">
        <v>56</v>
      </c>
    </row>
    <row r="155" spans="1:5" x14ac:dyDescent="0.2">
      <c r="A155" s="2" t="s">
        <v>56</v>
      </c>
      <c r="B155" s="3"/>
      <c r="C155" s="3"/>
      <c r="D155" s="3">
        <v>54</v>
      </c>
      <c r="E155" s="3">
        <v>54</v>
      </c>
    </row>
    <row r="156" spans="1:5" x14ac:dyDescent="0.2">
      <c r="A156" s="4" t="s">
        <v>54</v>
      </c>
      <c r="B156" s="3"/>
      <c r="C156" s="3"/>
      <c r="D156" s="3">
        <v>54</v>
      </c>
      <c r="E156" s="3">
        <v>54</v>
      </c>
    </row>
    <row r="157" spans="1:5" x14ac:dyDescent="0.2">
      <c r="A157" s="15" t="s">
        <v>23</v>
      </c>
      <c r="B157" s="3"/>
      <c r="C157" s="3"/>
      <c r="D157" s="3">
        <v>54</v>
      </c>
      <c r="E157" s="3">
        <v>54</v>
      </c>
    </row>
    <row r="158" spans="1:5" x14ac:dyDescent="0.2">
      <c r="A158" s="2" t="s">
        <v>145</v>
      </c>
      <c r="B158" s="3"/>
      <c r="C158" s="3"/>
      <c r="D158" s="3">
        <v>51</v>
      </c>
      <c r="E158" s="3">
        <v>51</v>
      </c>
    </row>
    <row r="159" spans="1:5" x14ac:dyDescent="0.2">
      <c r="A159" s="4" t="s">
        <v>34</v>
      </c>
      <c r="B159" s="3"/>
      <c r="C159" s="3"/>
      <c r="D159" s="3">
        <v>51</v>
      </c>
      <c r="E159" s="3">
        <v>51</v>
      </c>
    </row>
    <row r="160" spans="1:5" x14ac:dyDescent="0.2">
      <c r="A160" s="15" t="s">
        <v>22</v>
      </c>
      <c r="B160" s="3"/>
      <c r="C160" s="3"/>
      <c r="D160" s="3">
        <v>51</v>
      </c>
      <c r="E160" s="3">
        <v>51</v>
      </c>
    </row>
    <row r="161" spans="1:5" x14ac:dyDescent="0.2">
      <c r="A161" s="2" t="s">
        <v>62</v>
      </c>
      <c r="B161" s="3"/>
      <c r="C161" s="3">
        <v>28</v>
      </c>
      <c r="D161" s="3"/>
      <c r="E161" s="3">
        <v>28</v>
      </c>
    </row>
    <row r="162" spans="1:5" x14ac:dyDescent="0.2">
      <c r="A162" s="4" t="s">
        <v>23</v>
      </c>
      <c r="B162" s="3"/>
      <c r="C162" s="3">
        <v>28</v>
      </c>
      <c r="D162" s="3"/>
      <c r="E162" s="3">
        <v>28</v>
      </c>
    </row>
    <row r="163" spans="1:5" x14ac:dyDescent="0.2">
      <c r="A163" s="15" t="s">
        <v>39</v>
      </c>
      <c r="B163" s="3"/>
      <c r="C163" s="3">
        <v>28</v>
      </c>
      <c r="D163" s="3"/>
      <c r="E163" s="3">
        <v>28</v>
      </c>
    </row>
    <row r="164" spans="1:5" x14ac:dyDescent="0.2">
      <c r="A164" s="2" t="s">
        <v>249</v>
      </c>
      <c r="B164" s="3">
        <v>883</v>
      </c>
      <c r="C164" s="3">
        <v>348</v>
      </c>
      <c r="D164" s="3">
        <v>4076</v>
      </c>
      <c r="E164" s="3">
        <v>5307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"/>
  <sheetViews>
    <sheetView topLeftCell="A28" workbookViewId="0">
      <selection activeCell="C63" sqref="C63"/>
    </sheetView>
  </sheetViews>
  <sheetFormatPr defaultRowHeight="14.25" x14ac:dyDescent="0.2"/>
  <cols>
    <col min="1" max="1" width="22.375" customWidth="1"/>
    <col min="2" max="2" width="18.875" customWidth="1"/>
  </cols>
  <sheetData>
    <row r="3" spans="1:2" x14ac:dyDescent="0.2">
      <c r="A3" s="1" t="s">
        <v>248</v>
      </c>
      <c r="B3" t="s">
        <v>252</v>
      </c>
    </row>
    <row r="4" spans="1:2" x14ac:dyDescent="0.2">
      <c r="A4" s="2" t="s">
        <v>58</v>
      </c>
      <c r="B4" s="3">
        <v>17</v>
      </c>
    </row>
    <row r="5" spans="1:2" x14ac:dyDescent="0.2">
      <c r="A5" s="4" t="s">
        <v>39</v>
      </c>
      <c r="B5" s="3">
        <v>2</v>
      </c>
    </row>
    <row r="6" spans="1:2" x14ac:dyDescent="0.2">
      <c r="A6" s="15" t="s">
        <v>54</v>
      </c>
      <c r="B6" s="3">
        <v>2</v>
      </c>
    </row>
    <row r="7" spans="1:2" x14ac:dyDescent="0.2">
      <c r="A7" s="4" t="s">
        <v>53</v>
      </c>
      <c r="B7" s="3">
        <v>3</v>
      </c>
    </row>
    <row r="8" spans="1:2" x14ac:dyDescent="0.2">
      <c r="A8" s="15" t="s">
        <v>54</v>
      </c>
      <c r="B8" s="3">
        <v>3</v>
      </c>
    </row>
    <row r="9" spans="1:2" x14ac:dyDescent="0.2">
      <c r="A9" s="4" t="s">
        <v>23</v>
      </c>
      <c r="B9" s="3">
        <v>5</v>
      </c>
    </row>
    <row r="10" spans="1:2" x14ac:dyDescent="0.2">
      <c r="A10" s="15" t="s">
        <v>54</v>
      </c>
      <c r="B10" s="3">
        <v>5</v>
      </c>
    </row>
    <row r="11" spans="1:2" x14ac:dyDescent="0.2">
      <c r="A11" s="4" t="s">
        <v>47</v>
      </c>
      <c r="B11" s="3">
        <v>4</v>
      </c>
    </row>
    <row r="12" spans="1:2" x14ac:dyDescent="0.2">
      <c r="A12" s="15" t="s">
        <v>54</v>
      </c>
      <c r="B12" s="3">
        <v>4</v>
      </c>
    </row>
    <row r="13" spans="1:2" x14ac:dyDescent="0.2">
      <c r="A13" s="4" t="s">
        <v>40</v>
      </c>
      <c r="B13" s="3">
        <v>3</v>
      </c>
    </row>
    <row r="14" spans="1:2" x14ac:dyDescent="0.2">
      <c r="A14" s="15" t="s">
        <v>54</v>
      </c>
      <c r="B14" s="3">
        <v>3</v>
      </c>
    </row>
    <row r="15" spans="1:2" x14ac:dyDescent="0.2">
      <c r="A15" s="2" t="s">
        <v>96</v>
      </c>
      <c r="B15" s="3">
        <v>11</v>
      </c>
    </row>
    <row r="16" spans="1:2" x14ac:dyDescent="0.2">
      <c r="A16" s="4" t="s">
        <v>39</v>
      </c>
      <c r="B16" s="3">
        <v>2</v>
      </c>
    </row>
    <row r="17" spans="1:2" x14ac:dyDescent="0.2">
      <c r="A17" s="15" t="s">
        <v>46</v>
      </c>
      <c r="B17" s="3">
        <v>2</v>
      </c>
    </row>
    <row r="18" spans="1:2" x14ac:dyDescent="0.2">
      <c r="A18" s="4" t="s">
        <v>46</v>
      </c>
      <c r="B18" s="3">
        <v>5</v>
      </c>
    </row>
    <row r="19" spans="1:2" x14ac:dyDescent="0.2">
      <c r="A19" s="15" t="s">
        <v>34</v>
      </c>
      <c r="B19" s="3">
        <v>2</v>
      </c>
    </row>
    <row r="20" spans="1:2" x14ac:dyDescent="0.2">
      <c r="A20" s="15" t="s">
        <v>40</v>
      </c>
      <c r="B20" s="3">
        <v>3</v>
      </c>
    </row>
    <row r="21" spans="1:2" x14ac:dyDescent="0.2">
      <c r="A21" s="4" t="s">
        <v>47</v>
      </c>
      <c r="B21" s="3">
        <v>4</v>
      </c>
    </row>
    <row r="22" spans="1:2" x14ac:dyDescent="0.2">
      <c r="A22" s="15" t="s">
        <v>46</v>
      </c>
      <c r="B22" s="3">
        <v>4</v>
      </c>
    </row>
    <row r="23" spans="1:2" x14ac:dyDescent="0.2">
      <c r="A23" s="2" t="s">
        <v>74</v>
      </c>
      <c r="B23" s="3">
        <v>11</v>
      </c>
    </row>
    <row r="24" spans="1:2" x14ac:dyDescent="0.2">
      <c r="A24" s="4" t="s">
        <v>33</v>
      </c>
      <c r="B24" s="3">
        <v>3</v>
      </c>
    </row>
    <row r="25" spans="1:2" x14ac:dyDescent="0.2">
      <c r="A25" s="15" t="s">
        <v>34</v>
      </c>
      <c r="B25" s="3">
        <v>3</v>
      </c>
    </row>
    <row r="26" spans="1:2" x14ac:dyDescent="0.2">
      <c r="A26" s="4" t="s">
        <v>23</v>
      </c>
      <c r="B26" s="3">
        <v>5</v>
      </c>
    </row>
    <row r="27" spans="1:2" x14ac:dyDescent="0.2">
      <c r="A27" s="15" t="s">
        <v>34</v>
      </c>
      <c r="B27" s="3">
        <v>5</v>
      </c>
    </row>
    <row r="28" spans="1:2" x14ac:dyDescent="0.2">
      <c r="A28" s="4" t="s">
        <v>34</v>
      </c>
      <c r="B28" s="3">
        <v>3</v>
      </c>
    </row>
    <row r="29" spans="1:2" x14ac:dyDescent="0.2">
      <c r="A29" s="15" t="s">
        <v>54</v>
      </c>
      <c r="B29" s="3">
        <v>3</v>
      </c>
    </row>
    <row r="30" spans="1:2" x14ac:dyDescent="0.2">
      <c r="A30" s="2" t="s">
        <v>35</v>
      </c>
      <c r="B30" s="3">
        <v>11</v>
      </c>
    </row>
    <row r="31" spans="1:2" x14ac:dyDescent="0.2">
      <c r="A31" s="4" t="s">
        <v>33</v>
      </c>
      <c r="B31" s="3">
        <v>11</v>
      </c>
    </row>
    <row r="32" spans="1:2" x14ac:dyDescent="0.2">
      <c r="A32" s="15" t="s">
        <v>23</v>
      </c>
      <c r="B32" s="3">
        <v>8</v>
      </c>
    </row>
    <row r="33" spans="1:2" x14ac:dyDescent="0.2">
      <c r="A33" s="15" t="s">
        <v>34</v>
      </c>
      <c r="B33" s="3">
        <v>3</v>
      </c>
    </row>
    <row r="34" spans="1:2" x14ac:dyDescent="0.2">
      <c r="A34" s="2" t="s">
        <v>158</v>
      </c>
      <c r="B34" s="3">
        <v>10</v>
      </c>
    </row>
    <row r="35" spans="1:2" x14ac:dyDescent="0.2">
      <c r="A35" s="4" t="s">
        <v>22</v>
      </c>
      <c r="B35" s="3">
        <v>2</v>
      </c>
    </row>
    <row r="36" spans="1:2" x14ac:dyDescent="0.2">
      <c r="A36" s="15" t="s">
        <v>40</v>
      </c>
      <c r="B36" s="3">
        <v>2</v>
      </c>
    </row>
    <row r="37" spans="1:2" x14ac:dyDescent="0.2">
      <c r="A37" s="4" t="s">
        <v>46</v>
      </c>
      <c r="B37" s="3">
        <v>4</v>
      </c>
    </row>
    <row r="38" spans="1:2" x14ac:dyDescent="0.2">
      <c r="A38" s="15" t="s">
        <v>40</v>
      </c>
      <c r="B38" s="3">
        <v>4</v>
      </c>
    </row>
    <row r="39" spans="1:2" x14ac:dyDescent="0.2">
      <c r="A39" s="4" t="s">
        <v>47</v>
      </c>
      <c r="B39" s="3">
        <v>4</v>
      </c>
    </row>
    <row r="40" spans="1:2" x14ac:dyDescent="0.2">
      <c r="A40" s="15" t="s">
        <v>40</v>
      </c>
      <c r="B40" s="3">
        <v>4</v>
      </c>
    </row>
    <row r="41" spans="1:2" x14ac:dyDescent="0.2">
      <c r="A41" s="2" t="s">
        <v>83</v>
      </c>
      <c r="B41" s="3">
        <v>10</v>
      </c>
    </row>
    <row r="42" spans="1:2" x14ac:dyDescent="0.2">
      <c r="A42" s="4" t="s">
        <v>53</v>
      </c>
      <c r="B42" s="3">
        <v>4</v>
      </c>
    </row>
    <row r="43" spans="1:2" x14ac:dyDescent="0.2">
      <c r="A43" s="15" t="s">
        <v>47</v>
      </c>
      <c r="B43" s="3">
        <v>4</v>
      </c>
    </row>
    <row r="44" spans="1:2" x14ac:dyDescent="0.2">
      <c r="A44" s="4" t="s">
        <v>23</v>
      </c>
      <c r="B44" s="3">
        <v>3</v>
      </c>
    </row>
    <row r="45" spans="1:2" x14ac:dyDescent="0.2">
      <c r="A45" s="15" t="s">
        <v>47</v>
      </c>
      <c r="B45" s="3">
        <v>3</v>
      </c>
    </row>
    <row r="46" spans="1:2" x14ac:dyDescent="0.2">
      <c r="A46" s="4" t="s">
        <v>47</v>
      </c>
      <c r="B46" s="3">
        <v>3</v>
      </c>
    </row>
    <row r="47" spans="1:2" x14ac:dyDescent="0.2">
      <c r="A47" s="15" t="s">
        <v>34</v>
      </c>
      <c r="B47" s="3">
        <v>3</v>
      </c>
    </row>
    <row r="48" spans="1:2" x14ac:dyDescent="0.2">
      <c r="A48" s="2" t="s">
        <v>131</v>
      </c>
      <c r="B48" s="3">
        <v>10</v>
      </c>
    </row>
    <row r="49" spans="1:2" x14ac:dyDescent="0.2">
      <c r="A49" s="4" t="s">
        <v>39</v>
      </c>
      <c r="B49" s="3">
        <v>10</v>
      </c>
    </row>
    <row r="50" spans="1:2" x14ac:dyDescent="0.2">
      <c r="A50" s="15" t="s">
        <v>33</v>
      </c>
      <c r="B50" s="3">
        <v>3</v>
      </c>
    </row>
    <row r="51" spans="1:2" x14ac:dyDescent="0.2">
      <c r="A51" s="15" t="s">
        <v>47</v>
      </c>
      <c r="B51" s="3">
        <v>7</v>
      </c>
    </row>
    <row r="52" spans="1:2" x14ac:dyDescent="0.2">
      <c r="A52" s="2" t="s">
        <v>61</v>
      </c>
      <c r="B52" s="3">
        <v>9</v>
      </c>
    </row>
    <row r="53" spans="1:2" x14ac:dyDescent="0.2">
      <c r="A53" s="4" t="s">
        <v>39</v>
      </c>
      <c r="B53" s="3">
        <v>9</v>
      </c>
    </row>
    <row r="54" spans="1:2" x14ac:dyDescent="0.2">
      <c r="A54" s="15" t="s">
        <v>53</v>
      </c>
      <c r="B54" s="3">
        <v>5</v>
      </c>
    </row>
    <row r="55" spans="1:2" x14ac:dyDescent="0.2">
      <c r="A55" s="15" t="s">
        <v>23</v>
      </c>
      <c r="B55" s="3">
        <v>4</v>
      </c>
    </row>
    <row r="56" spans="1:2" x14ac:dyDescent="0.2">
      <c r="A56" s="2" t="s">
        <v>134</v>
      </c>
      <c r="B56" s="3">
        <v>9</v>
      </c>
    </row>
    <row r="57" spans="1:2" x14ac:dyDescent="0.2">
      <c r="A57" s="4" t="s">
        <v>46</v>
      </c>
      <c r="B57" s="3">
        <v>5</v>
      </c>
    </row>
    <row r="58" spans="1:2" x14ac:dyDescent="0.2">
      <c r="A58" s="15" t="s">
        <v>53</v>
      </c>
      <c r="B58" s="3">
        <v>5</v>
      </c>
    </row>
    <row r="59" spans="1:2" x14ac:dyDescent="0.2">
      <c r="A59" s="4" t="s">
        <v>53</v>
      </c>
      <c r="B59" s="3">
        <v>4</v>
      </c>
    </row>
    <row r="60" spans="1:2" x14ac:dyDescent="0.2">
      <c r="A60" s="15" t="s">
        <v>40</v>
      </c>
      <c r="B60" s="3">
        <v>4</v>
      </c>
    </row>
    <row r="61" spans="1:2" x14ac:dyDescent="0.2">
      <c r="A61" s="2" t="s">
        <v>112</v>
      </c>
      <c r="B61" s="3">
        <v>8</v>
      </c>
    </row>
    <row r="62" spans="1:2" x14ac:dyDescent="0.2">
      <c r="A62" s="4" t="s">
        <v>39</v>
      </c>
      <c r="B62" s="3">
        <v>3</v>
      </c>
    </row>
    <row r="63" spans="1:2" x14ac:dyDescent="0.2">
      <c r="A63" s="15" t="s">
        <v>53</v>
      </c>
      <c r="B63" s="3">
        <v>3</v>
      </c>
    </row>
    <row r="64" spans="1:2" x14ac:dyDescent="0.2">
      <c r="A64" s="4" t="s">
        <v>46</v>
      </c>
      <c r="B64" s="3">
        <v>2</v>
      </c>
    </row>
    <row r="65" spans="1:2" x14ac:dyDescent="0.2">
      <c r="A65" s="15" t="s">
        <v>53</v>
      </c>
      <c r="B65" s="3">
        <v>2</v>
      </c>
    </row>
    <row r="66" spans="1:2" x14ac:dyDescent="0.2">
      <c r="A66" s="4" t="s">
        <v>53</v>
      </c>
      <c r="B66" s="3">
        <v>3</v>
      </c>
    </row>
    <row r="67" spans="1:2" x14ac:dyDescent="0.2">
      <c r="A67" s="15" t="s">
        <v>23</v>
      </c>
      <c r="B67" s="3">
        <v>3</v>
      </c>
    </row>
    <row r="68" spans="1:2" x14ac:dyDescent="0.2">
      <c r="A68" s="2" t="s">
        <v>178</v>
      </c>
      <c r="B68" s="3">
        <v>7</v>
      </c>
    </row>
    <row r="69" spans="1:2" x14ac:dyDescent="0.2">
      <c r="A69" s="4" t="s">
        <v>33</v>
      </c>
      <c r="B69" s="3">
        <v>4</v>
      </c>
    </row>
    <row r="70" spans="1:2" x14ac:dyDescent="0.2">
      <c r="A70" s="15" t="s">
        <v>47</v>
      </c>
      <c r="B70" s="3">
        <v>4</v>
      </c>
    </row>
    <row r="71" spans="1:2" x14ac:dyDescent="0.2">
      <c r="A71" s="4" t="s">
        <v>23</v>
      </c>
      <c r="B71" s="3">
        <v>3</v>
      </c>
    </row>
    <row r="72" spans="1:2" x14ac:dyDescent="0.2">
      <c r="A72" s="15" t="s">
        <v>47</v>
      </c>
      <c r="B72" s="3">
        <v>3</v>
      </c>
    </row>
    <row r="73" spans="1:2" x14ac:dyDescent="0.2">
      <c r="A73" s="2" t="s">
        <v>76</v>
      </c>
      <c r="B73" s="3">
        <v>7</v>
      </c>
    </row>
    <row r="74" spans="1:2" x14ac:dyDescent="0.2">
      <c r="A74" s="4" t="s">
        <v>33</v>
      </c>
      <c r="B74" s="3">
        <v>4</v>
      </c>
    </row>
    <row r="75" spans="1:2" x14ac:dyDescent="0.2">
      <c r="A75" s="15" t="s">
        <v>46</v>
      </c>
      <c r="B75" s="3">
        <v>4</v>
      </c>
    </row>
    <row r="76" spans="1:2" x14ac:dyDescent="0.2">
      <c r="A76" s="4" t="s">
        <v>46</v>
      </c>
      <c r="B76" s="3">
        <v>3</v>
      </c>
    </row>
    <row r="77" spans="1:2" x14ac:dyDescent="0.2">
      <c r="A77" s="15" t="s">
        <v>54</v>
      </c>
      <c r="B77" s="3">
        <v>3</v>
      </c>
    </row>
    <row r="78" spans="1:2" x14ac:dyDescent="0.2">
      <c r="A78" s="2" t="s">
        <v>146</v>
      </c>
      <c r="B78" s="3">
        <v>7</v>
      </c>
    </row>
    <row r="79" spans="1:2" x14ac:dyDescent="0.2">
      <c r="A79" s="4" t="s">
        <v>22</v>
      </c>
      <c r="B79" s="3">
        <v>7</v>
      </c>
    </row>
    <row r="80" spans="1:2" x14ac:dyDescent="0.2">
      <c r="A80" s="15" t="s">
        <v>34</v>
      </c>
      <c r="B80" s="3">
        <v>7</v>
      </c>
    </row>
    <row r="81" spans="1:2" x14ac:dyDescent="0.2">
      <c r="A81" s="2" t="s">
        <v>116</v>
      </c>
      <c r="B81" s="3">
        <v>7</v>
      </c>
    </row>
    <row r="82" spans="1:2" x14ac:dyDescent="0.2">
      <c r="A82" s="4" t="s">
        <v>39</v>
      </c>
      <c r="B82" s="3">
        <v>7</v>
      </c>
    </row>
    <row r="83" spans="1:2" x14ac:dyDescent="0.2">
      <c r="A83" s="15" t="s">
        <v>22</v>
      </c>
      <c r="B83" s="3">
        <v>7</v>
      </c>
    </row>
    <row r="84" spans="1:2" x14ac:dyDescent="0.2">
      <c r="A84" s="2" t="s">
        <v>70</v>
      </c>
      <c r="B84" s="3">
        <v>7</v>
      </c>
    </row>
    <row r="85" spans="1:2" x14ac:dyDescent="0.2">
      <c r="A85" s="4" t="s">
        <v>46</v>
      </c>
      <c r="B85" s="3">
        <v>4</v>
      </c>
    </row>
    <row r="86" spans="1:2" x14ac:dyDescent="0.2">
      <c r="A86" s="15" t="s">
        <v>23</v>
      </c>
      <c r="B86" s="3">
        <v>4</v>
      </c>
    </row>
    <row r="87" spans="1:2" x14ac:dyDescent="0.2">
      <c r="A87" s="4" t="s">
        <v>53</v>
      </c>
      <c r="B87" s="3">
        <v>3</v>
      </c>
    </row>
    <row r="88" spans="1:2" x14ac:dyDescent="0.2">
      <c r="A88" s="15" t="s">
        <v>23</v>
      </c>
      <c r="B88" s="3">
        <v>3</v>
      </c>
    </row>
    <row r="89" spans="1:2" x14ac:dyDescent="0.2">
      <c r="A89" s="2" t="s">
        <v>103</v>
      </c>
      <c r="B89" s="3">
        <v>6</v>
      </c>
    </row>
    <row r="90" spans="1:2" x14ac:dyDescent="0.2">
      <c r="A90" s="4" t="s">
        <v>39</v>
      </c>
      <c r="B90" s="3">
        <v>6</v>
      </c>
    </row>
    <row r="91" spans="1:2" x14ac:dyDescent="0.2">
      <c r="A91" s="15" t="s">
        <v>34</v>
      </c>
      <c r="B91" s="3">
        <v>2</v>
      </c>
    </row>
    <row r="92" spans="1:2" x14ac:dyDescent="0.2">
      <c r="A92" s="15" t="s">
        <v>40</v>
      </c>
      <c r="B92" s="3">
        <v>4</v>
      </c>
    </row>
    <row r="93" spans="1:2" x14ac:dyDescent="0.2">
      <c r="A93" s="2" t="s">
        <v>29</v>
      </c>
      <c r="B93" s="3">
        <v>6</v>
      </c>
    </row>
    <row r="94" spans="1:2" x14ac:dyDescent="0.2">
      <c r="A94" s="4" t="s">
        <v>22</v>
      </c>
      <c r="B94" s="3">
        <v>6</v>
      </c>
    </row>
    <row r="95" spans="1:2" x14ac:dyDescent="0.2">
      <c r="A95" s="15" t="s">
        <v>46</v>
      </c>
      <c r="B95" s="3">
        <v>3</v>
      </c>
    </row>
    <row r="96" spans="1:2" x14ac:dyDescent="0.2">
      <c r="A96" s="15" t="s">
        <v>23</v>
      </c>
      <c r="B96" s="3">
        <v>3</v>
      </c>
    </row>
    <row r="97" spans="1:2" x14ac:dyDescent="0.2">
      <c r="A97" s="2" t="s">
        <v>148</v>
      </c>
      <c r="B97" s="3">
        <v>6</v>
      </c>
    </row>
    <row r="98" spans="1:2" x14ac:dyDescent="0.2">
      <c r="A98" s="4" t="s">
        <v>39</v>
      </c>
      <c r="B98" s="3">
        <v>3</v>
      </c>
    </row>
    <row r="99" spans="1:2" x14ac:dyDescent="0.2">
      <c r="A99" s="15" t="s">
        <v>54</v>
      </c>
      <c r="B99" s="3">
        <v>3</v>
      </c>
    </row>
    <row r="100" spans="1:2" x14ac:dyDescent="0.2">
      <c r="A100" s="4" t="s">
        <v>33</v>
      </c>
      <c r="B100" s="3">
        <v>3</v>
      </c>
    </row>
    <row r="101" spans="1:2" x14ac:dyDescent="0.2">
      <c r="A101" s="15" t="s">
        <v>54</v>
      </c>
      <c r="B101" s="3">
        <v>3</v>
      </c>
    </row>
    <row r="102" spans="1:2" x14ac:dyDescent="0.2">
      <c r="A102" s="2" t="s">
        <v>48</v>
      </c>
      <c r="B102" s="3">
        <v>5</v>
      </c>
    </row>
    <row r="103" spans="1:2" x14ac:dyDescent="0.2">
      <c r="A103" s="4" t="s">
        <v>22</v>
      </c>
      <c r="B103" s="3">
        <v>2</v>
      </c>
    </row>
    <row r="104" spans="1:2" x14ac:dyDescent="0.2">
      <c r="A104" s="15" t="s">
        <v>46</v>
      </c>
      <c r="B104" s="3">
        <v>2</v>
      </c>
    </row>
    <row r="105" spans="1:2" x14ac:dyDescent="0.2">
      <c r="A105" s="4" t="s">
        <v>46</v>
      </c>
      <c r="B105" s="3">
        <v>3</v>
      </c>
    </row>
    <row r="106" spans="1:2" x14ac:dyDescent="0.2">
      <c r="A106" s="15" t="s">
        <v>47</v>
      </c>
      <c r="B106" s="3">
        <v>3</v>
      </c>
    </row>
    <row r="107" spans="1:2" x14ac:dyDescent="0.2">
      <c r="A107" s="2" t="s">
        <v>27</v>
      </c>
      <c r="B107" s="3">
        <v>4</v>
      </c>
    </row>
    <row r="108" spans="1:2" x14ac:dyDescent="0.2">
      <c r="A108" s="4" t="s">
        <v>23</v>
      </c>
      <c r="B108" s="3">
        <v>4</v>
      </c>
    </row>
    <row r="109" spans="1:2" x14ac:dyDescent="0.2">
      <c r="A109" s="15" t="s">
        <v>40</v>
      </c>
      <c r="B109" s="3">
        <v>4</v>
      </c>
    </row>
    <row r="110" spans="1:2" x14ac:dyDescent="0.2">
      <c r="A110" s="2" t="s">
        <v>218</v>
      </c>
      <c r="B110" s="3">
        <v>4</v>
      </c>
    </row>
    <row r="111" spans="1:2" x14ac:dyDescent="0.2">
      <c r="A111" s="4" t="s">
        <v>33</v>
      </c>
      <c r="B111" s="3">
        <v>4</v>
      </c>
    </row>
    <row r="112" spans="1:2" x14ac:dyDescent="0.2">
      <c r="A112" s="15" t="s">
        <v>40</v>
      </c>
      <c r="B112" s="3">
        <v>4</v>
      </c>
    </row>
    <row r="113" spans="1:2" x14ac:dyDescent="0.2">
      <c r="A113" s="2" t="s">
        <v>161</v>
      </c>
      <c r="B113" s="3">
        <v>4</v>
      </c>
    </row>
    <row r="114" spans="1:2" x14ac:dyDescent="0.2">
      <c r="A114" s="4" t="s">
        <v>39</v>
      </c>
      <c r="B114" s="3">
        <v>4</v>
      </c>
    </row>
    <row r="115" spans="1:2" x14ac:dyDescent="0.2">
      <c r="A115" s="15" t="s">
        <v>54</v>
      </c>
      <c r="B115" s="3">
        <v>4</v>
      </c>
    </row>
    <row r="116" spans="1:2" x14ac:dyDescent="0.2">
      <c r="A116" s="2" t="s">
        <v>67</v>
      </c>
      <c r="B116" s="3">
        <v>4</v>
      </c>
    </row>
    <row r="117" spans="1:2" x14ac:dyDescent="0.2">
      <c r="A117" s="4" t="s">
        <v>22</v>
      </c>
      <c r="B117" s="3">
        <v>2</v>
      </c>
    </row>
    <row r="118" spans="1:2" x14ac:dyDescent="0.2">
      <c r="A118" s="15" t="s">
        <v>47</v>
      </c>
      <c r="B118" s="3">
        <v>2</v>
      </c>
    </row>
    <row r="119" spans="1:2" x14ac:dyDescent="0.2">
      <c r="A119" s="4" t="s">
        <v>33</v>
      </c>
      <c r="B119" s="3">
        <v>2</v>
      </c>
    </row>
    <row r="120" spans="1:2" x14ac:dyDescent="0.2">
      <c r="A120" s="15" t="s">
        <v>47</v>
      </c>
      <c r="B120" s="3">
        <v>2</v>
      </c>
    </row>
    <row r="121" spans="1:2" x14ac:dyDescent="0.2">
      <c r="A121" s="2" t="s">
        <v>144</v>
      </c>
      <c r="B121" s="3">
        <v>4</v>
      </c>
    </row>
    <row r="122" spans="1:2" x14ac:dyDescent="0.2">
      <c r="A122" s="4" t="s">
        <v>22</v>
      </c>
      <c r="B122" s="3">
        <v>4</v>
      </c>
    </row>
    <row r="123" spans="1:2" x14ac:dyDescent="0.2">
      <c r="A123" s="15" t="s">
        <v>53</v>
      </c>
      <c r="B123" s="3">
        <v>4</v>
      </c>
    </row>
    <row r="124" spans="1:2" x14ac:dyDescent="0.2">
      <c r="A124" s="2" t="s">
        <v>41</v>
      </c>
      <c r="B124" s="3">
        <v>4</v>
      </c>
    </row>
    <row r="125" spans="1:2" x14ac:dyDescent="0.2">
      <c r="A125" s="4" t="s">
        <v>34</v>
      </c>
      <c r="B125" s="3">
        <v>4</v>
      </c>
    </row>
    <row r="126" spans="1:2" x14ac:dyDescent="0.2">
      <c r="A126" s="15" t="s">
        <v>40</v>
      </c>
      <c r="B126" s="3">
        <v>4</v>
      </c>
    </row>
    <row r="127" spans="1:2" x14ac:dyDescent="0.2">
      <c r="A127" s="2" t="s">
        <v>123</v>
      </c>
      <c r="B127" s="3">
        <v>4</v>
      </c>
    </row>
    <row r="128" spans="1:2" x14ac:dyDescent="0.2">
      <c r="A128" s="4" t="s">
        <v>46</v>
      </c>
      <c r="B128" s="3">
        <v>4</v>
      </c>
    </row>
    <row r="129" spans="1:2" x14ac:dyDescent="0.2">
      <c r="A129" s="15" t="s">
        <v>54</v>
      </c>
      <c r="B129" s="3">
        <v>4</v>
      </c>
    </row>
    <row r="130" spans="1:2" x14ac:dyDescent="0.2">
      <c r="A130" s="2" t="s">
        <v>231</v>
      </c>
      <c r="B130" s="3">
        <v>3</v>
      </c>
    </row>
    <row r="131" spans="1:2" x14ac:dyDescent="0.2">
      <c r="A131" s="4" t="s">
        <v>53</v>
      </c>
      <c r="B131" s="3">
        <v>3</v>
      </c>
    </row>
    <row r="132" spans="1:2" x14ac:dyDescent="0.2">
      <c r="A132" s="15" t="s">
        <v>40</v>
      </c>
      <c r="B132" s="3">
        <v>3</v>
      </c>
    </row>
    <row r="133" spans="1:2" x14ac:dyDescent="0.2">
      <c r="A133" s="2" t="s">
        <v>192</v>
      </c>
      <c r="B133" s="3">
        <v>3</v>
      </c>
    </row>
    <row r="134" spans="1:2" x14ac:dyDescent="0.2">
      <c r="A134" s="4" t="s">
        <v>33</v>
      </c>
      <c r="B134" s="3">
        <v>3</v>
      </c>
    </row>
    <row r="135" spans="1:2" x14ac:dyDescent="0.2">
      <c r="A135" s="15" t="s">
        <v>53</v>
      </c>
      <c r="B135" s="3">
        <v>3</v>
      </c>
    </row>
    <row r="136" spans="1:2" x14ac:dyDescent="0.2">
      <c r="A136" s="2" t="s">
        <v>155</v>
      </c>
      <c r="B136" s="3">
        <v>3</v>
      </c>
    </row>
    <row r="137" spans="1:2" x14ac:dyDescent="0.2">
      <c r="A137" s="4" t="s">
        <v>47</v>
      </c>
      <c r="B137" s="3">
        <v>3</v>
      </c>
    </row>
    <row r="138" spans="1:2" x14ac:dyDescent="0.2">
      <c r="A138" s="15" t="s">
        <v>34</v>
      </c>
      <c r="B138" s="3">
        <v>3</v>
      </c>
    </row>
    <row r="139" spans="1:2" x14ac:dyDescent="0.2">
      <c r="A139" s="2" t="s">
        <v>81</v>
      </c>
      <c r="B139" s="3">
        <v>3</v>
      </c>
    </row>
    <row r="140" spans="1:2" x14ac:dyDescent="0.2">
      <c r="A140" s="4" t="s">
        <v>22</v>
      </c>
      <c r="B140" s="3">
        <v>3</v>
      </c>
    </row>
    <row r="141" spans="1:2" x14ac:dyDescent="0.2">
      <c r="A141" s="15" t="s">
        <v>40</v>
      </c>
      <c r="B141" s="3">
        <v>3</v>
      </c>
    </row>
    <row r="142" spans="1:2" x14ac:dyDescent="0.2">
      <c r="A142" s="2" t="s">
        <v>199</v>
      </c>
      <c r="B142" s="3">
        <v>3</v>
      </c>
    </row>
    <row r="143" spans="1:2" x14ac:dyDescent="0.2">
      <c r="A143" s="4" t="s">
        <v>22</v>
      </c>
      <c r="B143" s="3">
        <v>3</v>
      </c>
    </row>
    <row r="144" spans="1:2" x14ac:dyDescent="0.2">
      <c r="A144" s="15" t="s">
        <v>33</v>
      </c>
      <c r="B144" s="3">
        <v>3</v>
      </c>
    </row>
    <row r="145" spans="1:2" x14ac:dyDescent="0.2">
      <c r="A145" s="2" t="s">
        <v>221</v>
      </c>
      <c r="B145" s="3">
        <v>3</v>
      </c>
    </row>
    <row r="146" spans="1:2" x14ac:dyDescent="0.2">
      <c r="A146" s="4" t="s">
        <v>53</v>
      </c>
      <c r="B146" s="3">
        <v>3</v>
      </c>
    </row>
    <row r="147" spans="1:2" x14ac:dyDescent="0.2">
      <c r="A147" s="15" t="s">
        <v>34</v>
      </c>
      <c r="B147" s="3">
        <v>3</v>
      </c>
    </row>
    <row r="148" spans="1:2" x14ac:dyDescent="0.2">
      <c r="A148" s="2" t="s">
        <v>227</v>
      </c>
      <c r="B148" s="3">
        <v>2</v>
      </c>
    </row>
    <row r="149" spans="1:2" x14ac:dyDescent="0.2">
      <c r="A149" s="4" t="s">
        <v>22</v>
      </c>
      <c r="B149" s="3">
        <v>2</v>
      </c>
    </row>
    <row r="150" spans="1:2" x14ac:dyDescent="0.2">
      <c r="A150" s="15" t="s">
        <v>54</v>
      </c>
      <c r="B150" s="3">
        <v>2</v>
      </c>
    </row>
    <row r="151" spans="1:2" x14ac:dyDescent="0.2">
      <c r="A151" s="2" t="s">
        <v>141</v>
      </c>
      <c r="B151" s="3">
        <v>2</v>
      </c>
    </row>
    <row r="152" spans="1:2" x14ac:dyDescent="0.2">
      <c r="A152" s="4" t="s">
        <v>33</v>
      </c>
      <c r="B152" s="3">
        <v>2</v>
      </c>
    </row>
    <row r="153" spans="1:2" x14ac:dyDescent="0.2">
      <c r="A153" s="15" t="s">
        <v>40</v>
      </c>
      <c r="B153" s="3">
        <v>2</v>
      </c>
    </row>
    <row r="154" spans="1:2" x14ac:dyDescent="0.2">
      <c r="A154" s="2" t="s">
        <v>176</v>
      </c>
      <c r="B154" s="3">
        <v>2</v>
      </c>
    </row>
    <row r="155" spans="1:2" x14ac:dyDescent="0.2">
      <c r="A155" s="4" t="s">
        <v>34</v>
      </c>
      <c r="B155" s="3">
        <v>2</v>
      </c>
    </row>
    <row r="156" spans="1:2" x14ac:dyDescent="0.2">
      <c r="A156" s="15" t="s">
        <v>54</v>
      </c>
      <c r="B156" s="3">
        <v>2</v>
      </c>
    </row>
    <row r="157" spans="1:2" x14ac:dyDescent="0.2">
      <c r="A157" s="2" t="s">
        <v>206</v>
      </c>
      <c r="B157" s="3">
        <v>2</v>
      </c>
    </row>
    <row r="158" spans="1:2" x14ac:dyDescent="0.2">
      <c r="A158" s="4" t="s">
        <v>33</v>
      </c>
      <c r="B158" s="3">
        <v>2</v>
      </c>
    </row>
    <row r="159" spans="1:2" x14ac:dyDescent="0.2">
      <c r="A159" s="15" t="s">
        <v>54</v>
      </c>
      <c r="B159" s="3">
        <v>2</v>
      </c>
    </row>
    <row r="160" spans="1:2" x14ac:dyDescent="0.2">
      <c r="A160" s="2" t="s">
        <v>173</v>
      </c>
      <c r="B160" s="3">
        <v>2</v>
      </c>
    </row>
    <row r="161" spans="1:2" x14ac:dyDescent="0.2">
      <c r="A161" s="4" t="s">
        <v>39</v>
      </c>
      <c r="B161" s="3">
        <v>2</v>
      </c>
    </row>
    <row r="162" spans="1:2" x14ac:dyDescent="0.2">
      <c r="A162" s="15" t="s">
        <v>46</v>
      </c>
      <c r="B162" s="3">
        <v>2</v>
      </c>
    </row>
    <row r="163" spans="1:2" x14ac:dyDescent="0.2">
      <c r="A163" s="2" t="s">
        <v>91</v>
      </c>
      <c r="B163" s="3">
        <v>2</v>
      </c>
    </row>
    <row r="164" spans="1:2" x14ac:dyDescent="0.2">
      <c r="A164" s="4" t="s">
        <v>23</v>
      </c>
      <c r="B164" s="3">
        <v>2</v>
      </c>
    </row>
    <row r="165" spans="1:2" x14ac:dyDescent="0.2">
      <c r="A165" s="15" t="s">
        <v>34</v>
      </c>
      <c r="B165" s="3">
        <v>2</v>
      </c>
    </row>
    <row r="166" spans="1:2" x14ac:dyDescent="0.2">
      <c r="A166" s="2" t="s">
        <v>99</v>
      </c>
      <c r="B166" s="3">
        <v>2</v>
      </c>
    </row>
    <row r="167" spans="1:2" x14ac:dyDescent="0.2">
      <c r="A167" s="4" t="s">
        <v>22</v>
      </c>
      <c r="B167" s="3">
        <v>2</v>
      </c>
    </row>
    <row r="168" spans="1:2" x14ac:dyDescent="0.2">
      <c r="A168" s="15" t="s">
        <v>53</v>
      </c>
      <c r="B168" s="3">
        <v>2</v>
      </c>
    </row>
    <row r="169" spans="1:2" x14ac:dyDescent="0.2">
      <c r="A169" s="2" t="s">
        <v>184</v>
      </c>
      <c r="B169" s="3">
        <v>2</v>
      </c>
    </row>
    <row r="170" spans="1:2" x14ac:dyDescent="0.2">
      <c r="A170" s="4" t="s">
        <v>23</v>
      </c>
      <c r="B170" s="3">
        <v>2</v>
      </c>
    </row>
    <row r="171" spans="1:2" x14ac:dyDescent="0.2">
      <c r="A171" s="15" t="s">
        <v>54</v>
      </c>
      <c r="B171" s="3">
        <v>2</v>
      </c>
    </row>
    <row r="172" spans="1:2" x14ac:dyDescent="0.2">
      <c r="A172" s="2" t="s">
        <v>214</v>
      </c>
      <c r="B172" s="3">
        <v>2</v>
      </c>
    </row>
    <row r="173" spans="1:2" x14ac:dyDescent="0.2">
      <c r="A173" s="4" t="s">
        <v>47</v>
      </c>
      <c r="B173" s="3">
        <v>2</v>
      </c>
    </row>
    <row r="174" spans="1:2" x14ac:dyDescent="0.2">
      <c r="A174" s="15" t="s">
        <v>54</v>
      </c>
      <c r="B174" s="3">
        <v>2</v>
      </c>
    </row>
    <row r="175" spans="1:2" x14ac:dyDescent="0.2">
      <c r="A175" s="2" t="s">
        <v>43</v>
      </c>
      <c r="B175" s="3">
        <v>2</v>
      </c>
    </row>
    <row r="176" spans="1:2" x14ac:dyDescent="0.2">
      <c r="A176" s="4" t="s">
        <v>39</v>
      </c>
      <c r="B176" s="3">
        <v>2</v>
      </c>
    </row>
    <row r="177" spans="1:2" x14ac:dyDescent="0.2">
      <c r="A177" s="15" t="s">
        <v>40</v>
      </c>
      <c r="B177" s="3">
        <v>2</v>
      </c>
    </row>
    <row r="178" spans="1:2" x14ac:dyDescent="0.2">
      <c r="A178" s="2" t="s">
        <v>249</v>
      </c>
      <c r="B178" s="3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Q1" workbookViewId="0">
      <selection activeCell="Y12" sqref="Y12"/>
    </sheetView>
  </sheetViews>
  <sheetFormatPr defaultRowHeight="14.25" x14ac:dyDescent="0.2"/>
  <cols>
    <col min="1" max="1" width="11.25" customWidth="1"/>
    <col min="6" max="6" width="7.875" customWidth="1"/>
    <col min="7" max="7" width="13.875" customWidth="1"/>
    <col min="8" max="8" width="15" customWidth="1"/>
    <col min="9" max="9" width="16.875" customWidth="1"/>
    <col min="10" max="10" width="16.375" customWidth="1"/>
    <col min="11" max="11" width="19.625" customWidth="1"/>
    <col min="12" max="12" width="19" customWidth="1"/>
    <col min="13" max="13" width="15.75" customWidth="1"/>
    <col min="14" max="14" width="10" customWidth="1"/>
    <col min="15" max="15" width="9.25" customWidth="1"/>
    <col min="16" max="16" width="21.875" customWidth="1"/>
    <col min="17" max="17" width="12.5" customWidth="1"/>
    <col min="18" max="18" width="11.75" customWidth="1"/>
    <col min="19" max="20" width="15" customWidth="1"/>
    <col min="21" max="21" width="21.375" customWidth="1"/>
    <col min="22" max="23" width="22.375" customWidth="1"/>
    <col min="25" max="25" width="22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247</v>
      </c>
      <c r="U1" t="s">
        <v>19</v>
      </c>
      <c r="V1" t="s">
        <v>245</v>
      </c>
      <c r="W1" t="s">
        <v>262</v>
      </c>
      <c r="X1" t="s">
        <v>244</v>
      </c>
      <c r="Y1" t="s">
        <v>246</v>
      </c>
    </row>
    <row r="2" spans="1:25" x14ac:dyDescent="0.2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23</v>
      </c>
      <c r="H2" t="s">
        <v>25</v>
      </c>
      <c r="I2">
        <v>131</v>
      </c>
      <c r="J2">
        <v>5</v>
      </c>
      <c r="K2">
        <v>133</v>
      </c>
      <c r="L2">
        <v>4</v>
      </c>
      <c r="M2" t="s">
        <v>23</v>
      </c>
      <c r="N2" t="s">
        <v>26</v>
      </c>
      <c r="O2">
        <v>6</v>
      </c>
      <c r="P2" t="s">
        <v>27</v>
      </c>
      <c r="Q2" t="s">
        <v>28</v>
      </c>
      <c r="R2">
        <v>50</v>
      </c>
      <c r="S2" t="s">
        <v>29</v>
      </c>
      <c r="T2">
        <v>3</v>
      </c>
      <c r="U2" t="s">
        <v>30</v>
      </c>
      <c r="V2" t="b">
        <f>IF(IPL[[#This Row],[first_ings_score]]&gt;200,"True")</f>
        <v>0</v>
      </c>
      <c r="W2" t="b">
        <f>AND(IPL[[#This Row],[highscore]]&gt;=50,IPL[[#This Row],[highscore]]&lt;=99,"True")</f>
        <v>1</v>
      </c>
      <c r="X2" t="b">
        <f>IF(IPL[[#This Row],[highscore]]&gt;=100,"True")</f>
        <v>0</v>
      </c>
      <c r="Y2" t="b">
        <f>IF(IPL[[#This Row],[Total Wicket]]&gt;=4,"True")</f>
        <v>0</v>
      </c>
    </row>
    <row r="3" spans="1:25" x14ac:dyDescent="0.2">
      <c r="A3">
        <v>2</v>
      </c>
      <c r="B3" t="s">
        <v>31</v>
      </c>
      <c r="C3" t="s">
        <v>32</v>
      </c>
      <c r="D3" t="s">
        <v>33</v>
      </c>
      <c r="E3" t="s">
        <v>34</v>
      </c>
      <c r="F3" t="s">
        <v>24</v>
      </c>
      <c r="G3" t="s">
        <v>33</v>
      </c>
      <c r="H3" t="s">
        <v>25</v>
      </c>
      <c r="I3">
        <v>177</v>
      </c>
      <c r="J3">
        <v>5</v>
      </c>
      <c r="K3">
        <v>179</v>
      </c>
      <c r="L3">
        <v>6</v>
      </c>
      <c r="M3" t="s">
        <v>33</v>
      </c>
      <c r="N3" t="s">
        <v>26</v>
      </c>
      <c r="O3">
        <v>4</v>
      </c>
      <c r="P3" t="s">
        <v>35</v>
      </c>
      <c r="Q3" t="s">
        <v>36</v>
      </c>
      <c r="R3">
        <v>81</v>
      </c>
      <c r="S3" t="s">
        <v>35</v>
      </c>
      <c r="T3">
        <v>3</v>
      </c>
      <c r="U3" t="s">
        <v>37</v>
      </c>
      <c r="V3" t="b">
        <f>IF(IPL[[#This Row],[first_ings_score]]&gt;200,"True")</f>
        <v>0</v>
      </c>
      <c r="W3" t="b">
        <f>AND(IPL[[#This Row],[highscore]]&gt;=50,IPL[[#This Row],[highscore]]&lt;=99,"True")</f>
        <v>1</v>
      </c>
      <c r="X3" t="b">
        <f>IF(IPL[[#This Row],[highscore]]&gt;=100,"True")</f>
        <v>0</v>
      </c>
      <c r="Y3" t="b">
        <f>IF(IPL[[#This Row],[Total Wicket]]&gt;=4,"True")</f>
        <v>0</v>
      </c>
    </row>
    <row r="4" spans="1:25" x14ac:dyDescent="0.2">
      <c r="A4">
        <v>3</v>
      </c>
      <c r="B4" t="s">
        <v>31</v>
      </c>
      <c r="C4" t="s">
        <v>38</v>
      </c>
      <c r="D4" t="s">
        <v>39</v>
      </c>
      <c r="E4" t="s">
        <v>40</v>
      </c>
      <c r="F4" t="s">
        <v>24</v>
      </c>
      <c r="G4" t="s">
        <v>40</v>
      </c>
      <c r="H4" t="s">
        <v>25</v>
      </c>
      <c r="I4">
        <v>205</v>
      </c>
      <c r="J4">
        <v>2</v>
      </c>
      <c r="K4">
        <v>208</v>
      </c>
      <c r="L4">
        <v>5</v>
      </c>
      <c r="M4" t="s">
        <v>40</v>
      </c>
      <c r="N4" t="s">
        <v>26</v>
      </c>
      <c r="O4">
        <v>5</v>
      </c>
      <c r="P4" t="s">
        <v>41</v>
      </c>
      <c r="Q4" t="s">
        <v>42</v>
      </c>
      <c r="R4">
        <v>88</v>
      </c>
      <c r="S4" t="s">
        <v>43</v>
      </c>
      <c r="T4">
        <v>2</v>
      </c>
      <c r="U4" t="s">
        <v>44</v>
      </c>
      <c r="V4" t="str">
        <f>IF(IPL[[#This Row],[first_ings_score]]&gt;200,"True")</f>
        <v>True</v>
      </c>
      <c r="W4" t="b">
        <f>AND(IPL[[#This Row],[highscore]]&gt;=50,IPL[[#This Row],[highscore]]&lt;=99,"True")</f>
        <v>1</v>
      </c>
      <c r="X4" t="b">
        <f>IF(IPL[[#This Row],[highscore]]&gt;=100,"True")</f>
        <v>0</v>
      </c>
      <c r="Y4" t="b">
        <f>IF(IPL[[#This Row],[Total Wicket]]&gt;=4,"True")</f>
        <v>0</v>
      </c>
    </row>
    <row r="5" spans="1:25" x14ac:dyDescent="0.2">
      <c r="A5">
        <v>4</v>
      </c>
      <c r="B5" t="s">
        <v>45</v>
      </c>
      <c r="C5" t="s">
        <v>21</v>
      </c>
      <c r="D5" t="s">
        <v>46</v>
      </c>
      <c r="E5" t="s">
        <v>47</v>
      </c>
      <c r="F5" t="s">
        <v>24</v>
      </c>
      <c r="G5" t="s">
        <v>46</v>
      </c>
      <c r="H5" t="s">
        <v>25</v>
      </c>
      <c r="I5">
        <v>158</v>
      </c>
      <c r="J5">
        <v>6</v>
      </c>
      <c r="K5">
        <v>161</v>
      </c>
      <c r="L5">
        <v>5</v>
      </c>
      <c r="M5" t="s">
        <v>46</v>
      </c>
      <c r="N5" t="s">
        <v>26</v>
      </c>
      <c r="O5">
        <v>5</v>
      </c>
      <c r="P5" t="s">
        <v>48</v>
      </c>
      <c r="Q5" t="s">
        <v>49</v>
      </c>
      <c r="R5">
        <v>55</v>
      </c>
      <c r="S5" t="s">
        <v>48</v>
      </c>
      <c r="T5">
        <v>3</v>
      </c>
      <c r="U5" t="s">
        <v>50</v>
      </c>
      <c r="V5" t="b">
        <f>IF(IPL[[#This Row],[first_ings_score]]&gt;200,"True")</f>
        <v>0</v>
      </c>
      <c r="W5" t="b">
        <f>AND(IPL[[#This Row],[highscore]]&gt;=50,IPL[[#This Row],[highscore]]&lt;=99,"True")</f>
        <v>1</v>
      </c>
      <c r="X5" t="b">
        <f>IF(IPL[[#This Row],[highscore]]&gt;=100,"True")</f>
        <v>0</v>
      </c>
      <c r="Y5" t="b">
        <f>IF(IPL[[#This Row],[Total Wicket]]&gt;=4,"True")</f>
        <v>0</v>
      </c>
    </row>
    <row r="6" spans="1:25" x14ac:dyDescent="0.2">
      <c r="A6">
        <v>5</v>
      </c>
      <c r="B6" t="s">
        <v>51</v>
      </c>
      <c r="C6" t="s">
        <v>52</v>
      </c>
      <c r="D6" t="s">
        <v>53</v>
      </c>
      <c r="E6" t="s">
        <v>54</v>
      </c>
      <c r="F6" t="s">
        <v>24</v>
      </c>
      <c r="G6" t="s">
        <v>53</v>
      </c>
      <c r="H6" t="s">
        <v>25</v>
      </c>
      <c r="I6">
        <v>210</v>
      </c>
      <c r="J6">
        <v>6</v>
      </c>
      <c r="K6">
        <v>149</v>
      </c>
      <c r="L6">
        <v>7</v>
      </c>
      <c r="M6" t="s">
        <v>54</v>
      </c>
      <c r="N6" t="s">
        <v>55</v>
      </c>
      <c r="O6">
        <v>61</v>
      </c>
      <c r="P6" t="s">
        <v>56</v>
      </c>
      <c r="Q6" t="s">
        <v>57</v>
      </c>
      <c r="R6">
        <v>57</v>
      </c>
      <c r="S6" t="s">
        <v>58</v>
      </c>
      <c r="T6">
        <v>3</v>
      </c>
      <c r="U6" t="s">
        <v>59</v>
      </c>
      <c r="V6" t="str">
        <f>IF(IPL[[#This Row],[first_ings_score]]&gt;200,"True")</f>
        <v>True</v>
      </c>
      <c r="W6" t="b">
        <f>AND(IPL[[#This Row],[highscore]]&gt;=50,IPL[[#This Row],[highscore]]&lt;=99,"True")</f>
        <v>1</v>
      </c>
      <c r="X6" t="b">
        <f>IF(IPL[[#This Row],[highscore]]&gt;=100,"True")</f>
        <v>0</v>
      </c>
      <c r="Y6" t="b">
        <f>IF(IPL[[#This Row],[Total Wicket]]&gt;=4,"True")</f>
        <v>0</v>
      </c>
    </row>
    <row r="7" spans="1:25" x14ac:dyDescent="0.2">
      <c r="A7">
        <v>6</v>
      </c>
      <c r="B7" t="s">
        <v>60</v>
      </c>
      <c r="C7" t="s">
        <v>38</v>
      </c>
      <c r="D7" t="s">
        <v>39</v>
      </c>
      <c r="E7" t="s">
        <v>23</v>
      </c>
      <c r="F7" t="s">
        <v>24</v>
      </c>
      <c r="G7" t="s">
        <v>39</v>
      </c>
      <c r="H7" t="s">
        <v>25</v>
      </c>
      <c r="I7">
        <v>128</v>
      </c>
      <c r="J7">
        <v>10</v>
      </c>
      <c r="K7">
        <v>132</v>
      </c>
      <c r="L7">
        <v>7</v>
      </c>
      <c r="M7" t="s">
        <v>39</v>
      </c>
      <c r="N7" t="s">
        <v>26</v>
      </c>
      <c r="O7">
        <v>3</v>
      </c>
      <c r="P7" t="s">
        <v>61</v>
      </c>
      <c r="Q7" t="s">
        <v>62</v>
      </c>
      <c r="R7">
        <v>28</v>
      </c>
      <c r="S7" t="s">
        <v>61</v>
      </c>
      <c r="T7">
        <v>4</v>
      </c>
      <c r="U7" t="s">
        <v>63</v>
      </c>
      <c r="V7" t="b">
        <f>IF(IPL[[#This Row],[first_ings_score]]&gt;200,"True")</f>
        <v>0</v>
      </c>
      <c r="W7" t="b">
        <f>AND(IPL[[#This Row],[highscore]]&gt;=50,IPL[[#This Row],[highscore]]&lt;=99,"True")</f>
        <v>0</v>
      </c>
      <c r="X7" t="b">
        <f>IF(IPL[[#This Row],[highscore]]&gt;=100,"True")</f>
        <v>0</v>
      </c>
      <c r="Y7" t="str">
        <f>IF(IPL[[#This Row],[Total Wicket]]&gt;=4,"True")</f>
        <v>True</v>
      </c>
    </row>
    <row r="8" spans="1:25" x14ac:dyDescent="0.2">
      <c r="A8">
        <v>7</v>
      </c>
      <c r="B8" t="s">
        <v>64</v>
      </c>
      <c r="C8" t="s">
        <v>32</v>
      </c>
      <c r="D8" t="s">
        <v>22</v>
      </c>
      <c r="E8" t="s">
        <v>47</v>
      </c>
      <c r="F8" t="s">
        <v>24</v>
      </c>
      <c r="G8" t="s">
        <v>47</v>
      </c>
      <c r="H8" t="s">
        <v>25</v>
      </c>
      <c r="I8">
        <v>210</v>
      </c>
      <c r="J8">
        <v>7</v>
      </c>
      <c r="K8">
        <v>211</v>
      </c>
      <c r="L8">
        <v>4</v>
      </c>
      <c r="M8" t="s">
        <v>47</v>
      </c>
      <c r="N8" t="s">
        <v>26</v>
      </c>
      <c r="O8">
        <v>6</v>
      </c>
      <c r="P8" t="s">
        <v>65</v>
      </c>
      <c r="Q8" t="s">
        <v>66</v>
      </c>
      <c r="R8">
        <v>61</v>
      </c>
      <c r="S8" t="s">
        <v>67</v>
      </c>
      <c r="T8">
        <v>2</v>
      </c>
      <c r="U8" t="s">
        <v>68</v>
      </c>
      <c r="V8" t="str">
        <f>IF(IPL[[#This Row],[first_ings_score]]&gt;200,"True")</f>
        <v>True</v>
      </c>
      <c r="W8" t="b">
        <f>AND(IPL[[#This Row],[highscore]]&gt;=50,IPL[[#This Row],[highscore]]&lt;=99,"True")</f>
        <v>1</v>
      </c>
      <c r="X8" t="b">
        <f>IF(IPL[[#This Row],[highscore]]&gt;=100,"True")</f>
        <v>0</v>
      </c>
      <c r="Y8" t="b">
        <f>IF(IPL[[#This Row],[Total Wicket]]&gt;=4,"True")</f>
        <v>0</v>
      </c>
    </row>
    <row r="9" spans="1:25" x14ac:dyDescent="0.2">
      <c r="A9">
        <v>8</v>
      </c>
      <c r="B9" t="s">
        <v>69</v>
      </c>
      <c r="C9" t="s">
        <v>21</v>
      </c>
      <c r="D9" t="s">
        <v>23</v>
      </c>
      <c r="E9" t="s">
        <v>40</v>
      </c>
      <c r="F9" t="s">
        <v>24</v>
      </c>
      <c r="G9" t="s">
        <v>23</v>
      </c>
      <c r="H9" t="s">
        <v>25</v>
      </c>
      <c r="I9">
        <v>137</v>
      </c>
      <c r="J9">
        <v>10</v>
      </c>
      <c r="K9">
        <v>141</v>
      </c>
      <c r="L9">
        <v>4</v>
      </c>
      <c r="M9" t="s">
        <v>23</v>
      </c>
      <c r="N9" t="s">
        <v>26</v>
      </c>
      <c r="O9">
        <v>6</v>
      </c>
      <c r="P9" t="s">
        <v>27</v>
      </c>
      <c r="Q9" t="s">
        <v>70</v>
      </c>
      <c r="R9">
        <v>70</v>
      </c>
      <c r="S9" t="s">
        <v>27</v>
      </c>
      <c r="T9">
        <v>4</v>
      </c>
      <c r="U9" t="s">
        <v>71</v>
      </c>
      <c r="V9" t="b">
        <f>IF(IPL[[#This Row],[first_ings_score]]&gt;200,"True")</f>
        <v>0</v>
      </c>
      <c r="W9" t="b">
        <f>AND(IPL[[#This Row],[highscore]]&gt;=50,IPL[[#This Row],[highscore]]&lt;=99,"True")</f>
        <v>1</v>
      </c>
      <c r="X9" t="b">
        <f>IF(IPL[[#This Row],[highscore]]&gt;=100,"True")</f>
        <v>0</v>
      </c>
      <c r="Y9" t="str">
        <f>IF(IPL[[#This Row],[Total Wicket]]&gt;=4,"True")</f>
        <v>True</v>
      </c>
    </row>
    <row r="10" spans="1:25" x14ac:dyDescent="0.2">
      <c r="A10">
        <v>9</v>
      </c>
      <c r="B10" t="s">
        <v>72</v>
      </c>
      <c r="C10" t="s">
        <v>38</v>
      </c>
      <c r="D10" t="s">
        <v>34</v>
      </c>
      <c r="E10" t="s">
        <v>54</v>
      </c>
      <c r="F10" t="s">
        <v>24</v>
      </c>
      <c r="G10" t="s">
        <v>34</v>
      </c>
      <c r="H10" t="s">
        <v>25</v>
      </c>
      <c r="I10">
        <v>193</v>
      </c>
      <c r="J10">
        <v>8</v>
      </c>
      <c r="K10">
        <v>170</v>
      </c>
      <c r="L10">
        <v>8</v>
      </c>
      <c r="M10" t="s">
        <v>54</v>
      </c>
      <c r="N10" t="s">
        <v>55</v>
      </c>
      <c r="O10">
        <v>23</v>
      </c>
      <c r="P10" t="s">
        <v>73</v>
      </c>
      <c r="Q10" t="s">
        <v>73</v>
      </c>
      <c r="R10">
        <v>100</v>
      </c>
      <c r="S10" t="s">
        <v>74</v>
      </c>
      <c r="T10">
        <v>3</v>
      </c>
      <c r="U10" t="s">
        <v>75</v>
      </c>
      <c r="V10" t="b">
        <f>IF(IPL[[#This Row],[first_ings_score]]&gt;200,"True")</f>
        <v>0</v>
      </c>
      <c r="W10" t="b">
        <f>AND(IPL[[#This Row],[highscore]]&gt;=50,IPL[[#This Row],[highscore]]&lt;=99,"True")</f>
        <v>0</v>
      </c>
      <c r="X10" t="str">
        <f>IF(IPL[[#This Row],[highscore]]&gt;=100,"True")</f>
        <v>True</v>
      </c>
      <c r="Y10" t="b">
        <f>IF(IPL[[#This Row],[Total Wicket]]&gt;=4,"True")</f>
        <v>0</v>
      </c>
    </row>
    <row r="11" spans="1:25" x14ac:dyDescent="0.2">
      <c r="A11">
        <v>10</v>
      </c>
      <c r="B11" t="s">
        <v>72</v>
      </c>
      <c r="C11" t="s">
        <v>52</v>
      </c>
      <c r="D11" t="s">
        <v>33</v>
      </c>
      <c r="E11" t="s">
        <v>46</v>
      </c>
      <c r="F11" t="s">
        <v>24</v>
      </c>
      <c r="G11" t="s">
        <v>33</v>
      </c>
      <c r="H11" t="s">
        <v>25</v>
      </c>
      <c r="I11">
        <v>171</v>
      </c>
      <c r="J11">
        <v>6</v>
      </c>
      <c r="K11">
        <v>157</v>
      </c>
      <c r="L11">
        <v>9</v>
      </c>
      <c r="M11" t="s">
        <v>46</v>
      </c>
      <c r="N11" t="s">
        <v>55</v>
      </c>
      <c r="O11">
        <v>14</v>
      </c>
      <c r="P11" t="s">
        <v>76</v>
      </c>
      <c r="Q11" t="s">
        <v>77</v>
      </c>
      <c r="R11">
        <v>84</v>
      </c>
      <c r="S11" t="s">
        <v>76</v>
      </c>
      <c r="T11">
        <v>4</v>
      </c>
      <c r="U11" t="s">
        <v>78</v>
      </c>
      <c r="V11" t="b">
        <f>IF(IPL[[#This Row],[first_ings_score]]&gt;200,"True")</f>
        <v>0</v>
      </c>
      <c r="W11" t="b">
        <f>AND(IPL[[#This Row],[highscore]]&gt;=50,IPL[[#This Row],[highscore]]&lt;=99,"True")</f>
        <v>1</v>
      </c>
      <c r="X11" t="b">
        <f>IF(IPL[[#This Row],[highscore]]&gt;=100,"True")</f>
        <v>0</v>
      </c>
      <c r="Y11" t="str">
        <f>IF(IPL[[#This Row],[Total Wicket]]&gt;=4,"True")</f>
        <v>True</v>
      </c>
    </row>
    <row r="12" spans="1:25" x14ac:dyDescent="0.2">
      <c r="A12">
        <v>11</v>
      </c>
      <c r="B12" t="s">
        <v>79</v>
      </c>
      <c r="C12" t="s">
        <v>32</v>
      </c>
      <c r="D12" t="s">
        <v>22</v>
      </c>
      <c r="E12" t="s">
        <v>40</v>
      </c>
      <c r="F12" t="s">
        <v>24</v>
      </c>
      <c r="G12" t="s">
        <v>22</v>
      </c>
      <c r="H12" t="s">
        <v>25</v>
      </c>
      <c r="I12">
        <v>180</v>
      </c>
      <c r="J12">
        <v>8</v>
      </c>
      <c r="K12">
        <v>126</v>
      </c>
      <c r="L12">
        <v>10</v>
      </c>
      <c r="M12" t="s">
        <v>40</v>
      </c>
      <c r="N12" t="s">
        <v>55</v>
      </c>
      <c r="O12">
        <v>54</v>
      </c>
      <c r="P12" t="s">
        <v>80</v>
      </c>
      <c r="Q12" t="s">
        <v>80</v>
      </c>
      <c r="R12">
        <v>60</v>
      </c>
      <c r="S12" t="s">
        <v>81</v>
      </c>
      <c r="T12">
        <v>3</v>
      </c>
      <c r="U12" t="s">
        <v>50</v>
      </c>
      <c r="V12" t="b">
        <f>IF(IPL[[#This Row],[first_ings_score]]&gt;200,"True")</f>
        <v>0</v>
      </c>
      <c r="W12" t="b">
        <f>AND(IPL[[#This Row],[highscore]]&gt;=50,IPL[[#This Row],[highscore]]&lt;=99,"True")</f>
        <v>1</v>
      </c>
      <c r="X12" t="b">
        <f>IF(IPL[[#This Row],[highscore]]&gt;=100,"True")</f>
        <v>0</v>
      </c>
      <c r="Y12" t="b">
        <f>IF(IPL[[#This Row],[Total Wicket]]&gt;=4,"True")</f>
        <v>0</v>
      </c>
    </row>
    <row r="13" spans="1:25" x14ac:dyDescent="0.2">
      <c r="A13">
        <v>12</v>
      </c>
      <c r="B13" t="s">
        <v>82</v>
      </c>
      <c r="C13" t="s">
        <v>38</v>
      </c>
      <c r="D13" t="s">
        <v>53</v>
      </c>
      <c r="E13" t="s">
        <v>47</v>
      </c>
      <c r="F13" t="s">
        <v>24</v>
      </c>
      <c r="G13" t="s">
        <v>53</v>
      </c>
      <c r="H13" t="s">
        <v>25</v>
      </c>
      <c r="I13">
        <v>169</v>
      </c>
      <c r="J13">
        <v>7</v>
      </c>
      <c r="K13">
        <v>157</v>
      </c>
      <c r="L13">
        <v>9</v>
      </c>
      <c r="M13" t="s">
        <v>47</v>
      </c>
      <c r="N13" t="s">
        <v>55</v>
      </c>
      <c r="O13">
        <v>12</v>
      </c>
      <c r="P13" t="s">
        <v>83</v>
      </c>
      <c r="Q13" t="s">
        <v>84</v>
      </c>
      <c r="R13">
        <v>68</v>
      </c>
      <c r="S13" t="s">
        <v>83</v>
      </c>
      <c r="T13">
        <v>4</v>
      </c>
      <c r="U13" t="s">
        <v>85</v>
      </c>
      <c r="V13" t="b">
        <f>IF(IPL[[#This Row],[first_ings_score]]&gt;200,"True")</f>
        <v>0</v>
      </c>
      <c r="W13" t="b">
        <f>AND(IPL[[#This Row],[highscore]]&gt;=50,IPL[[#This Row],[highscore]]&lt;=99,"True")</f>
        <v>1</v>
      </c>
      <c r="X13" t="b">
        <f>IF(IPL[[#This Row],[highscore]]&gt;=100,"True")</f>
        <v>0</v>
      </c>
      <c r="Y13" t="str">
        <f>IF(IPL[[#This Row],[Total Wicket]]&gt;=4,"True")</f>
        <v>True</v>
      </c>
    </row>
    <row r="14" spans="1:25" x14ac:dyDescent="0.2">
      <c r="A14">
        <v>13</v>
      </c>
      <c r="B14" t="s">
        <v>86</v>
      </c>
      <c r="C14" t="s">
        <v>21</v>
      </c>
      <c r="D14" t="s">
        <v>39</v>
      </c>
      <c r="E14" t="s">
        <v>54</v>
      </c>
      <c r="F14" t="s">
        <v>24</v>
      </c>
      <c r="G14" t="s">
        <v>39</v>
      </c>
      <c r="H14" t="s">
        <v>25</v>
      </c>
      <c r="I14">
        <v>169</v>
      </c>
      <c r="J14">
        <v>3</v>
      </c>
      <c r="K14">
        <v>173</v>
      </c>
      <c r="L14">
        <v>6</v>
      </c>
      <c r="M14" t="s">
        <v>39</v>
      </c>
      <c r="N14" t="s">
        <v>26</v>
      </c>
      <c r="O14">
        <v>4</v>
      </c>
      <c r="P14" t="s">
        <v>87</v>
      </c>
      <c r="Q14" t="s">
        <v>73</v>
      </c>
      <c r="R14">
        <v>70</v>
      </c>
      <c r="S14" t="s">
        <v>58</v>
      </c>
      <c r="T14">
        <v>2</v>
      </c>
      <c r="U14" t="s">
        <v>88</v>
      </c>
      <c r="V14" t="b">
        <f>IF(IPL[[#This Row],[first_ings_score]]&gt;200,"True")</f>
        <v>0</v>
      </c>
      <c r="W14" t="b">
        <f>AND(IPL[[#This Row],[highscore]]&gt;=50,IPL[[#This Row],[highscore]]&lt;=99,"True")</f>
        <v>1</v>
      </c>
      <c r="X14" t="b">
        <f>IF(IPL[[#This Row],[highscore]]&gt;=100,"True")</f>
        <v>0</v>
      </c>
      <c r="Y14" t="b">
        <f>IF(IPL[[#This Row],[Total Wicket]]&gt;=4,"True")</f>
        <v>0</v>
      </c>
    </row>
    <row r="15" spans="1:25" x14ac:dyDescent="0.2">
      <c r="A15">
        <v>14</v>
      </c>
      <c r="B15" t="s">
        <v>89</v>
      </c>
      <c r="C15" t="s">
        <v>52</v>
      </c>
      <c r="D15" t="s">
        <v>23</v>
      </c>
      <c r="E15" t="s">
        <v>34</v>
      </c>
      <c r="F15" t="s">
        <v>24</v>
      </c>
      <c r="G15" t="s">
        <v>23</v>
      </c>
      <c r="H15" t="s">
        <v>25</v>
      </c>
      <c r="I15">
        <v>161</v>
      </c>
      <c r="J15">
        <v>4</v>
      </c>
      <c r="K15">
        <v>162</v>
      </c>
      <c r="L15">
        <v>5</v>
      </c>
      <c r="M15" t="s">
        <v>23</v>
      </c>
      <c r="N15" t="s">
        <v>26</v>
      </c>
      <c r="O15">
        <v>5</v>
      </c>
      <c r="P15" t="s">
        <v>90</v>
      </c>
      <c r="Q15" t="s">
        <v>90</v>
      </c>
      <c r="R15">
        <v>56</v>
      </c>
      <c r="S15" t="s">
        <v>91</v>
      </c>
      <c r="T15">
        <v>2</v>
      </c>
      <c r="U15" t="s">
        <v>92</v>
      </c>
      <c r="V15" t="b">
        <f>IF(IPL[[#This Row],[first_ings_score]]&gt;200,"True")</f>
        <v>0</v>
      </c>
      <c r="W15" t="b">
        <f>AND(IPL[[#This Row],[highscore]]&gt;=50,IPL[[#This Row],[highscore]]&lt;=99,"True")</f>
        <v>1</v>
      </c>
      <c r="X15" t="b">
        <f>IF(IPL[[#This Row],[highscore]]&gt;=100,"True")</f>
        <v>0</v>
      </c>
      <c r="Y15" t="b">
        <f>IF(IPL[[#This Row],[Total Wicket]]&gt;=4,"True")</f>
        <v>0</v>
      </c>
    </row>
    <row r="16" spans="1:25" x14ac:dyDescent="0.2">
      <c r="A16">
        <v>15</v>
      </c>
      <c r="B16" t="s">
        <v>93</v>
      </c>
      <c r="C16" t="s">
        <v>38</v>
      </c>
      <c r="D16" t="s">
        <v>33</v>
      </c>
      <c r="E16" t="s">
        <v>47</v>
      </c>
      <c r="F16" t="s">
        <v>24</v>
      </c>
      <c r="G16" t="s">
        <v>47</v>
      </c>
      <c r="H16" t="s">
        <v>25</v>
      </c>
      <c r="I16">
        <v>149</v>
      </c>
      <c r="J16">
        <v>3</v>
      </c>
      <c r="K16">
        <v>155</v>
      </c>
      <c r="L16">
        <v>4</v>
      </c>
      <c r="M16" t="s">
        <v>47</v>
      </c>
      <c r="N16" t="s">
        <v>26</v>
      </c>
      <c r="O16">
        <v>6</v>
      </c>
      <c r="P16" t="s">
        <v>66</v>
      </c>
      <c r="Q16" t="s">
        <v>66</v>
      </c>
      <c r="R16">
        <v>80</v>
      </c>
      <c r="S16" t="s">
        <v>67</v>
      </c>
      <c r="T16">
        <v>2</v>
      </c>
      <c r="U16" t="s">
        <v>94</v>
      </c>
      <c r="V16" t="b">
        <f>IF(IPL[[#This Row],[first_ings_score]]&gt;200,"True")</f>
        <v>0</v>
      </c>
      <c r="W16" t="b">
        <f>AND(IPL[[#This Row],[highscore]]&gt;=50,IPL[[#This Row],[highscore]]&lt;=99,"True")</f>
        <v>1</v>
      </c>
      <c r="X16" t="b">
        <f>IF(IPL[[#This Row],[highscore]]&gt;=100,"True")</f>
        <v>0</v>
      </c>
      <c r="Y16" t="b">
        <f>IF(IPL[[#This Row],[Total Wicket]]&gt;=4,"True")</f>
        <v>0</v>
      </c>
    </row>
    <row r="17" spans="1:25" x14ac:dyDescent="0.2">
      <c r="A17">
        <v>16</v>
      </c>
      <c r="B17" t="s">
        <v>95</v>
      </c>
      <c r="C17" t="s">
        <v>32</v>
      </c>
      <c r="D17" t="s">
        <v>46</v>
      </c>
      <c r="E17" t="s">
        <v>40</v>
      </c>
      <c r="F17" t="s">
        <v>24</v>
      </c>
      <c r="G17" t="s">
        <v>46</v>
      </c>
      <c r="H17" t="s">
        <v>25</v>
      </c>
      <c r="I17">
        <v>189</v>
      </c>
      <c r="J17">
        <v>9</v>
      </c>
      <c r="K17">
        <v>190</v>
      </c>
      <c r="L17">
        <v>4</v>
      </c>
      <c r="M17" t="s">
        <v>46</v>
      </c>
      <c r="N17" t="s">
        <v>26</v>
      </c>
      <c r="O17">
        <v>6</v>
      </c>
      <c r="P17" t="s">
        <v>77</v>
      </c>
      <c r="Q17" t="s">
        <v>77</v>
      </c>
      <c r="R17">
        <v>96</v>
      </c>
      <c r="S17" t="s">
        <v>96</v>
      </c>
      <c r="T17">
        <v>3</v>
      </c>
      <c r="U17" t="s">
        <v>59</v>
      </c>
      <c r="V17" t="b">
        <f>IF(IPL[[#This Row],[first_ings_score]]&gt;200,"True")</f>
        <v>0</v>
      </c>
      <c r="W17" t="b">
        <f>AND(IPL[[#This Row],[highscore]]&gt;=50,IPL[[#This Row],[highscore]]&lt;=99,"True")</f>
        <v>1</v>
      </c>
      <c r="X17" t="b">
        <f>IF(IPL[[#This Row],[highscore]]&gt;=100,"True")</f>
        <v>0</v>
      </c>
      <c r="Y17" t="b">
        <f>IF(IPL[[#This Row],[Total Wicket]]&gt;=4,"True")</f>
        <v>0</v>
      </c>
    </row>
    <row r="18" spans="1:25" x14ac:dyDescent="0.2">
      <c r="A18">
        <v>17</v>
      </c>
      <c r="B18" t="s">
        <v>97</v>
      </c>
      <c r="C18" t="s">
        <v>38</v>
      </c>
      <c r="D18" t="s">
        <v>22</v>
      </c>
      <c r="E18" t="s">
        <v>53</v>
      </c>
      <c r="F18" t="s">
        <v>24</v>
      </c>
      <c r="G18" t="s">
        <v>53</v>
      </c>
      <c r="H18" t="s">
        <v>25</v>
      </c>
      <c r="I18">
        <v>154</v>
      </c>
      <c r="J18">
        <v>7</v>
      </c>
      <c r="K18">
        <v>155</v>
      </c>
      <c r="L18">
        <v>2</v>
      </c>
      <c r="M18" t="s">
        <v>53</v>
      </c>
      <c r="N18" t="s">
        <v>26</v>
      </c>
      <c r="O18">
        <v>8</v>
      </c>
      <c r="P18" t="s">
        <v>98</v>
      </c>
      <c r="Q18" t="s">
        <v>98</v>
      </c>
      <c r="R18">
        <v>75</v>
      </c>
      <c r="S18" t="s">
        <v>99</v>
      </c>
      <c r="T18">
        <v>2</v>
      </c>
      <c r="U18" t="s">
        <v>100</v>
      </c>
      <c r="V18" t="b">
        <f>IF(IPL[[#This Row],[first_ings_score]]&gt;200,"True")</f>
        <v>0</v>
      </c>
      <c r="W18" t="b">
        <f>AND(IPL[[#This Row],[highscore]]&gt;=50,IPL[[#This Row],[highscore]]&lt;=99,"True")</f>
        <v>1</v>
      </c>
      <c r="X18" t="b">
        <f>IF(IPL[[#This Row],[highscore]]&gt;=100,"True")</f>
        <v>0</v>
      </c>
      <c r="Y18" t="b">
        <f>IF(IPL[[#This Row],[Total Wicket]]&gt;=4,"True")</f>
        <v>0</v>
      </c>
    </row>
    <row r="19" spans="1:25" x14ac:dyDescent="0.2">
      <c r="A19">
        <v>18</v>
      </c>
      <c r="B19" t="s">
        <v>97</v>
      </c>
      <c r="C19" t="s">
        <v>52</v>
      </c>
      <c r="D19" t="s">
        <v>39</v>
      </c>
      <c r="E19" t="s">
        <v>34</v>
      </c>
      <c r="F19" t="s">
        <v>24</v>
      </c>
      <c r="G19" t="s">
        <v>39</v>
      </c>
      <c r="H19" t="s">
        <v>25</v>
      </c>
      <c r="I19">
        <v>151</v>
      </c>
      <c r="J19">
        <v>6</v>
      </c>
      <c r="K19">
        <v>152</v>
      </c>
      <c r="L19">
        <v>3</v>
      </c>
      <c r="M19" t="s">
        <v>39</v>
      </c>
      <c r="N19" t="s">
        <v>26</v>
      </c>
      <c r="O19">
        <v>7</v>
      </c>
      <c r="P19" t="s">
        <v>101</v>
      </c>
      <c r="Q19" t="s">
        <v>102</v>
      </c>
      <c r="R19">
        <v>68</v>
      </c>
      <c r="S19" t="s">
        <v>103</v>
      </c>
      <c r="T19">
        <v>2</v>
      </c>
      <c r="U19" t="s">
        <v>104</v>
      </c>
      <c r="V19" t="b">
        <f>IF(IPL[[#This Row],[first_ings_score]]&gt;200,"True")</f>
        <v>0</v>
      </c>
      <c r="W19" t="b">
        <f>AND(IPL[[#This Row],[highscore]]&gt;=50,IPL[[#This Row],[highscore]]&lt;=99,"True")</f>
        <v>1</v>
      </c>
      <c r="X19" t="b">
        <f>IF(IPL[[#This Row],[highscore]]&gt;=100,"True")</f>
        <v>0</v>
      </c>
      <c r="Y19" t="b">
        <f>IF(IPL[[#This Row],[Total Wicket]]&gt;=4,"True")</f>
        <v>0</v>
      </c>
    </row>
    <row r="20" spans="1:25" x14ac:dyDescent="0.2">
      <c r="A20">
        <v>19</v>
      </c>
      <c r="B20" t="s">
        <v>105</v>
      </c>
      <c r="C20" t="s">
        <v>32</v>
      </c>
      <c r="D20" t="s">
        <v>33</v>
      </c>
      <c r="E20" t="s">
        <v>23</v>
      </c>
      <c r="F20" t="s">
        <v>24</v>
      </c>
      <c r="G20" t="s">
        <v>23</v>
      </c>
      <c r="H20" t="s">
        <v>25</v>
      </c>
      <c r="I20">
        <v>215</v>
      </c>
      <c r="J20">
        <v>5</v>
      </c>
      <c r="K20">
        <v>171</v>
      </c>
      <c r="L20">
        <v>10</v>
      </c>
      <c r="M20" t="s">
        <v>33</v>
      </c>
      <c r="N20" t="s">
        <v>55</v>
      </c>
      <c r="O20">
        <v>44</v>
      </c>
      <c r="P20" t="s">
        <v>35</v>
      </c>
      <c r="Q20" t="s">
        <v>106</v>
      </c>
      <c r="R20">
        <v>61</v>
      </c>
      <c r="S20" t="s">
        <v>35</v>
      </c>
      <c r="T20">
        <v>4</v>
      </c>
      <c r="U20" t="s">
        <v>107</v>
      </c>
      <c r="V20" t="str">
        <f>IF(IPL[[#This Row],[first_ings_score]]&gt;200,"True")</f>
        <v>True</v>
      </c>
      <c r="W20" t="b">
        <f>AND(IPL[[#This Row],[highscore]]&gt;=50,IPL[[#This Row],[highscore]]&lt;=99,"True")</f>
        <v>1</v>
      </c>
      <c r="X20" t="b">
        <f>IF(IPL[[#This Row],[highscore]]&gt;=100,"True")</f>
        <v>0</v>
      </c>
      <c r="Y20" t="str">
        <f>IF(IPL[[#This Row],[Total Wicket]]&gt;=4,"True")</f>
        <v>True</v>
      </c>
    </row>
    <row r="21" spans="1:25" x14ac:dyDescent="0.2">
      <c r="A21">
        <v>20</v>
      </c>
      <c r="B21" t="s">
        <v>105</v>
      </c>
      <c r="C21" t="s">
        <v>21</v>
      </c>
      <c r="D21" t="s">
        <v>47</v>
      </c>
      <c r="E21" t="s">
        <v>54</v>
      </c>
      <c r="F21" t="s">
        <v>24</v>
      </c>
      <c r="G21" t="s">
        <v>47</v>
      </c>
      <c r="H21" t="s">
        <v>25</v>
      </c>
      <c r="I21">
        <v>165</v>
      </c>
      <c r="J21">
        <v>6</v>
      </c>
      <c r="K21">
        <v>162</v>
      </c>
      <c r="L21">
        <v>8</v>
      </c>
      <c r="M21" t="s">
        <v>54</v>
      </c>
      <c r="N21" t="s">
        <v>55</v>
      </c>
      <c r="O21">
        <v>3</v>
      </c>
      <c r="P21" t="s">
        <v>58</v>
      </c>
      <c r="Q21" t="s">
        <v>108</v>
      </c>
      <c r="R21">
        <v>59</v>
      </c>
      <c r="S21" t="s">
        <v>58</v>
      </c>
      <c r="T21">
        <v>4</v>
      </c>
      <c r="U21" t="s">
        <v>109</v>
      </c>
      <c r="V21" t="b">
        <f>IF(IPL[[#This Row],[first_ings_score]]&gt;200,"True")</f>
        <v>0</v>
      </c>
      <c r="W21" t="b">
        <f>AND(IPL[[#This Row],[highscore]]&gt;=50,IPL[[#This Row],[highscore]]&lt;=99,"True")</f>
        <v>1</v>
      </c>
      <c r="X21" t="b">
        <f>IF(IPL[[#This Row],[highscore]]&gt;=100,"True")</f>
        <v>0</v>
      </c>
      <c r="Y21" t="str">
        <f>IF(IPL[[#This Row],[Total Wicket]]&gt;=4,"True")</f>
        <v>True</v>
      </c>
    </row>
    <row r="22" spans="1:25" x14ac:dyDescent="0.2">
      <c r="A22">
        <v>21</v>
      </c>
      <c r="B22" t="s">
        <v>110</v>
      </c>
      <c r="C22" t="s">
        <v>38</v>
      </c>
      <c r="D22" t="s">
        <v>46</v>
      </c>
      <c r="E22" t="s">
        <v>53</v>
      </c>
      <c r="F22" t="s">
        <v>24</v>
      </c>
      <c r="G22" t="s">
        <v>53</v>
      </c>
      <c r="H22" t="s">
        <v>25</v>
      </c>
      <c r="I22">
        <v>162</v>
      </c>
      <c r="J22">
        <v>7</v>
      </c>
      <c r="K22">
        <v>168</v>
      </c>
      <c r="L22">
        <v>2</v>
      </c>
      <c r="M22" t="s">
        <v>53</v>
      </c>
      <c r="N22" t="s">
        <v>26</v>
      </c>
      <c r="O22">
        <v>8</v>
      </c>
      <c r="P22" t="s">
        <v>111</v>
      </c>
      <c r="Q22" t="s">
        <v>111</v>
      </c>
      <c r="R22">
        <v>57</v>
      </c>
      <c r="S22" t="s">
        <v>112</v>
      </c>
      <c r="T22">
        <v>2</v>
      </c>
      <c r="U22" t="s">
        <v>113</v>
      </c>
      <c r="V22" t="b">
        <f>IF(IPL[[#This Row],[first_ings_score]]&gt;200,"True")</f>
        <v>0</v>
      </c>
      <c r="W22" t="b">
        <f>AND(IPL[[#This Row],[highscore]]&gt;=50,IPL[[#This Row],[highscore]]&lt;=99,"True")</f>
        <v>1</v>
      </c>
      <c r="X22" t="b">
        <f>IF(IPL[[#This Row],[highscore]]&gt;=100,"True")</f>
        <v>0</v>
      </c>
      <c r="Y22" t="b">
        <f>IF(IPL[[#This Row],[Total Wicket]]&gt;=4,"True")</f>
        <v>0</v>
      </c>
    </row>
    <row r="23" spans="1:25" x14ac:dyDescent="0.2">
      <c r="A23">
        <v>22</v>
      </c>
      <c r="B23" t="s">
        <v>114</v>
      </c>
      <c r="C23" t="s">
        <v>38</v>
      </c>
      <c r="D23" t="s">
        <v>39</v>
      </c>
      <c r="E23" t="s">
        <v>22</v>
      </c>
      <c r="F23" t="s">
        <v>24</v>
      </c>
      <c r="G23" t="s">
        <v>39</v>
      </c>
      <c r="H23" t="s">
        <v>25</v>
      </c>
      <c r="I23">
        <v>216</v>
      </c>
      <c r="J23">
        <v>4</v>
      </c>
      <c r="K23">
        <v>193</v>
      </c>
      <c r="L23">
        <v>9</v>
      </c>
      <c r="M23" t="s">
        <v>22</v>
      </c>
      <c r="N23" t="s">
        <v>55</v>
      </c>
      <c r="O23">
        <v>23</v>
      </c>
      <c r="P23" t="s">
        <v>115</v>
      </c>
      <c r="Q23" t="s">
        <v>115</v>
      </c>
      <c r="R23">
        <v>95</v>
      </c>
      <c r="S23" t="s">
        <v>116</v>
      </c>
      <c r="T23">
        <v>4</v>
      </c>
      <c r="U23" t="s">
        <v>117</v>
      </c>
      <c r="V23" t="str">
        <f>IF(IPL[[#This Row],[first_ings_score]]&gt;200,"True")</f>
        <v>True</v>
      </c>
      <c r="W23" t="b">
        <f>AND(IPL[[#This Row],[highscore]]&gt;=50,IPL[[#This Row],[highscore]]&lt;=99,"True")</f>
        <v>1</v>
      </c>
      <c r="X23" t="b">
        <f>IF(IPL[[#This Row],[highscore]]&gt;=100,"True")</f>
        <v>0</v>
      </c>
      <c r="Y23" t="str">
        <f>IF(IPL[[#This Row],[Total Wicket]]&gt;=4,"True")</f>
        <v>True</v>
      </c>
    </row>
    <row r="24" spans="1:25" x14ac:dyDescent="0.2">
      <c r="A24">
        <v>23</v>
      </c>
      <c r="B24" t="s">
        <v>118</v>
      </c>
      <c r="C24" t="s">
        <v>52</v>
      </c>
      <c r="D24" t="s">
        <v>34</v>
      </c>
      <c r="E24" t="s">
        <v>40</v>
      </c>
      <c r="F24" t="s">
        <v>24</v>
      </c>
      <c r="G24" t="s">
        <v>34</v>
      </c>
      <c r="H24" t="s">
        <v>25</v>
      </c>
      <c r="I24">
        <v>198</v>
      </c>
      <c r="J24">
        <v>5</v>
      </c>
      <c r="K24">
        <v>186</v>
      </c>
      <c r="L24">
        <v>9</v>
      </c>
      <c r="M24" t="s">
        <v>40</v>
      </c>
      <c r="N24" t="s">
        <v>55</v>
      </c>
      <c r="O24">
        <v>12</v>
      </c>
      <c r="P24" t="s">
        <v>119</v>
      </c>
      <c r="Q24" t="s">
        <v>120</v>
      </c>
      <c r="R24">
        <v>70</v>
      </c>
      <c r="S24" t="s">
        <v>41</v>
      </c>
      <c r="T24">
        <v>4</v>
      </c>
      <c r="U24" t="s">
        <v>121</v>
      </c>
      <c r="V24" t="b">
        <f>IF(IPL[[#This Row],[first_ings_score]]&gt;200,"True")</f>
        <v>0</v>
      </c>
      <c r="W24" t="b">
        <f>AND(IPL[[#This Row],[highscore]]&gt;=50,IPL[[#This Row],[highscore]]&lt;=99,"True")</f>
        <v>1</v>
      </c>
      <c r="X24" t="b">
        <f>IF(IPL[[#This Row],[highscore]]&gt;=100,"True")</f>
        <v>0</v>
      </c>
      <c r="Y24" t="str">
        <f>IF(IPL[[#This Row],[Total Wicket]]&gt;=4,"True")</f>
        <v>True</v>
      </c>
    </row>
    <row r="25" spans="1:25" x14ac:dyDescent="0.2">
      <c r="A25">
        <v>24</v>
      </c>
      <c r="B25" t="s">
        <v>122</v>
      </c>
      <c r="C25" t="s">
        <v>38</v>
      </c>
      <c r="D25" t="s">
        <v>46</v>
      </c>
      <c r="E25" t="s">
        <v>54</v>
      </c>
      <c r="F25" t="s">
        <v>24</v>
      </c>
      <c r="G25" t="s">
        <v>54</v>
      </c>
      <c r="H25" t="s">
        <v>25</v>
      </c>
      <c r="I25">
        <v>192</v>
      </c>
      <c r="J25">
        <v>4</v>
      </c>
      <c r="K25">
        <v>155</v>
      </c>
      <c r="L25">
        <v>9</v>
      </c>
      <c r="M25" t="s">
        <v>46</v>
      </c>
      <c r="N25" t="s">
        <v>55</v>
      </c>
      <c r="O25">
        <v>37</v>
      </c>
      <c r="P25" t="s">
        <v>123</v>
      </c>
      <c r="Q25" t="s">
        <v>123</v>
      </c>
      <c r="R25">
        <v>87</v>
      </c>
      <c r="S25" t="s">
        <v>76</v>
      </c>
      <c r="T25">
        <v>3</v>
      </c>
      <c r="U25" t="s">
        <v>124</v>
      </c>
      <c r="V25" t="b">
        <f>IF(IPL[[#This Row],[first_ings_score]]&gt;200,"True")</f>
        <v>0</v>
      </c>
      <c r="W25" t="b">
        <f>AND(IPL[[#This Row],[highscore]]&gt;=50,IPL[[#This Row],[highscore]]&lt;=99,"True")</f>
        <v>1</v>
      </c>
      <c r="X25" t="b">
        <f>IF(IPL[[#This Row],[highscore]]&gt;=100,"True")</f>
        <v>0</v>
      </c>
      <c r="Y25" t="b">
        <f>IF(IPL[[#This Row],[Total Wicket]]&gt;=4,"True")</f>
        <v>0</v>
      </c>
    </row>
    <row r="26" spans="1:25" x14ac:dyDescent="0.2">
      <c r="A26">
        <v>25</v>
      </c>
      <c r="B26" t="s">
        <v>125</v>
      </c>
      <c r="C26" t="s">
        <v>32</v>
      </c>
      <c r="D26" t="s">
        <v>53</v>
      </c>
      <c r="E26" t="s">
        <v>23</v>
      </c>
      <c r="F26" t="s">
        <v>24</v>
      </c>
      <c r="G26" t="s">
        <v>53</v>
      </c>
      <c r="H26" t="s">
        <v>25</v>
      </c>
      <c r="I26">
        <v>175</v>
      </c>
      <c r="J26">
        <v>8</v>
      </c>
      <c r="K26">
        <v>176</v>
      </c>
      <c r="L26">
        <v>3</v>
      </c>
      <c r="M26" t="s">
        <v>53</v>
      </c>
      <c r="N26" t="s">
        <v>26</v>
      </c>
      <c r="O26">
        <v>7</v>
      </c>
      <c r="P26" t="s">
        <v>126</v>
      </c>
      <c r="Q26" t="s">
        <v>126</v>
      </c>
      <c r="R26">
        <v>71</v>
      </c>
      <c r="S26" t="s">
        <v>112</v>
      </c>
      <c r="T26">
        <v>3</v>
      </c>
      <c r="U26" t="s">
        <v>127</v>
      </c>
      <c r="V26" t="b">
        <f>IF(IPL[[#This Row],[first_ings_score]]&gt;200,"True")</f>
        <v>0</v>
      </c>
      <c r="W26" t="b">
        <f>AND(IPL[[#This Row],[highscore]]&gt;=50,IPL[[#This Row],[highscore]]&lt;=99,"True")</f>
        <v>1</v>
      </c>
      <c r="X26" t="b">
        <f>IF(IPL[[#This Row],[highscore]]&gt;=100,"True")</f>
        <v>0</v>
      </c>
      <c r="Y26" t="b">
        <f>IF(IPL[[#This Row],[Total Wicket]]&gt;=4,"True")</f>
        <v>0</v>
      </c>
    </row>
    <row r="27" spans="1:25" x14ac:dyDescent="0.2">
      <c r="A27">
        <v>26</v>
      </c>
      <c r="B27" t="s">
        <v>128</v>
      </c>
      <c r="C27" t="s">
        <v>32</v>
      </c>
      <c r="D27" t="s">
        <v>47</v>
      </c>
      <c r="E27" t="s">
        <v>34</v>
      </c>
      <c r="F27" t="s">
        <v>24</v>
      </c>
      <c r="G27" t="s">
        <v>34</v>
      </c>
      <c r="H27" t="s">
        <v>25</v>
      </c>
      <c r="I27">
        <v>199</v>
      </c>
      <c r="J27">
        <v>4</v>
      </c>
      <c r="K27">
        <v>181</v>
      </c>
      <c r="L27">
        <v>9</v>
      </c>
      <c r="M27" t="s">
        <v>47</v>
      </c>
      <c r="N27" t="s">
        <v>55</v>
      </c>
      <c r="O27">
        <v>18</v>
      </c>
      <c r="P27" t="s">
        <v>129</v>
      </c>
      <c r="Q27" t="s">
        <v>84</v>
      </c>
      <c r="R27">
        <v>103</v>
      </c>
      <c r="S27" t="s">
        <v>83</v>
      </c>
      <c r="T27">
        <v>3</v>
      </c>
      <c r="U27" t="s">
        <v>130</v>
      </c>
      <c r="V27" t="b">
        <f>IF(IPL[[#This Row],[first_ings_score]]&gt;200,"True")</f>
        <v>0</v>
      </c>
      <c r="W27" t="b">
        <f>AND(IPL[[#This Row],[highscore]]&gt;=50,IPL[[#This Row],[highscore]]&lt;=99,"True")</f>
        <v>0</v>
      </c>
      <c r="X27" t="str">
        <f>IF(IPL[[#This Row],[highscore]]&gt;=100,"True")</f>
        <v>True</v>
      </c>
      <c r="Y27" t="b">
        <f>IF(IPL[[#This Row],[Total Wicket]]&gt;=4,"True")</f>
        <v>0</v>
      </c>
    </row>
    <row r="28" spans="1:25" x14ac:dyDescent="0.2">
      <c r="A28">
        <v>27</v>
      </c>
      <c r="B28" t="s">
        <v>128</v>
      </c>
      <c r="C28" t="s">
        <v>21</v>
      </c>
      <c r="D28" t="s">
        <v>39</v>
      </c>
      <c r="E28" t="s">
        <v>33</v>
      </c>
      <c r="F28" t="s">
        <v>24</v>
      </c>
      <c r="G28" t="s">
        <v>33</v>
      </c>
      <c r="H28" t="s">
        <v>25</v>
      </c>
      <c r="I28">
        <v>189</v>
      </c>
      <c r="J28">
        <v>5</v>
      </c>
      <c r="K28">
        <v>173</v>
      </c>
      <c r="L28">
        <v>7</v>
      </c>
      <c r="M28" t="s">
        <v>39</v>
      </c>
      <c r="N28" t="s">
        <v>55</v>
      </c>
      <c r="O28">
        <v>16</v>
      </c>
      <c r="P28" t="s">
        <v>87</v>
      </c>
      <c r="Q28" t="s">
        <v>87</v>
      </c>
      <c r="R28">
        <v>66</v>
      </c>
      <c r="S28" t="s">
        <v>131</v>
      </c>
      <c r="T28">
        <v>3</v>
      </c>
      <c r="U28" t="s">
        <v>132</v>
      </c>
      <c r="V28" t="b">
        <f>IF(IPL[[#This Row],[first_ings_score]]&gt;200,"True")</f>
        <v>0</v>
      </c>
      <c r="W28" t="b">
        <f>AND(IPL[[#This Row],[highscore]]&gt;=50,IPL[[#This Row],[highscore]]&lt;=99,"True")</f>
        <v>1</v>
      </c>
      <c r="X28" t="b">
        <f>IF(IPL[[#This Row],[highscore]]&gt;=100,"True")</f>
        <v>0</v>
      </c>
      <c r="Y28" t="b">
        <f>IF(IPL[[#This Row],[Total Wicket]]&gt;=4,"True")</f>
        <v>0</v>
      </c>
    </row>
    <row r="29" spans="1:25" x14ac:dyDescent="0.2">
      <c r="A29">
        <v>28</v>
      </c>
      <c r="B29" t="s">
        <v>133</v>
      </c>
      <c r="C29" t="s">
        <v>38</v>
      </c>
      <c r="D29" t="s">
        <v>53</v>
      </c>
      <c r="E29" t="s">
        <v>40</v>
      </c>
      <c r="F29" t="s">
        <v>24</v>
      </c>
      <c r="G29" t="s">
        <v>53</v>
      </c>
      <c r="H29" t="s">
        <v>25</v>
      </c>
      <c r="I29">
        <v>151</v>
      </c>
      <c r="J29">
        <v>10</v>
      </c>
      <c r="K29">
        <v>152</v>
      </c>
      <c r="L29">
        <v>3</v>
      </c>
      <c r="M29" t="s">
        <v>53</v>
      </c>
      <c r="N29" t="s">
        <v>26</v>
      </c>
      <c r="O29">
        <v>7</v>
      </c>
      <c r="P29" t="s">
        <v>134</v>
      </c>
      <c r="Q29" t="s">
        <v>80</v>
      </c>
      <c r="R29">
        <v>60</v>
      </c>
      <c r="S29" t="s">
        <v>134</v>
      </c>
      <c r="T29">
        <v>4</v>
      </c>
      <c r="U29" t="s">
        <v>78</v>
      </c>
      <c r="V29" t="b">
        <f>IF(IPL[[#This Row],[first_ings_score]]&gt;200,"True")</f>
        <v>0</v>
      </c>
      <c r="W29" t="b">
        <f>AND(IPL[[#This Row],[highscore]]&gt;=50,IPL[[#This Row],[highscore]]&lt;=99,"True")</f>
        <v>1</v>
      </c>
      <c r="X29" t="b">
        <f>IF(IPL[[#This Row],[highscore]]&gt;=100,"True")</f>
        <v>0</v>
      </c>
      <c r="Y29" t="str">
        <f>IF(IPL[[#This Row],[Total Wicket]]&gt;=4,"True")</f>
        <v>True</v>
      </c>
    </row>
    <row r="30" spans="1:25" x14ac:dyDescent="0.2">
      <c r="A30">
        <v>29</v>
      </c>
      <c r="B30" t="s">
        <v>133</v>
      </c>
      <c r="C30" t="s">
        <v>52</v>
      </c>
      <c r="D30" t="s">
        <v>22</v>
      </c>
      <c r="E30" t="s">
        <v>46</v>
      </c>
      <c r="F30" t="s">
        <v>24</v>
      </c>
      <c r="G30" t="s">
        <v>46</v>
      </c>
      <c r="H30" t="s">
        <v>25</v>
      </c>
      <c r="I30">
        <v>169</v>
      </c>
      <c r="J30">
        <v>5</v>
      </c>
      <c r="K30">
        <v>170</v>
      </c>
      <c r="L30">
        <v>7</v>
      </c>
      <c r="M30" t="s">
        <v>46</v>
      </c>
      <c r="N30" t="s">
        <v>26</v>
      </c>
      <c r="O30">
        <v>3</v>
      </c>
      <c r="P30" t="s">
        <v>135</v>
      </c>
      <c r="Q30" t="s">
        <v>135</v>
      </c>
      <c r="R30">
        <v>94</v>
      </c>
      <c r="S30" t="s">
        <v>29</v>
      </c>
      <c r="T30">
        <v>3</v>
      </c>
      <c r="U30" t="s">
        <v>124</v>
      </c>
      <c r="V30" t="b">
        <f>IF(IPL[[#This Row],[first_ings_score]]&gt;200,"True")</f>
        <v>0</v>
      </c>
      <c r="W30" t="b">
        <f>AND(IPL[[#This Row],[highscore]]&gt;=50,IPL[[#This Row],[highscore]]&lt;=99,"True")</f>
        <v>1</v>
      </c>
      <c r="X30" t="b">
        <f>IF(IPL[[#This Row],[highscore]]&gt;=100,"True")</f>
        <v>0</v>
      </c>
      <c r="Y30" t="b">
        <f>IF(IPL[[#This Row],[Total Wicket]]&gt;=4,"True")</f>
        <v>0</v>
      </c>
    </row>
    <row r="31" spans="1:25" x14ac:dyDescent="0.2">
      <c r="A31">
        <v>30</v>
      </c>
      <c r="B31" t="s">
        <v>136</v>
      </c>
      <c r="C31" t="s">
        <v>32</v>
      </c>
      <c r="D31" t="s">
        <v>23</v>
      </c>
      <c r="E31" t="s">
        <v>54</v>
      </c>
      <c r="F31" t="s">
        <v>24</v>
      </c>
      <c r="G31" t="s">
        <v>23</v>
      </c>
      <c r="H31" t="s">
        <v>25</v>
      </c>
      <c r="I31">
        <v>217</v>
      </c>
      <c r="J31">
        <v>5</v>
      </c>
      <c r="K31">
        <v>210</v>
      </c>
      <c r="L31">
        <v>10</v>
      </c>
      <c r="M31" t="s">
        <v>54</v>
      </c>
      <c r="N31" t="s">
        <v>55</v>
      </c>
      <c r="O31">
        <v>7</v>
      </c>
      <c r="P31" t="s">
        <v>58</v>
      </c>
      <c r="Q31" t="s">
        <v>73</v>
      </c>
      <c r="R31">
        <v>103</v>
      </c>
      <c r="S31" t="s">
        <v>58</v>
      </c>
      <c r="T31">
        <v>5</v>
      </c>
      <c r="U31" t="s">
        <v>137</v>
      </c>
      <c r="V31" t="str">
        <f>IF(IPL[[#This Row],[first_ings_score]]&gt;200,"True")</f>
        <v>True</v>
      </c>
      <c r="W31" t="b">
        <f>AND(IPL[[#This Row],[highscore]]&gt;=50,IPL[[#This Row],[highscore]]&lt;=99,"True")</f>
        <v>0</v>
      </c>
      <c r="X31" t="str">
        <f>IF(IPL[[#This Row],[highscore]]&gt;=100,"True")</f>
        <v>True</v>
      </c>
      <c r="Y31" t="str">
        <f>IF(IPL[[#This Row],[Total Wicket]]&gt;=4,"True")</f>
        <v>True</v>
      </c>
    </row>
    <row r="32" spans="1:25" x14ac:dyDescent="0.2">
      <c r="A32">
        <v>31</v>
      </c>
      <c r="B32" t="s">
        <v>138</v>
      </c>
      <c r="C32" t="s">
        <v>38</v>
      </c>
      <c r="D32" t="s">
        <v>39</v>
      </c>
      <c r="E32" t="s">
        <v>47</v>
      </c>
      <c r="F32" t="s">
        <v>24</v>
      </c>
      <c r="G32" t="s">
        <v>47</v>
      </c>
      <c r="H32" t="s">
        <v>25</v>
      </c>
      <c r="I32">
        <v>181</v>
      </c>
      <c r="J32">
        <v>6</v>
      </c>
      <c r="K32">
        <v>163</v>
      </c>
      <c r="L32">
        <v>8</v>
      </c>
      <c r="M32" t="s">
        <v>39</v>
      </c>
      <c r="N32" t="s">
        <v>55</v>
      </c>
      <c r="O32">
        <v>18</v>
      </c>
      <c r="P32" t="s">
        <v>42</v>
      </c>
      <c r="Q32" t="s">
        <v>42</v>
      </c>
      <c r="R32">
        <v>96</v>
      </c>
      <c r="S32" t="s">
        <v>131</v>
      </c>
      <c r="T32">
        <v>4</v>
      </c>
      <c r="U32" t="s">
        <v>139</v>
      </c>
      <c r="V32" t="b">
        <f>IF(IPL[[#This Row],[first_ings_score]]&gt;200,"True")</f>
        <v>0</v>
      </c>
      <c r="W32" t="b">
        <f>AND(IPL[[#This Row],[highscore]]&gt;=50,IPL[[#This Row],[highscore]]&lt;=99,"True")</f>
        <v>1</v>
      </c>
      <c r="X32" t="b">
        <f>IF(IPL[[#This Row],[highscore]]&gt;=100,"True")</f>
        <v>0</v>
      </c>
      <c r="Y32" t="str">
        <f>IF(IPL[[#This Row],[Total Wicket]]&gt;=4,"True")</f>
        <v>True</v>
      </c>
    </row>
    <row r="33" spans="1:25" x14ac:dyDescent="0.2">
      <c r="A33">
        <v>32</v>
      </c>
      <c r="B33" t="s">
        <v>140</v>
      </c>
      <c r="C33" t="s">
        <v>32</v>
      </c>
      <c r="D33" t="s">
        <v>33</v>
      </c>
      <c r="E33" t="s">
        <v>40</v>
      </c>
      <c r="F33" t="s">
        <v>24</v>
      </c>
      <c r="G33" t="s">
        <v>33</v>
      </c>
      <c r="H33" t="s">
        <v>25</v>
      </c>
      <c r="I33">
        <v>115</v>
      </c>
      <c r="J33">
        <v>10</v>
      </c>
      <c r="K33">
        <v>119</v>
      </c>
      <c r="L33">
        <v>1</v>
      </c>
      <c r="M33" t="s">
        <v>33</v>
      </c>
      <c r="N33" t="s">
        <v>26</v>
      </c>
      <c r="O33">
        <v>9</v>
      </c>
      <c r="P33" t="s">
        <v>35</v>
      </c>
      <c r="Q33" t="s">
        <v>106</v>
      </c>
      <c r="R33">
        <v>60</v>
      </c>
      <c r="S33" t="s">
        <v>141</v>
      </c>
      <c r="T33">
        <v>2</v>
      </c>
      <c r="U33" t="s">
        <v>142</v>
      </c>
      <c r="V33" t="b">
        <f>IF(IPL[[#This Row],[first_ings_score]]&gt;200,"True")</f>
        <v>0</v>
      </c>
      <c r="W33" t="b">
        <f>AND(IPL[[#This Row],[highscore]]&gt;=50,IPL[[#This Row],[highscore]]&lt;=99,"True")</f>
        <v>1</v>
      </c>
      <c r="X33" t="b">
        <f>IF(IPL[[#This Row],[highscore]]&gt;=100,"True")</f>
        <v>0</v>
      </c>
      <c r="Y33" t="b">
        <f>IF(IPL[[#This Row],[Total Wicket]]&gt;=4,"True")</f>
        <v>0</v>
      </c>
    </row>
    <row r="34" spans="1:25" x14ac:dyDescent="0.2">
      <c r="A34">
        <v>33</v>
      </c>
      <c r="B34" t="s">
        <v>143</v>
      </c>
      <c r="C34" t="s">
        <v>38</v>
      </c>
      <c r="D34" t="s">
        <v>22</v>
      </c>
      <c r="E34" t="s">
        <v>34</v>
      </c>
      <c r="F34" t="s">
        <v>24</v>
      </c>
      <c r="G34" t="s">
        <v>22</v>
      </c>
      <c r="H34" t="s">
        <v>25</v>
      </c>
      <c r="I34">
        <v>155</v>
      </c>
      <c r="J34">
        <v>7</v>
      </c>
      <c r="K34">
        <v>156</v>
      </c>
      <c r="L34">
        <v>7</v>
      </c>
      <c r="M34" t="s">
        <v>22</v>
      </c>
      <c r="N34" t="s">
        <v>26</v>
      </c>
      <c r="O34">
        <v>3</v>
      </c>
      <c r="P34" t="s">
        <v>144</v>
      </c>
      <c r="Q34" t="s">
        <v>145</v>
      </c>
      <c r="R34">
        <v>51</v>
      </c>
      <c r="S34" t="s">
        <v>146</v>
      </c>
      <c r="T34">
        <v>4</v>
      </c>
      <c r="U34" t="s">
        <v>121</v>
      </c>
      <c r="V34" t="b">
        <f>IF(IPL[[#This Row],[first_ings_score]]&gt;200,"True")</f>
        <v>0</v>
      </c>
      <c r="W34" t="b">
        <f>AND(IPL[[#This Row],[highscore]]&gt;=50,IPL[[#This Row],[highscore]]&lt;=99,"True")</f>
        <v>1</v>
      </c>
      <c r="X34" t="b">
        <f>IF(IPL[[#This Row],[highscore]]&gt;=100,"True")</f>
        <v>0</v>
      </c>
      <c r="Y34" t="str">
        <f>IF(IPL[[#This Row],[Total Wicket]]&gt;=4,"True")</f>
        <v>True</v>
      </c>
    </row>
    <row r="35" spans="1:25" x14ac:dyDescent="0.2">
      <c r="A35">
        <v>34</v>
      </c>
      <c r="B35" t="s">
        <v>147</v>
      </c>
      <c r="C35" t="s">
        <v>21</v>
      </c>
      <c r="D35" t="s">
        <v>33</v>
      </c>
      <c r="E35" t="s">
        <v>54</v>
      </c>
      <c r="F35" t="s">
        <v>24</v>
      </c>
      <c r="G35" t="s">
        <v>33</v>
      </c>
      <c r="H35" t="s">
        <v>25</v>
      </c>
      <c r="I35">
        <v>222</v>
      </c>
      <c r="J35">
        <v>2</v>
      </c>
      <c r="K35">
        <v>207</v>
      </c>
      <c r="L35">
        <v>8</v>
      </c>
      <c r="M35" t="s">
        <v>54</v>
      </c>
      <c r="N35" t="s">
        <v>55</v>
      </c>
      <c r="O35">
        <v>15</v>
      </c>
      <c r="P35" t="s">
        <v>73</v>
      </c>
      <c r="Q35" t="s">
        <v>73</v>
      </c>
      <c r="R35">
        <v>116</v>
      </c>
      <c r="S35" t="s">
        <v>148</v>
      </c>
      <c r="T35">
        <v>3</v>
      </c>
      <c r="U35" t="s">
        <v>59</v>
      </c>
      <c r="V35" t="str">
        <f>IF(IPL[[#This Row],[first_ings_score]]&gt;200,"True")</f>
        <v>True</v>
      </c>
      <c r="W35" t="b">
        <f>AND(IPL[[#This Row],[highscore]]&gt;=50,IPL[[#This Row],[highscore]]&lt;=99,"True")</f>
        <v>0</v>
      </c>
      <c r="X35" t="str">
        <f>IF(IPL[[#This Row],[highscore]]&gt;=100,"True")</f>
        <v>True</v>
      </c>
      <c r="Y35" t="b">
        <f>IF(IPL[[#This Row],[Total Wicket]]&gt;=4,"True")</f>
        <v>0</v>
      </c>
    </row>
    <row r="36" spans="1:25" x14ac:dyDescent="0.2">
      <c r="A36">
        <v>35</v>
      </c>
      <c r="B36" t="s">
        <v>149</v>
      </c>
      <c r="C36" t="s">
        <v>38</v>
      </c>
      <c r="D36" t="s">
        <v>46</v>
      </c>
      <c r="E36" t="s">
        <v>23</v>
      </c>
      <c r="F36" t="s">
        <v>24</v>
      </c>
      <c r="G36" t="s">
        <v>46</v>
      </c>
      <c r="H36" t="s">
        <v>150</v>
      </c>
      <c r="I36">
        <v>156</v>
      </c>
      <c r="J36">
        <v>9</v>
      </c>
      <c r="K36">
        <v>148</v>
      </c>
      <c r="L36">
        <v>8</v>
      </c>
      <c r="M36" t="s">
        <v>46</v>
      </c>
      <c r="N36" t="s">
        <v>55</v>
      </c>
      <c r="O36">
        <v>8</v>
      </c>
      <c r="P36" t="s">
        <v>96</v>
      </c>
      <c r="Q36" t="s">
        <v>123</v>
      </c>
      <c r="R36">
        <v>67</v>
      </c>
      <c r="S36" t="s">
        <v>70</v>
      </c>
      <c r="T36">
        <v>4</v>
      </c>
      <c r="U36" t="s">
        <v>151</v>
      </c>
      <c r="V36" t="b">
        <f>IF(IPL[[#This Row],[first_ings_score]]&gt;200,"True")</f>
        <v>0</v>
      </c>
      <c r="W36" t="b">
        <f>AND(IPL[[#This Row],[highscore]]&gt;=50,IPL[[#This Row],[highscore]]&lt;=99,"True")</f>
        <v>1</v>
      </c>
      <c r="X36" t="b">
        <f>IF(IPL[[#This Row],[highscore]]&gt;=100,"True")</f>
        <v>0</v>
      </c>
      <c r="Y36" t="str">
        <f>IF(IPL[[#This Row],[Total Wicket]]&gt;=4,"True")</f>
        <v>True</v>
      </c>
    </row>
    <row r="37" spans="1:25" x14ac:dyDescent="0.2">
      <c r="A37">
        <v>36</v>
      </c>
      <c r="B37" t="s">
        <v>149</v>
      </c>
      <c r="C37" t="s">
        <v>32</v>
      </c>
      <c r="D37" t="s">
        <v>39</v>
      </c>
      <c r="E37" t="s">
        <v>53</v>
      </c>
      <c r="F37" t="s">
        <v>24</v>
      </c>
      <c r="G37" t="s">
        <v>53</v>
      </c>
      <c r="H37" t="s">
        <v>25</v>
      </c>
      <c r="I37">
        <v>68</v>
      </c>
      <c r="J37">
        <v>10</v>
      </c>
      <c r="K37">
        <v>72</v>
      </c>
      <c r="L37">
        <v>1</v>
      </c>
      <c r="M37" t="s">
        <v>53</v>
      </c>
      <c r="N37" t="s">
        <v>26</v>
      </c>
      <c r="O37">
        <v>9</v>
      </c>
      <c r="P37" t="s">
        <v>152</v>
      </c>
      <c r="Q37" t="s">
        <v>98</v>
      </c>
      <c r="R37">
        <v>47</v>
      </c>
      <c r="S37" t="s">
        <v>112</v>
      </c>
      <c r="T37">
        <v>3</v>
      </c>
      <c r="U37" t="s">
        <v>153</v>
      </c>
      <c r="V37" t="b">
        <f>IF(IPL[[#This Row],[first_ings_score]]&gt;200,"True")</f>
        <v>0</v>
      </c>
      <c r="W37" t="b">
        <f>AND(IPL[[#This Row],[highscore]]&gt;=50,IPL[[#This Row],[highscore]]&lt;=99,"True")</f>
        <v>0</v>
      </c>
      <c r="X37" t="b">
        <f>IF(IPL[[#This Row],[highscore]]&gt;=100,"True")</f>
        <v>0</v>
      </c>
      <c r="Y37" t="b">
        <f>IF(IPL[[#This Row],[Total Wicket]]&gt;=4,"True")</f>
        <v>0</v>
      </c>
    </row>
    <row r="38" spans="1:25" x14ac:dyDescent="0.2">
      <c r="A38">
        <v>37</v>
      </c>
      <c r="B38" t="s">
        <v>154</v>
      </c>
      <c r="C38" t="s">
        <v>21</v>
      </c>
      <c r="D38" t="s">
        <v>47</v>
      </c>
      <c r="E38" t="s">
        <v>34</v>
      </c>
      <c r="F38" t="s">
        <v>24</v>
      </c>
      <c r="G38" t="s">
        <v>34</v>
      </c>
      <c r="H38" t="s">
        <v>25</v>
      </c>
      <c r="I38">
        <v>168</v>
      </c>
      <c r="J38">
        <v>6</v>
      </c>
      <c r="K38">
        <v>132</v>
      </c>
      <c r="L38">
        <v>8</v>
      </c>
      <c r="M38" t="s">
        <v>47</v>
      </c>
      <c r="N38" t="s">
        <v>55</v>
      </c>
      <c r="O38">
        <v>36</v>
      </c>
      <c r="P38" t="s">
        <v>129</v>
      </c>
      <c r="Q38" t="s">
        <v>84</v>
      </c>
      <c r="R38">
        <v>103</v>
      </c>
      <c r="S38" t="s">
        <v>155</v>
      </c>
      <c r="T38">
        <v>3</v>
      </c>
      <c r="U38" t="s">
        <v>156</v>
      </c>
      <c r="V38" t="b">
        <f>IF(IPL[[#This Row],[first_ings_score]]&gt;200,"True")</f>
        <v>0</v>
      </c>
      <c r="W38" t="b">
        <f>AND(IPL[[#This Row],[highscore]]&gt;=50,IPL[[#This Row],[highscore]]&lt;=99,"True")</f>
        <v>0</v>
      </c>
      <c r="X38" t="str">
        <f>IF(IPL[[#This Row],[highscore]]&gt;=100,"True")</f>
        <v>True</v>
      </c>
      <c r="Y38" t="b">
        <f>IF(IPL[[#This Row],[Total Wicket]]&gt;=4,"True")</f>
        <v>0</v>
      </c>
    </row>
    <row r="39" spans="1:25" x14ac:dyDescent="0.2">
      <c r="A39">
        <v>38</v>
      </c>
      <c r="B39" t="s">
        <v>157</v>
      </c>
      <c r="C39" t="s">
        <v>21</v>
      </c>
      <c r="D39" t="s">
        <v>22</v>
      </c>
      <c r="E39" t="s">
        <v>40</v>
      </c>
      <c r="F39" t="s">
        <v>24</v>
      </c>
      <c r="G39" t="s">
        <v>22</v>
      </c>
      <c r="H39" t="s">
        <v>25</v>
      </c>
      <c r="I39">
        <v>187</v>
      </c>
      <c r="J39">
        <v>4</v>
      </c>
      <c r="K39">
        <v>176</v>
      </c>
      <c r="L39">
        <v>6</v>
      </c>
      <c r="M39" t="s">
        <v>40</v>
      </c>
      <c r="N39" t="s">
        <v>55</v>
      </c>
      <c r="O39">
        <v>11</v>
      </c>
      <c r="P39" t="s">
        <v>120</v>
      </c>
      <c r="Q39" t="s">
        <v>120</v>
      </c>
      <c r="R39">
        <v>88</v>
      </c>
      <c r="S39" t="s">
        <v>158</v>
      </c>
      <c r="T39">
        <v>2</v>
      </c>
      <c r="U39" t="s">
        <v>104</v>
      </c>
      <c r="V39" t="b">
        <f>IF(IPL[[#This Row],[first_ings_score]]&gt;200,"True")</f>
        <v>0</v>
      </c>
      <c r="W39" t="b">
        <f>AND(IPL[[#This Row],[highscore]]&gt;=50,IPL[[#This Row],[highscore]]&lt;=99,"True")</f>
        <v>1</v>
      </c>
      <c r="X39" t="b">
        <f>IF(IPL[[#This Row],[highscore]]&gt;=100,"True")</f>
        <v>0</v>
      </c>
      <c r="Y39" t="b">
        <f>IF(IPL[[#This Row],[Total Wicket]]&gt;=4,"True")</f>
        <v>0</v>
      </c>
    </row>
    <row r="40" spans="1:25" x14ac:dyDescent="0.2">
      <c r="A40">
        <v>39</v>
      </c>
      <c r="B40" t="s">
        <v>159</v>
      </c>
      <c r="C40" t="s">
        <v>52</v>
      </c>
      <c r="D40" t="s">
        <v>39</v>
      </c>
      <c r="E40" t="s">
        <v>54</v>
      </c>
      <c r="F40" t="s">
        <v>24</v>
      </c>
      <c r="G40" t="s">
        <v>39</v>
      </c>
      <c r="H40" t="s">
        <v>25</v>
      </c>
      <c r="I40">
        <v>144</v>
      </c>
      <c r="J40">
        <v>8</v>
      </c>
      <c r="K40">
        <v>115</v>
      </c>
      <c r="L40">
        <v>10</v>
      </c>
      <c r="M40" t="s">
        <v>54</v>
      </c>
      <c r="N40" t="s">
        <v>55</v>
      </c>
      <c r="O40">
        <v>29</v>
      </c>
      <c r="P40" t="s">
        <v>160</v>
      </c>
      <c r="Q40" t="s">
        <v>160</v>
      </c>
      <c r="R40">
        <v>56</v>
      </c>
      <c r="S40" t="s">
        <v>161</v>
      </c>
      <c r="T40">
        <v>4</v>
      </c>
      <c r="U40" t="s">
        <v>63</v>
      </c>
      <c r="V40" t="b">
        <f>IF(IPL[[#This Row],[first_ings_score]]&gt;200,"True")</f>
        <v>0</v>
      </c>
      <c r="W40" t="b">
        <f>AND(IPL[[#This Row],[highscore]]&gt;=50,IPL[[#This Row],[highscore]]&lt;=99,"True")</f>
        <v>1</v>
      </c>
      <c r="X40" t="b">
        <f>IF(IPL[[#This Row],[highscore]]&gt;=100,"True")</f>
        <v>0</v>
      </c>
      <c r="Y40" t="str">
        <f>IF(IPL[[#This Row],[Total Wicket]]&gt;=4,"True")</f>
        <v>True</v>
      </c>
    </row>
    <row r="41" spans="1:25" x14ac:dyDescent="0.2">
      <c r="A41">
        <v>40</v>
      </c>
      <c r="B41" t="s">
        <v>162</v>
      </c>
      <c r="C41" t="s">
        <v>21</v>
      </c>
      <c r="D41" t="s">
        <v>46</v>
      </c>
      <c r="E41" t="s">
        <v>53</v>
      </c>
      <c r="F41" t="s">
        <v>24</v>
      </c>
      <c r="G41" t="s">
        <v>46</v>
      </c>
      <c r="H41" t="s">
        <v>25</v>
      </c>
      <c r="I41">
        <v>195</v>
      </c>
      <c r="J41">
        <v>6</v>
      </c>
      <c r="K41">
        <v>199</v>
      </c>
      <c r="L41">
        <v>5</v>
      </c>
      <c r="M41" t="s">
        <v>46</v>
      </c>
      <c r="N41" t="s">
        <v>26</v>
      </c>
      <c r="O41">
        <v>5</v>
      </c>
      <c r="P41" t="s">
        <v>134</v>
      </c>
      <c r="Q41" t="s">
        <v>163</v>
      </c>
      <c r="R41">
        <v>68</v>
      </c>
      <c r="S41" t="s">
        <v>134</v>
      </c>
      <c r="T41">
        <v>5</v>
      </c>
      <c r="U41" t="s">
        <v>164</v>
      </c>
      <c r="V41" t="b">
        <f>IF(IPL[[#This Row],[first_ings_score]]&gt;200,"True")</f>
        <v>0</v>
      </c>
      <c r="W41" t="b">
        <f>AND(IPL[[#This Row],[highscore]]&gt;=50,IPL[[#This Row],[highscore]]&lt;=99,"True")</f>
        <v>1</v>
      </c>
      <c r="X41" t="b">
        <f>IF(IPL[[#This Row],[highscore]]&gt;=100,"True")</f>
        <v>0</v>
      </c>
      <c r="Y41" t="str">
        <f>IF(IPL[[#This Row],[Total Wicket]]&gt;=4,"True")</f>
        <v>True</v>
      </c>
    </row>
    <row r="42" spans="1:25" x14ac:dyDescent="0.2">
      <c r="A42">
        <v>41</v>
      </c>
      <c r="B42" t="s">
        <v>165</v>
      </c>
      <c r="C42" t="s">
        <v>21</v>
      </c>
      <c r="D42" t="s">
        <v>33</v>
      </c>
      <c r="E42" t="s">
        <v>23</v>
      </c>
      <c r="F42" t="s">
        <v>24</v>
      </c>
      <c r="G42" t="s">
        <v>33</v>
      </c>
      <c r="H42" t="s">
        <v>25</v>
      </c>
      <c r="I42">
        <v>146</v>
      </c>
      <c r="J42">
        <v>9</v>
      </c>
      <c r="K42">
        <v>150</v>
      </c>
      <c r="L42">
        <v>6</v>
      </c>
      <c r="M42" t="s">
        <v>33</v>
      </c>
      <c r="N42" t="s">
        <v>26</v>
      </c>
      <c r="O42">
        <v>4</v>
      </c>
      <c r="P42" t="s">
        <v>35</v>
      </c>
      <c r="Q42" t="s">
        <v>166</v>
      </c>
      <c r="R42">
        <v>57</v>
      </c>
      <c r="S42" t="s">
        <v>35</v>
      </c>
      <c r="T42">
        <v>4</v>
      </c>
      <c r="U42" t="s">
        <v>167</v>
      </c>
      <c r="V42" t="b">
        <f>IF(IPL[[#This Row],[first_ings_score]]&gt;200,"True")</f>
        <v>0</v>
      </c>
      <c r="W42" t="b">
        <f>AND(IPL[[#This Row],[highscore]]&gt;=50,IPL[[#This Row],[highscore]]&lt;=99,"True")</f>
        <v>1</v>
      </c>
      <c r="X42" t="b">
        <f>IF(IPL[[#This Row],[highscore]]&gt;=100,"True")</f>
        <v>0</v>
      </c>
      <c r="Y42" t="str">
        <f>IF(IPL[[#This Row],[Total Wicket]]&gt;=4,"True")</f>
        <v>True</v>
      </c>
    </row>
    <row r="43" spans="1:25" x14ac:dyDescent="0.2">
      <c r="A43">
        <v>42</v>
      </c>
      <c r="B43" t="s">
        <v>168</v>
      </c>
      <c r="C43" t="s">
        <v>52</v>
      </c>
      <c r="D43" t="s">
        <v>47</v>
      </c>
      <c r="E43" t="s">
        <v>40</v>
      </c>
      <c r="F43" t="s">
        <v>24</v>
      </c>
      <c r="G43" t="s">
        <v>40</v>
      </c>
      <c r="H43" t="s">
        <v>25</v>
      </c>
      <c r="I43">
        <v>153</v>
      </c>
      <c r="J43">
        <v>8</v>
      </c>
      <c r="K43">
        <v>133</v>
      </c>
      <c r="L43">
        <v>8</v>
      </c>
      <c r="M43" t="s">
        <v>47</v>
      </c>
      <c r="N43" t="s">
        <v>55</v>
      </c>
      <c r="O43">
        <v>20</v>
      </c>
      <c r="P43" t="s">
        <v>155</v>
      </c>
      <c r="Q43" t="s">
        <v>66</v>
      </c>
      <c r="R43">
        <v>46</v>
      </c>
      <c r="S43" t="s">
        <v>158</v>
      </c>
      <c r="T43">
        <v>4</v>
      </c>
      <c r="U43" t="s">
        <v>169</v>
      </c>
      <c r="V43" t="b">
        <f>IF(IPL[[#This Row],[first_ings_score]]&gt;200,"True")</f>
        <v>0</v>
      </c>
      <c r="W43" t="b">
        <f>AND(IPL[[#This Row],[highscore]]&gt;=50,IPL[[#This Row],[highscore]]&lt;=99,"True")</f>
        <v>0</v>
      </c>
      <c r="X43" t="b">
        <f>IF(IPL[[#This Row],[highscore]]&gt;=100,"True")</f>
        <v>0</v>
      </c>
      <c r="Y43" t="str">
        <f>IF(IPL[[#This Row],[Total Wicket]]&gt;=4,"True")</f>
        <v>True</v>
      </c>
    </row>
    <row r="44" spans="1:25" x14ac:dyDescent="0.2">
      <c r="A44">
        <v>43</v>
      </c>
      <c r="B44" t="s">
        <v>170</v>
      </c>
      <c r="C44" t="s">
        <v>32</v>
      </c>
      <c r="D44" t="s">
        <v>39</v>
      </c>
      <c r="E44" t="s">
        <v>46</v>
      </c>
      <c r="F44" t="s">
        <v>24</v>
      </c>
      <c r="G44" t="s">
        <v>39</v>
      </c>
      <c r="H44" t="s">
        <v>150</v>
      </c>
      <c r="I44">
        <v>170</v>
      </c>
      <c r="J44">
        <v>6</v>
      </c>
      <c r="K44">
        <v>174</v>
      </c>
      <c r="L44">
        <v>4</v>
      </c>
      <c r="M44" t="s">
        <v>46</v>
      </c>
      <c r="N44" t="s">
        <v>26</v>
      </c>
      <c r="O44">
        <v>6</v>
      </c>
      <c r="P44" t="s">
        <v>171</v>
      </c>
      <c r="Q44" t="s">
        <v>172</v>
      </c>
      <c r="R44">
        <v>58</v>
      </c>
      <c r="S44" t="s">
        <v>173</v>
      </c>
      <c r="T44">
        <v>2</v>
      </c>
      <c r="U44" t="s">
        <v>174</v>
      </c>
      <c r="V44" t="b">
        <f>IF(IPL[[#This Row],[first_ings_score]]&gt;200,"True")</f>
        <v>0</v>
      </c>
      <c r="W44" t="b">
        <f>AND(IPL[[#This Row],[highscore]]&gt;=50,IPL[[#This Row],[highscore]]&lt;=99,"True")</f>
        <v>1</v>
      </c>
      <c r="X44" t="b">
        <f>IF(IPL[[#This Row],[highscore]]&gt;=100,"True")</f>
        <v>0</v>
      </c>
      <c r="Y44" t="b">
        <f>IF(IPL[[#This Row],[Total Wicket]]&gt;=4,"True")</f>
        <v>0</v>
      </c>
    </row>
    <row r="45" spans="1:25" x14ac:dyDescent="0.2">
      <c r="A45">
        <v>44</v>
      </c>
      <c r="B45" t="s">
        <v>170</v>
      </c>
      <c r="C45" t="s">
        <v>38</v>
      </c>
      <c r="D45" t="s">
        <v>34</v>
      </c>
      <c r="E45" t="s">
        <v>54</v>
      </c>
      <c r="F45" t="s">
        <v>24</v>
      </c>
      <c r="G45" t="s">
        <v>34</v>
      </c>
      <c r="H45" t="s">
        <v>25</v>
      </c>
      <c r="I45">
        <v>158</v>
      </c>
      <c r="J45">
        <v>6</v>
      </c>
      <c r="K45">
        <v>161</v>
      </c>
      <c r="L45">
        <v>5</v>
      </c>
      <c r="M45" t="s">
        <v>34</v>
      </c>
      <c r="N45" t="s">
        <v>26</v>
      </c>
      <c r="O45">
        <v>5</v>
      </c>
      <c r="P45" t="s">
        <v>175</v>
      </c>
      <c r="Q45" t="s">
        <v>73</v>
      </c>
      <c r="R45">
        <v>67</v>
      </c>
      <c r="S45" t="s">
        <v>176</v>
      </c>
      <c r="T45">
        <v>2</v>
      </c>
      <c r="U45" t="s">
        <v>68</v>
      </c>
      <c r="V45" t="b">
        <f>IF(IPL[[#This Row],[first_ings_score]]&gt;200,"True")</f>
        <v>0</v>
      </c>
      <c r="W45" t="b">
        <f>AND(IPL[[#This Row],[highscore]]&gt;=50,IPL[[#This Row],[highscore]]&lt;=99,"True")</f>
        <v>1</v>
      </c>
      <c r="X45" t="b">
        <f>IF(IPL[[#This Row],[highscore]]&gt;=100,"True")</f>
        <v>0</v>
      </c>
      <c r="Y45" t="b">
        <f>IF(IPL[[#This Row],[Total Wicket]]&gt;=4,"True")</f>
        <v>0</v>
      </c>
    </row>
    <row r="46" spans="1:25" x14ac:dyDescent="0.2">
      <c r="A46">
        <v>45</v>
      </c>
      <c r="B46" t="s">
        <v>177</v>
      </c>
      <c r="C46" t="s">
        <v>21</v>
      </c>
      <c r="D46" t="s">
        <v>33</v>
      </c>
      <c r="E46" t="s">
        <v>47</v>
      </c>
      <c r="F46" t="s">
        <v>24</v>
      </c>
      <c r="G46" t="s">
        <v>47</v>
      </c>
      <c r="H46" t="s">
        <v>150</v>
      </c>
      <c r="I46">
        <v>195</v>
      </c>
      <c r="J46">
        <v>3</v>
      </c>
      <c r="K46">
        <v>189</v>
      </c>
      <c r="L46">
        <v>7</v>
      </c>
      <c r="M46" t="s">
        <v>47</v>
      </c>
      <c r="N46" t="s">
        <v>55</v>
      </c>
      <c r="O46">
        <v>6</v>
      </c>
      <c r="P46" t="s">
        <v>178</v>
      </c>
      <c r="Q46" t="s">
        <v>84</v>
      </c>
      <c r="R46">
        <v>77</v>
      </c>
      <c r="S46" t="s">
        <v>178</v>
      </c>
      <c r="T46">
        <v>4</v>
      </c>
      <c r="U46" t="s">
        <v>179</v>
      </c>
      <c r="V46" t="b">
        <f>IF(IPL[[#This Row],[first_ings_score]]&gt;200,"True")</f>
        <v>0</v>
      </c>
      <c r="W46" t="b">
        <f>AND(IPL[[#This Row],[highscore]]&gt;=50,IPL[[#This Row],[highscore]]&lt;=99,"True")</f>
        <v>1</v>
      </c>
      <c r="X46" t="b">
        <f>IF(IPL[[#This Row],[highscore]]&gt;=100,"True")</f>
        <v>0</v>
      </c>
      <c r="Y46" t="str">
        <f>IF(IPL[[#This Row],[Total Wicket]]&gt;=4,"True")</f>
        <v>True</v>
      </c>
    </row>
    <row r="47" spans="1:25" x14ac:dyDescent="0.2">
      <c r="A47">
        <v>46</v>
      </c>
      <c r="B47" t="s">
        <v>177</v>
      </c>
      <c r="C47" t="s">
        <v>52</v>
      </c>
      <c r="D47" t="s">
        <v>22</v>
      </c>
      <c r="E47" t="s">
        <v>53</v>
      </c>
      <c r="F47" t="s">
        <v>24</v>
      </c>
      <c r="G47" t="s">
        <v>53</v>
      </c>
      <c r="H47" t="s">
        <v>25</v>
      </c>
      <c r="I47">
        <v>202</v>
      </c>
      <c r="J47">
        <v>2</v>
      </c>
      <c r="K47">
        <v>189</v>
      </c>
      <c r="L47">
        <v>6</v>
      </c>
      <c r="M47" t="s">
        <v>22</v>
      </c>
      <c r="N47" t="s">
        <v>55</v>
      </c>
      <c r="O47">
        <v>13</v>
      </c>
      <c r="P47" t="s">
        <v>180</v>
      </c>
      <c r="Q47" t="s">
        <v>180</v>
      </c>
      <c r="R47">
        <v>99</v>
      </c>
      <c r="S47" t="s">
        <v>144</v>
      </c>
      <c r="T47">
        <v>4</v>
      </c>
      <c r="U47" t="s">
        <v>181</v>
      </c>
      <c r="V47" t="str">
        <f>IF(IPL[[#This Row],[first_ings_score]]&gt;200,"True")</f>
        <v>True</v>
      </c>
      <c r="W47" t="b">
        <f>AND(IPL[[#This Row],[highscore]]&gt;=50,IPL[[#This Row],[highscore]]&lt;=99,"True")</f>
        <v>1</v>
      </c>
      <c r="X47" t="b">
        <f>IF(IPL[[#This Row],[highscore]]&gt;=100,"True")</f>
        <v>0</v>
      </c>
      <c r="Y47" t="str">
        <f>IF(IPL[[#This Row],[Total Wicket]]&gt;=4,"True")</f>
        <v>True</v>
      </c>
    </row>
    <row r="48" spans="1:25" x14ac:dyDescent="0.2">
      <c r="A48">
        <v>47</v>
      </c>
      <c r="B48" t="s">
        <v>182</v>
      </c>
      <c r="C48" t="s">
        <v>21</v>
      </c>
      <c r="D48" t="s">
        <v>23</v>
      </c>
      <c r="E48" t="s">
        <v>54</v>
      </c>
      <c r="F48" t="s">
        <v>24</v>
      </c>
      <c r="G48" t="s">
        <v>23</v>
      </c>
      <c r="H48" t="s">
        <v>25</v>
      </c>
      <c r="I48">
        <v>152</v>
      </c>
      <c r="J48">
        <v>5</v>
      </c>
      <c r="K48">
        <v>158</v>
      </c>
      <c r="L48">
        <v>3</v>
      </c>
      <c r="M48" t="s">
        <v>23</v>
      </c>
      <c r="N48" t="s">
        <v>26</v>
      </c>
      <c r="O48">
        <v>7</v>
      </c>
      <c r="P48" t="s">
        <v>183</v>
      </c>
      <c r="Q48" t="s">
        <v>56</v>
      </c>
      <c r="R48">
        <v>54</v>
      </c>
      <c r="S48" t="s">
        <v>184</v>
      </c>
      <c r="T48">
        <v>2</v>
      </c>
      <c r="U48" t="s">
        <v>185</v>
      </c>
      <c r="V48" t="b">
        <f>IF(IPL[[#This Row],[first_ings_score]]&gt;200,"True")</f>
        <v>0</v>
      </c>
      <c r="W48" t="b">
        <f>AND(IPL[[#This Row],[highscore]]&gt;=50,IPL[[#This Row],[highscore]]&lt;=99,"True")</f>
        <v>1</v>
      </c>
      <c r="X48" t="b">
        <f>IF(IPL[[#This Row],[highscore]]&gt;=100,"True")</f>
        <v>0</v>
      </c>
      <c r="Y48" t="b">
        <f>IF(IPL[[#This Row],[Total Wicket]]&gt;=4,"True")</f>
        <v>0</v>
      </c>
    </row>
    <row r="49" spans="1:25" x14ac:dyDescent="0.2">
      <c r="A49">
        <v>48</v>
      </c>
      <c r="B49" t="s">
        <v>186</v>
      </c>
      <c r="C49" t="s">
        <v>38</v>
      </c>
      <c r="D49" t="s">
        <v>46</v>
      </c>
      <c r="E49" t="s">
        <v>40</v>
      </c>
      <c r="F49" t="s">
        <v>24</v>
      </c>
      <c r="G49" t="s">
        <v>46</v>
      </c>
      <c r="H49" t="s">
        <v>150</v>
      </c>
      <c r="I49">
        <v>143</v>
      </c>
      <c r="J49">
        <v>8</v>
      </c>
      <c r="K49">
        <v>145</v>
      </c>
      <c r="L49">
        <v>2</v>
      </c>
      <c r="M49" t="s">
        <v>40</v>
      </c>
      <c r="N49" t="s">
        <v>26</v>
      </c>
      <c r="O49">
        <v>8</v>
      </c>
      <c r="P49" t="s">
        <v>158</v>
      </c>
      <c r="Q49" t="s">
        <v>187</v>
      </c>
      <c r="R49">
        <v>65</v>
      </c>
      <c r="S49" t="s">
        <v>158</v>
      </c>
      <c r="T49">
        <v>4</v>
      </c>
      <c r="U49" t="s">
        <v>117</v>
      </c>
      <c r="V49" t="b">
        <f>IF(IPL[[#This Row],[first_ings_score]]&gt;200,"True")</f>
        <v>0</v>
      </c>
      <c r="W49" t="b">
        <f>AND(IPL[[#This Row],[highscore]]&gt;=50,IPL[[#This Row],[highscore]]&lt;=99,"True")</f>
        <v>1</v>
      </c>
      <c r="X49" t="b">
        <f>IF(IPL[[#This Row],[highscore]]&gt;=100,"True")</f>
        <v>0</v>
      </c>
      <c r="Y49" t="str">
        <f>IF(IPL[[#This Row],[Total Wicket]]&gt;=4,"True")</f>
        <v>True</v>
      </c>
    </row>
    <row r="50" spans="1:25" x14ac:dyDescent="0.2">
      <c r="A50">
        <v>49</v>
      </c>
      <c r="B50" t="s">
        <v>188</v>
      </c>
      <c r="C50" t="s">
        <v>52</v>
      </c>
      <c r="D50" t="s">
        <v>39</v>
      </c>
      <c r="E50" t="s">
        <v>22</v>
      </c>
      <c r="F50" t="s">
        <v>24</v>
      </c>
      <c r="G50" t="s">
        <v>22</v>
      </c>
      <c r="H50" t="s">
        <v>25</v>
      </c>
      <c r="I50">
        <v>173</v>
      </c>
      <c r="J50">
        <v>8</v>
      </c>
      <c r="K50">
        <v>160</v>
      </c>
      <c r="L50">
        <v>8</v>
      </c>
      <c r="M50" t="s">
        <v>39</v>
      </c>
      <c r="N50" t="s">
        <v>55</v>
      </c>
      <c r="O50">
        <v>13</v>
      </c>
      <c r="P50" t="s">
        <v>103</v>
      </c>
      <c r="Q50" t="s">
        <v>189</v>
      </c>
      <c r="R50">
        <v>56</v>
      </c>
      <c r="S50" t="s">
        <v>116</v>
      </c>
      <c r="T50">
        <v>3</v>
      </c>
      <c r="U50" t="s">
        <v>190</v>
      </c>
      <c r="V50" t="b">
        <f>IF(IPL[[#This Row],[first_ings_score]]&gt;200,"True")</f>
        <v>0</v>
      </c>
      <c r="W50" t="b">
        <f>AND(IPL[[#This Row],[highscore]]&gt;=50,IPL[[#This Row],[highscore]]&lt;=99,"True")</f>
        <v>1</v>
      </c>
      <c r="X50" t="b">
        <f>IF(IPL[[#This Row],[highscore]]&gt;=100,"True")</f>
        <v>0</v>
      </c>
      <c r="Y50" t="b">
        <f>IF(IPL[[#This Row],[Total Wicket]]&gt;=4,"True")</f>
        <v>0</v>
      </c>
    </row>
    <row r="51" spans="1:25" x14ac:dyDescent="0.2">
      <c r="A51">
        <v>50</v>
      </c>
      <c r="B51" t="s">
        <v>191</v>
      </c>
      <c r="C51" t="s">
        <v>32</v>
      </c>
      <c r="D51" t="s">
        <v>33</v>
      </c>
      <c r="E51" t="s">
        <v>53</v>
      </c>
      <c r="F51" t="s">
        <v>24</v>
      </c>
      <c r="G51" t="s">
        <v>53</v>
      </c>
      <c r="H51" t="s">
        <v>25</v>
      </c>
      <c r="I51">
        <v>207</v>
      </c>
      <c r="J51">
        <v>3</v>
      </c>
      <c r="K51">
        <v>186</v>
      </c>
      <c r="L51">
        <v>8</v>
      </c>
      <c r="M51" t="s">
        <v>33</v>
      </c>
      <c r="N51" t="s">
        <v>55</v>
      </c>
      <c r="O51">
        <v>21</v>
      </c>
      <c r="P51" t="s">
        <v>106</v>
      </c>
      <c r="Q51" t="s">
        <v>106</v>
      </c>
      <c r="R51">
        <v>92</v>
      </c>
      <c r="S51" t="s">
        <v>192</v>
      </c>
      <c r="T51">
        <v>3</v>
      </c>
      <c r="U51" t="s">
        <v>130</v>
      </c>
      <c r="V51" t="str">
        <f>IF(IPL[[#This Row],[first_ings_score]]&gt;200,"True")</f>
        <v>True</v>
      </c>
      <c r="W51" t="b">
        <f>AND(IPL[[#This Row],[highscore]]&gt;=50,IPL[[#This Row],[highscore]]&lt;=99,"True")</f>
        <v>1</v>
      </c>
      <c r="X51" t="b">
        <f>IF(IPL[[#This Row],[highscore]]&gt;=100,"True")</f>
        <v>0</v>
      </c>
      <c r="Y51" t="b">
        <f>IF(IPL[[#This Row],[Total Wicket]]&gt;=4,"True")</f>
        <v>0</v>
      </c>
    </row>
    <row r="52" spans="1:25" x14ac:dyDescent="0.2">
      <c r="A52">
        <v>51</v>
      </c>
      <c r="B52" t="s">
        <v>193</v>
      </c>
      <c r="C52" t="s">
        <v>32</v>
      </c>
      <c r="D52" t="s">
        <v>46</v>
      </c>
      <c r="E52" t="s">
        <v>34</v>
      </c>
      <c r="F52" t="s">
        <v>24</v>
      </c>
      <c r="G52" t="s">
        <v>46</v>
      </c>
      <c r="H52" t="s">
        <v>25</v>
      </c>
      <c r="I52">
        <v>177</v>
      </c>
      <c r="J52">
        <v>6</v>
      </c>
      <c r="K52">
        <v>172</v>
      </c>
      <c r="L52">
        <v>5</v>
      </c>
      <c r="M52" t="s">
        <v>34</v>
      </c>
      <c r="N52" t="s">
        <v>55</v>
      </c>
      <c r="O52">
        <v>5</v>
      </c>
      <c r="P52" t="s">
        <v>194</v>
      </c>
      <c r="Q52" t="s">
        <v>163</v>
      </c>
      <c r="R52">
        <v>55</v>
      </c>
      <c r="S52" t="s">
        <v>96</v>
      </c>
      <c r="T52">
        <v>2</v>
      </c>
      <c r="U52" t="s">
        <v>68</v>
      </c>
      <c r="V52" t="b">
        <f>IF(IPL[[#This Row],[first_ings_score]]&gt;200,"True")</f>
        <v>0</v>
      </c>
      <c r="W52" t="b">
        <f>AND(IPL[[#This Row],[highscore]]&gt;=50,IPL[[#This Row],[highscore]]&lt;=99,"True")</f>
        <v>1</v>
      </c>
      <c r="X52" t="b">
        <f>IF(IPL[[#This Row],[highscore]]&gt;=100,"True")</f>
        <v>0</v>
      </c>
      <c r="Y52" t="b">
        <f>IF(IPL[[#This Row],[Total Wicket]]&gt;=4,"True")</f>
        <v>0</v>
      </c>
    </row>
    <row r="53" spans="1:25" x14ac:dyDescent="0.2">
      <c r="A53">
        <v>52</v>
      </c>
      <c r="B53" t="s">
        <v>195</v>
      </c>
      <c r="C53" t="s">
        <v>21</v>
      </c>
      <c r="D53" t="s">
        <v>40</v>
      </c>
      <c r="E53" t="s">
        <v>54</v>
      </c>
      <c r="F53" t="s">
        <v>24</v>
      </c>
      <c r="G53" t="s">
        <v>40</v>
      </c>
      <c r="H53" t="s">
        <v>150</v>
      </c>
      <c r="I53">
        <v>189</v>
      </c>
      <c r="J53">
        <v>5</v>
      </c>
      <c r="K53">
        <v>190</v>
      </c>
      <c r="L53">
        <v>4</v>
      </c>
      <c r="M53" t="s">
        <v>54</v>
      </c>
      <c r="N53" t="s">
        <v>26</v>
      </c>
      <c r="O53">
        <v>6</v>
      </c>
      <c r="P53" t="s">
        <v>196</v>
      </c>
      <c r="Q53" t="s">
        <v>196</v>
      </c>
      <c r="R53">
        <v>68</v>
      </c>
      <c r="S53" t="s">
        <v>58</v>
      </c>
      <c r="T53">
        <v>3</v>
      </c>
      <c r="U53" t="s">
        <v>132</v>
      </c>
      <c r="V53" t="b">
        <f>IF(IPL[[#This Row],[first_ings_score]]&gt;200,"True")</f>
        <v>0</v>
      </c>
      <c r="W53" t="b">
        <f>AND(IPL[[#This Row],[highscore]]&gt;=50,IPL[[#This Row],[highscore]]&lt;=99,"True")</f>
        <v>1</v>
      </c>
      <c r="X53" t="b">
        <f>IF(IPL[[#This Row],[highscore]]&gt;=100,"True")</f>
        <v>0</v>
      </c>
      <c r="Y53" t="b">
        <f>IF(IPL[[#This Row],[Total Wicket]]&gt;=4,"True")</f>
        <v>0</v>
      </c>
    </row>
    <row r="54" spans="1:25" x14ac:dyDescent="0.2">
      <c r="A54">
        <v>53</v>
      </c>
      <c r="B54" t="s">
        <v>195</v>
      </c>
      <c r="C54" t="s">
        <v>52</v>
      </c>
      <c r="D54" t="s">
        <v>23</v>
      </c>
      <c r="E54" t="s">
        <v>47</v>
      </c>
      <c r="F54" t="s">
        <v>24</v>
      </c>
      <c r="G54" t="s">
        <v>23</v>
      </c>
      <c r="H54" t="s">
        <v>25</v>
      </c>
      <c r="I54">
        <v>176</v>
      </c>
      <c r="J54">
        <v>7</v>
      </c>
      <c r="K54">
        <v>101</v>
      </c>
      <c r="L54">
        <v>10</v>
      </c>
      <c r="M54" t="s">
        <v>47</v>
      </c>
      <c r="N54" t="s">
        <v>55</v>
      </c>
      <c r="O54">
        <v>75</v>
      </c>
      <c r="P54" t="s">
        <v>83</v>
      </c>
      <c r="Q54" t="s">
        <v>66</v>
      </c>
      <c r="R54">
        <v>50</v>
      </c>
      <c r="S54" t="s">
        <v>83</v>
      </c>
      <c r="T54">
        <v>3</v>
      </c>
      <c r="U54" t="s">
        <v>156</v>
      </c>
      <c r="V54" t="b">
        <f>IF(IPL[[#This Row],[first_ings_score]]&gt;200,"True")</f>
        <v>0</v>
      </c>
      <c r="W54" t="b">
        <f>AND(IPL[[#This Row],[highscore]]&gt;=50,IPL[[#This Row],[highscore]]&lt;=99,"True")</f>
        <v>1</v>
      </c>
      <c r="X54" t="b">
        <f>IF(IPL[[#This Row],[highscore]]&gt;=100,"True")</f>
        <v>0</v>
      </c>
      <c r="Y54" t="b">
        <f>IF(IPL[[#This Row],[Total Wicket]]&gt;=4,"True")</f>
        <v>0</v>
      </c>
    </row>
    <row r="55" spans="1:25" x14ac:dyDescent="0.2">
      <c r="A55">
        <v>54</v>
      </c>
      <c r="B55" t="s">
        <v>197</v>
      </c>
      <c r="C55" t="s">
        <v>21</v>
      </c>
      <c r="D55" t="s">
        <v>39</v>
      </c>
      <c r="E55" t="s">
        <v>53</v>
      </c>
      <c r="F55" t="s">
        <v>24</v>
      </c>
      <c r="G55" t="s">
        <v>39</v>
      </c>
      <c r="H55" t="s">
        <v>150</v>
      </c>
      <c r="I55">
        <v>192</v>
      </c>
      <c r="J55">
        <v>3</v>
      </c>
      <c r="K55">
        <v>125</v>
      </c>
      <c r="L55">
        <v>10</v>
      </c>
      <c r="M55" t="s">
        <v>39</v>
      </c>
      <c r="N55" t="s">
        <v>55</v>
      </c>
      <c r="O55">
        <v>67</v>
      </c>
      <c r="P55" t="s">
        <v>61</v>
      </c>
      <c r="Q55" t="s">
        <v>42</v>
      </c>
      <c r="R55">
        <v>73</v>
      </c>
      <c r="S55" t="s">
        <v>61</v>
      </c>
      <c r="T55">
        <v>5</v>
      </c>
      <c r="U55" t="s">
        <v>198</v>
      </c>
      <c r="V55" t="b">
        <f>IF(IPL[[#This Row],[first_ings_score]]&gt;200,"True")</f>
        <v>0</v>
      </c>
      <c r="W55" t="b">
        <f>AND(IPL[[#This Row],[highscore]]&gt;=50,IPL[[#This Row],[highscore]]&lt;=99,"True")</f>
        <v>1</v>
      </c>
      <c r="X55" t="b">
        <f>IF(IPL[[#This Row],[highscore]]&gt;=100,"True")</f>
        <v>0</v>
      </c>
      <c r="Y55" t="str">
        <f>IF(IPL[[#This Row],[Total Wicket]]&gt;=4,"True")</f>
        <v>True</v>
      </c>
    </row>
    <row r="56" spans="1:25" x14ac:dyDescent="0.2">
      <c r="A56">
        <v>55</v>
      </c>
      <c r="B56" t="s">
        <v>197</v>
      </c>
      <c r="C56" t="s">
        <v>38</v>
      </c>
      <c r="D56" t="s">
        <v>22</v>
      </c>
      <c r="E56" t="s">
        <v>33</v>
      </c>
      <c r="F56" t="s">
        <v>24</v>
      </c>
      <c r="G56" t="s">
        <v>33</v>
      </c>
      <c r="H56" t="s">
        <v>25</v>
      </c>
      <c r="I56">
        <v>208</v>
      </c>
      <c r="J56">
        <v>6</v>
      </c>
      <c r="K56">
        <v>117</v>
      </c>
      <c r="L56">
        <v>10</v>
      </c>
      <c r="M56" t="s">
        <v>22</v>
      </c>
      <c r="N56" t="s">
        <v>55</v>
      </c>
      <c r="O56">
        <v>91</v>
      </c>
      <c r="P56" t="s">
        <v>189</v>
      </c>
      <c r="Q56" t="s">
        <v>189</v>
      </c>
      <c r="R56">
        <v>87</v>
      </c>
      <c r="S56" t="s">
        <v>199</v>
      </c>
      <c r="T56">
        <v>3</v>
      </c>
      <c r="U56" t="s">
        <v>200</v>
      </c>
      <c r="V56" t="str">
        <f>IF(IPL[[#This Row],[first_ings_score]]&gt;200,"True")</f>
        <v>True</v>
      </c>
      <c r="W56" t="b">
        <f>AND(IPL[[#This Row],[highscore]]&gt;=50,IPL[[#This Row],[highscore]]&lt;=99,"True")</f>
        <v>1</v>
      </c>
      <c r="X56" t="b">
        <f>IF(IPL[[#This Row],[highscore]]&gt;=100,"True")</f>
        <v>0</v>
      </c>
      <c r="Y56" t="b">
        <f>IF(IPL[[#This Row],[Total Wicket]]&gt;=4,"True")</f>
        <v>0</v>
      </c>
    </row>
    <row r="57" spans="1:25" x14ac:dyDescent="0.2">
      <c r="A57">
        <v>56</v>
      </c>
      <c r="B57" t="s">
        <v>201</v>
      </c>
      <c r="C57" t="s">
        <v>38</v>
      </c>
      <c r="D57" t="s">
        <v>23</v>
      </c>
      <c r="E57" t="s">
        <v>34</v>
      </c>
      <c r="F57" t="s">
        <v>24</v>
      </c>
      <c r="G57" t="s">
        <v>34</v>
      </c>
      <c r="H57" t="s">
        <v>25</v>
      </c>
      <c r="I57">
        <v>165</v>
      </c>
      <c r="J57">
        <v>9</v>
      </c>
      <c r="K57">
        <v>113</v>
      </c>
      <c r="L57">
        <v>10</v>
      </c>
      <c r="M57" t="s">
        <v>23</v>
      </c>
      <c r="N57" t="s">
        <v>55</v>
      </c>
      <c r="O57">
        <v>52</v>
      </c>
      <c r="P57" t="s">
        <v>74</v>
      </c>
      <c r="Q57" t="s">
        <v>36</v>
      </c>
      <c r="R57">
        <v>51</v>
      </c>
      <c r="S57" t="s">
        <v>74</v>
      </c>
      <c r="T57">
        <v>5</v>
      </c>
      <c r="U57" t="s">
        <v>202</v>
      </c>
      <c r="V57" t="b">
        <f>IF(IPL[[#This Row],[first_ings_score]]&gt;200,"True")</f>
        <v>0</v>
      </c>
      <c r="W57" t="b">
        <f>AND(IPL[[#This Row],[highscore]]&gt;=50,IPL[[#This Row],[highscore]]&lt;=99,"True")</f>
        <v>1</v>
      </c>
      <c r="X57" t="b">
        <f>IF(IPL[[#This Row],[highscore]]&gt;=100,"True")</f>
        <v>0</v>
      </c>
      <c r="Y57" t="str">
        <f>IF(IPL[[#This Row],[Total Wicket]]&gt;=4,"True")</f>
        <v>True</v>
      </c>
    </row>
    <row r="58" spans="1:25" x14ac:dyDescent="0.2">
      <c r="A58">
        <v>57</v>
      </c>
      <c r="B58" t="s">
        <v>203</v>
      </c>
      <c r="C58" t="s">
        <v>52</v>
      </c>
      <c r="D58" t="s">
        <v>47</v>
      </c>
      <c r="E58" t="s">
        <v>46</v>
      </c>
      <c r="F58" t="s">
        <v>24</v>
      </c>
      <c r="G58" t="s">
        <v>46</v>
      </c>
      <c r="H58" t="s">
        <v>150</v>
      </c>
      <c r="I58">
        <v>144</v>
      </c>
      <c r="J58">
        <v>4</v>
      </c>
      <c r="K58">
        <v>82</v>
      </c>
      <c r="L58">
        <v>10</v>
      </c>
      <c r="M58" t="s">
        <v>46</v>
      </c>
      <c r="N58" t="s">
        <v>55</v>
      </c>
      <c r="O58">
        <v>62</v>
      </c>
      <c r="P58" t="s">
        <v>77</v>
      </c>
      <c r="Q58" t="s">
        <v>77</v>
      </c>
      <c r="R58">
        <v>63</v>
      </c>
      <c r="S58" t="s">
        <v>96</v>
      </c>
      <c r="T58">
        <v>4</v>
      </c>
      <c r="U58" t="s">
        <v>85</v>
      </c>
      <c r="V58" t="b">
        <f>IF(IPL[[#This Row],[first_ings_score]]&gt;200,"True")</f>
        <v>0</v>
      </c>
      <c r="W58" t="b">
        <f>AND(IPL[[#This Row],[highscore]]&gt;=50,IPL[[#This Row],[highscore]]&lt;=99,"True")</f>
        <v>1</v>
      </c>
      <c r="X58" t="b">
        <f>IF(IPL[[#This Row],[highscore]]&gt;=100,"True")</f>
        <v>0</v>
      </c>
      <c r="Y58" t="str">
        <f>IF(IPL[[#This Row],[Total Wicket]]&gt;=4,"True")</f>
        <v>True</v>
      </c>
    </row>
    <row r="59" spans="1:25" x14ac:dyDescent="0.2">
      <c r="A59">
        <v>58</v>
      </c>
      <c r="B59" t="s">
        <v>204</v>
      </c>
      <c r="C59" t="s">
        <v>38</v>
      </c>
      <c r="D59" t="s">
        <v>33</v>
      </c>
      <c r="E59" t="s">
        <v>54</v>
      </c>
      <c r="F59" t="s">
        <v>24</v>
      </c>
      <c r="G59" t="s">
        <v>33</v>
      </c>
      <c r="H59" t="s">
        <v>25</v>
      </c>
      <c r="I59">
        <v>160</v>
      </c>
      <c r="J59">
        <v>6</v>
      </c>
      <c r="K59">
        <v>161</v>
      </c>
      <c r="L59">
        <v>2</v>
      </c>
      <c r="M59" t="s">
        <v>33</v>
      </c>
      <c r="N59" t="s">
        <v>26</v>
      </c>
      <c r="O59">
        <v>8</v>
      </c>
      <c r="P59" t="s">
        <v>205</v>
      </c>
      <c r="Q59" t="s">
        <v>205</v>
      </c>
      <c r="R59">
        <v>89</v>
      </c>
      <c r="S59" t="s">
        <v>206</v>
      </c>
      <c r="T59">
        <v>2</v>
      </c>
      <c r="U59" t="s">
        <v>104</v>
      </c>
      <c r="V59" t="b">
        <f>IF(IPL[[#This Row],[first_ings_score]]&gt;200,"True")</f>
        <v>0</v>
      </c>
      <c r="W59" t="b">
        <f>AND(IPL[[#This Row],[highscore]]&gt;=50,IPL[[#This Row],[highscore]]&lt;=99,"True")</f>
        <v>1</v>
      </c>
      <c r="X59" t="b">
        <f>IF(IPL[[#This Row],[highscore]]&gt;=100,"True")</f>
        <v>0</v>
      </c>
      <c r="Y59" t="b">
        <f>IF(IPL[[#This Row],[Total Wicket]]&gt;=4,"True")</f>
        <v>0</v>
      </c>
    </row>
    <row r="60" spans="1:25" x14ac:dyDescent="0.2">
      <c r="A60">
        <v>59</v>
      </c>
      <c r="B60" t="s">
        <v>207</v>
      </c>
      <c r="C60" t="s">
        <v>21</v>
      </c>
      <c r="D60" t="s">
        <v>22</v>
      </c>
      <c r="E60" t="s">
        <v>34</v>
      </c>
      <c r="F60" t="s">
        <v>24</v>
      </c>
      <c r="G60" t="s">
        <v>34</v>
      </c>
      <c r="H60" t="s">
        <v>25</v>
      </c>
      <c r="I60">
        <v>97</v>
      </c>
      <c r="J60">
        <v>10</v>
      </c>
      <c r="K60">
        <v>103</v>
      </c>
      <c r="L60">
        <v>5</v>
      </c>
      <c r="M60" t="s">
        <v>34</v>
      </c>
      <c r="N60" t="s">
        <v>26</v>
      </c>
      <c r="O60">
        <v>5</v>
      </c>
      <c r="P60" t="s">
        <v>146</v>
      </c>
      <c r="Q60" t="s">
        <v>28</v>
      </c>
      <c r="R60">
        <v>36</v>
      </c>
      <c r="S60" t="s">
        <v>146</v>
      </c>
      <c r="T60">
        <v>3</v>
      </c>
      <c r="U60" t="s">
        <v>208</v>
      </c>
      <c r="V60" t="b">
        <f>IF(IPL[[#This Row],[first_ings_score]]&gt;200,"True")</f>
        <v>0</v>
      </c>
      <c r="W60" t="b">
        <f>AND(IPL[[#This Row],[highscore]]&gt;=50,IPL[[#This Row],[highscore]]&lt;=99,"True")</f>
        <v>0</v>
      </c>
      <c r="X60" t="b">
        <f>IF(IPL[[#This Row],[highscore]]&gt;=100,"True")</f>
        <v>0</v>
      </c>
      <c r="Y60" t="b">
        <f>IF(IPL[[#This Row],[Total Wicket]]&gt;=4,"True")</f>
        <v>0</v>
      </c>
    </row>
    <row r="61" spans="1:25" x14ac:dyDescent="0.2">
      <c r="A61">
        <v>60</v>
      </c>
      <c r="B61" t="s">
        <v>209</v>
      </c>
      <c r="C61" t="s">
        <v>32</v>
      </c>
      <c r="D61" t="s">
        <v>39</v>
      </c>
      <c r="E61" t="s">
        <v>40</v>
      </c>
      <c r="F61" t="s">
        <v>24</v>
      </c>
      <c r="G61" t="s">
        <v>39</v>
      </c>
      <c r="H61" t="s">
        <v>25</v>
      </c>
      <c r="I61">
        <v>209</v>
      </c>
      <c r="J61">
        <v>9</v>
      </c>
      <c r="K61">
        <v>155</v>
      </c>
      <c r="L61">
        <v>9</v>
      </c>
      <c r="M61" t="s">
        <v>40</v>
      </c>
      <c r="N61" t="s">
        <v>55</v>
      </c>
      <c r="O61">
        <v>54</v>
      </c>
      <c r="P61" t="s">
        <v>210</v>
      </c>
      <c r="Q61" t="s">
        <v>80</v>
      </c>
      <c r="R61">
        <v>70</v>
      </c>
      <c r="S61" t="s">
        <v>103</v>
      </c>
      <c r="T61">
        <v>4</v>
      </c>
      <c r="U61" t="s">
        <v>211</v>
      </c>
      <c r="V61" t="str">
        <f>IF(IPL[[#This Row],[first_ings_score]]&gt;200,"True")</f>
        <v>True</v>
      </c>
      <c r="W61" t="b">
        <f>AND(IPL[[#This Row],[highscore]]&gt;=50,IPL[[#This Row],[highscore]]&lt;=99,"True")</f>
        <v>1</v>
      </c>
      <c r="X61" t="b">
        <f>IF(IPL[[#This Row],[highscore]]&gt;=100,"True")</f>
        <v>0</v>
      </c>
      <c r="Y61" t="str">
        <f>IF(IPL[[#This Row],[Total Wicket]]&gt;=4,"True")</f>
        <v>True</v>
      </c>
    </row>
    <row r="62" spans="1:25" x14ac:dyDescent="0.2">
      <c r="A62">
        <v>61</v>
      </c>
      <c r="B62" t="s">
        <v>212</v>
      </c>
      <c r="C62" t="s">
        <v>52</v>
      </c>
      <c r="D62" t="s">
        <v>53</v>
      </c>
      <c r="E62" t="s">
        <v>23</v>
      </c>
      <c r="F62" t="s">
        <v>24</v>
      </c>
      <c r="G62" t="s">
        <v>23</v>
      </c>
      <c r="H62" t="s">
        <v>150</v>
      </c>
      <c r="I62">
        <v>177</v>
      </c>
      <c r="J62">
        <v>6</v>
      </c>
      <c r="K62">
        <v>123</v>
      </c>
      <c r="L62">
        <v>8</v>
      </c>
      <c r="M62" t="s">
        <v>23</v>
      </c>
      <c r="N62" t="s">
        <v>55</v>
      </c>
      <c r="O62">
        <v>54</v>
      </c>
      <c r="P62" t="s">
        <v>70</v>
      </c>
      <c r="Q62" t="s">
        <v>70</v>
      </c>
      <c r="R62">
        <v>49</v>
      </c>
      <c r="S62" t="s">
        <v>70</v>
      </c>
      <c r="T62">
        <v>3</v>
      </c>
      <c r="U62" t="s">
        <v>59</v>
      </c>
      <c r="V62" t="b">
        <f>IF(IPL[[#This Row],[first_ings_score]]&gt;200,"True")</f>
        <v>0</v>
      </c>
      <c r="W62" t="b">
        <f>AND(IPL[[#This Row],[highscore]]&gt;=50,IPL[[#This Row],[highscore]]&lt;=99,"True")</f>
        <v>0</v>
      </c>
      <c r="X62" t="b">
        <f>IF(IPL[[#This Row],[highscore]]&gt;=100,"True")</f>
        <v>0</v>
      </c>
      <c r="Y62" t="b">
        <f>IF(IPL[[#This Row],[Total Wicket]]&gt;=4,"True")</f>
        <v>0</v>
      </c>
    </row>
    <row r="63" spans="1:25" x14ac:dyDescent="0.2">
      <c r="A63">
        <v>62</v>
      </c>
      <c r="B63" t="s">
        <v>213</v>
      </c>
      <c r="C63" t="s">
        <v>21</v>
      </c>
      <c r="D63" t="s">
        <v>22</v>
      </c>
      <c r="E63" t="s">
        <v>46</v>
      </c>
      <c r="F63" t="s">
        <v>24</v>
      </c>
      <c r="G63" t="s">
        <v>22</v>
      </c>
      <c r="H63" t="s">
        <v>150</v>
      </c>
      <c r="I63">
        <v>133</v>
      </c>
      <c r="J63">
        <v>5</v>
      </c>
      <c r="K63">
        <v>137</v>
      </c>
      <c r="L63">
        <v>3</v>
      </c>
      <c r="M63" t="s">
        <v>46</v>
      </c>
      <c r="N63" t="s">
        <v>26</v>
      </c>
      <c r="O63">
        <v>7</v>
      </c>
      <c r="P63" t="s">
        <v>163</v>
      </c>
      <c r="Q63" t="s">
        <v>163</v>
      </c>
      <c r="R63">
        <v>67</v>
      </c>
      <c r="S63" t="s">
        <v>48</v>
      </c>
      <c r="T63">
        <v>2</v>
      </c>
      <c r="U63" t="s">
        <v>174</v>
      </c>
      <c r="V63" t="b">
        <f>IF(IPL[[#This Row],[first_ings_score]]&gt;200,"True")</f>
        <v>0</v>
      </c>
      <c r="W63" t="b">
        <f>AND(IPL[[#This Row],[highscore]]&gt;=50,IPL[[#This Row],[highscore]]&lt;=99,"True")</f>
        <v>1</v>
      </c>
      <c r="X63" t="b">
        <f>IF(IPL[[#This Row],[highscore]]&gt;=100,"True")</f>
        <v>0</v>
      </c>
      <c r="Y63" t="b">
        <f>IF(IPL[[#This Row],[Total Wicket]]&gt;=4,"True")</f>
        <v>0</v>
      </c>
    </row>
    <row r="64" spans="1:25" x14ac:dyDescent="0.2">
      <c r="A64">
        <v>63</v>
      </c>
      <c r="B64" t="s">
        <v>213</v>
      </c>
      <c r="C64" t="s">
        <v>32</v>
      </c>
      <c r="D64" t="s">
        <v>47</v>
      </c>
      <c r="E64" t="s">
        <v>54</v>
      </c>
      <c r="F64" t="s">
        <v>24</v>
      </c>
      <c r="G64" t="s">
        <v>54</v>
      </c>
      <c r="H64" t="s">
        <v>150</v>
      </c>
      <c r="I64">
        <v>178</v>
      </c>
      <c r="J64">
        <v>6</v>
      </c>
      <c r="K64">
        <v>154</v>
      </c>
      <c r="L64">
        <v>8</v>
      </c>
      <c r="M64" t="s">
        <v>54</v>
      </c>
      <c r="N64" t="s">
        <v>55</v>
      </c>
      <c r="O64">
        <v>24</v>
      </c>
      <c r="P64" t="s">
        <v>214</v>
      </c>
      <c r="Q64" t="s">
        <v>49</v>
      </c>
      <c r="R64">
        <v>59</v>
      </c>
      <c r="S64" t="s">
        <v>214</v>
      </c>
      <c r="T64">
        <v>2</v>
      </c>
      <c r="U64" t="s">
        <v>215</v>
      </c>
      <c r="V64" t="b">
        <f>IF(IPL[[#This Row],[first_ings_score]]&gt;200,"True")</f>
        <v>0</v>
      </c>
      <c r="W64" t="b">
        <f>AND(IPL[[#This Row],[highscore]]&gt;=50,IPL[[#This Row],[highscore]]&lt;=99,"True")</f>
        <v>1</v>
      </c>
      <c r="X64" t="b">
        <f>IF(IPL[[#This Row],[highscore]]&gt;=100,"True")</f>
        <v>0</v>
      </c>
      <c r="Y64" t="b">
        <f>IF(IPL[[#This Row],[Total Wicket]]&gt;=4,"True")</f>
        <v>0</v>
      </c>
    </row>
    <row r="65" spans="1:25" x14ac:dyDescent="0.2">
      <c r="A65">
        <v>64</v>
      </c>
      <c r="B65" t="s">
        <v>216</v>
      </c>
      <c r="C65" t="s">
        <v>38</v>
      </c>
      <c r="D65" t="s">
        <v>33</v>
      </c>
      <c r="E65" t="s">
        <v>40</v>
      </c>
      <c r="F65" t="s">
        <v>24</v>
      </c>
      <c r="G65" t="s">
        <v>40</v>
      </c>
      <c r="H65" t="s">
        <v>25</v>
      </c>
      <c r="I65">
        <v>159</v>
      </c>
      <c r="J65">
        <v>7</v>
      </c>
      <c r="K65">
        <v>142</v>
      </c>
      <c r="L65">
        <v>9</v>
      </c>
      <c r="M65" t="s">
        <v>33</v>
      </c>
      <c r="N65" t="s">
        <v>55</v>
      </c>
      <c r="O65">
        <v>17</v>
      </c>
      <c r="P65" t="s">
        <v>217</v>
      </c>
      <c r="Q65" t="s">
        <v>205</v>
      </c>
      <c r="R65">
        <v>63</v>
      </c>
      <c r="S65" t="s">
        <v>218</v>
      </c>
      <c r="T65">
        <v>4</v>
      </c>
      <c r="U65" t="s">
        <v>219</v>
      </c>
      <c r="V65" t="b">
        <f>IF(IPL[[#This Row],[first_ings_score]]&gt;200,"True")</f>
        <v>0</v>
      </c>
      <c r="W65" t="b">
        <f>AND(IPL[[#This Row],[highscore]]&gt;=50,IPL[[#This Row],[highscore]]&lt;=99,"True")</f>
        <v>1</v>
      </c>
      <c r="X65" t="b">
        <f>IF(IPL[[#This Row],[highscore]]&gt;=100,"True")</f>
        <v>0</v>
      </c>
      <c r="Y65" t="str">
        <f>IF(IPL[[#This Row],[Total Wicket]]&gt;=4,"True")</f>
        <v>True</v>
      </c>
    </row>
    <row r="66" spans="1:25" x14ac:dyDescent="0.2">
      <c r="A66">
        <v>65</v>
      </c>
      <c r="B66" t="s">
        <v>220</v>
      </c>
      <c r="C66" t="s">
        <v>21</v>
      </c>
      <c r="D66" t="s">
        <v>53</v>
      </c>
      <c r="E66" t="s">
        <v>34</v>
      </c>
      <c r="F66" t="s">
        <v>24</v>
      </c>
      <c r="G66" t="s">
        <v>34</v>
      </c>
      <c r="H66" t="s">
        <v>25</v>
      </c>
      <c r="I66">
        <v>193</v>
      </c>
      <c r="J66">
        <v>6</v>
      </c>
      <c r="K66">
        <v>190</v>
      </c>
      <c r="L66">
        <v>7</v>
      </c>
      <c r="M66" t="s">
        <v>53</v>
      </c>
      <c r="N66" t="s">
        <v>55</v>
      </c>
      <c r="O66">
        <v>3</v>
      </c>
      <c r="P66" t="s">
        <v>126</v>
      </c>
      <c r="Q66" t="s">
        <v>126</v>
      </c>
      <c r="R66">
        <v>76</v>
      </c>
      <c r="S66" t="s">
        <v>221</v>
      </c>
      <c r="T66">
        <v>3</v>
      </c>
      <c r="U66" t="s">
        <v>30</v>
      </c>
      <c r="V66" t="b">
        <f>IF(IPL[[#This Row],[first_ings_score]]&gt;200,"True")</f>
        <v>0</v>
      </c>
      <c r="W66" t="b">
        <f>AND(IPL[[#This Row],[highscore]]&gt;=50,IPL[[#This Row],[highscore]]&lt;=99,"True")</f>
        <v>1</v>
      </c>
      <c r="X66" t="b">
        <f>IF(IPL[[#This Row],[highscore]]&gt;=100,"True")</f>
        <v>0</v>
      </c>
      <c r="Y66" t="b">
        <f>IF(IPL[[#This Row],[Total Wicket]]&gt;=4,"True")</f>
        <v>0</v>
      </c>
    </row>
    <row r="67" spans="1:25" x14ac:dyDescent="0.2">
      <c r="A67">
        <v>66</v>
      </c>
      <c r="B67" t="s">
        <v>222</v>
      </c>
      <c r="C67" t="s">
        <v>38</v>
      </c>
      <c r="D67" t="s">
        <v>23</v>
      </c>
      <c r="E67" t="s">
        <v>47</v>
      </c>
      <c r="F67" t="s">
        <v>24</v>
      </c>
      <c r="G67" t="s">
        <v>47</v>
      </c>
      <c r="H67" t="s">
        <v>150</v>
      </c>
      <c r="I67">
        <v>210</v>
      </c>
      <c r="J67">
        <v>0</v>
      </c>
      <c r="K67">
        <v>208</v>
      </c>
      <c r="L67">
        <v>8</v>
      </c>
      <c r="M67" t="s">
        <v>47</v>
      </c>
      <c r="N67" t="s">
        <v>55</v>
      </c>
      <c r="O67">
        <v>2</v>
      </c>
      <c r="P67" t="s">
        <v>66</v>
      </c>
      <c r="Q67" t="s">
        <v>66</v>
      </c>
      <c r="R67">
        <v>140</v>
      </c>
      <c r="S67" t="s">
        <v>178</v>
      </c>
      <c r="T67">
        <v>3</v>
      </c>
      <c r="U67" t="s">
        <v>30</v>
      </c>
      <c r="V67" t="str">
        <f>IF(IPL[[#This Row],[first_ings_score]]&gt;200,"True")</f>
        <v>True</v>
      </c>
      <c r="W67" t="b">
        <f>AND(IPL[[#This Row],[highscore]]&gt;=50,IPL[[#This Row],[highscore]]&lt;=99,"True")</f>
        <v>0</v>
      </c>
      <c r="X67" t="str">
        <f>IF(IPL[[#This Row],[highscore]]&gt;=100,"True")</f>
        <v>True</v>
      </c>
      <c r="Y67" t="b">
        <f>IF(IPL[[#This Row],[Total Wicket]]&gt;=4,"True")</f>
        <v>0</v>
      </c>
    </row>
    <row r="68" spans="1:25" x14ac:dyDescent="0.2">
      <c r="A68">
        <v>67</v>
      </c>
      <c r="B68" t="s">
        <v>223</v>
      </c>
      <c r="C68" t="s">
        <v>21</v>
      </c>
      <c r="D68" t="s">
        <v>39</v>
      </c>
      <c r="E68" t="s">
        <v>46</v>
      </c>
      <c r="F68" t="s">
        <v>24</v>
      </c>
      <c r="G68" t="s">
        <v>46</v>
      </c>
      <c r="H68" t="s">
        <v>150</v>
      </c>
      <c r="I68">
        <v>168</v>
      </c>
      <c r="J68">
        <v>5</v>
      </c>
      <c r="K68">
        <v>170</v>
      </c>
      <c r="L68">
        <v>2</v>
      </c>
      <c r="M68" t="s">
        <v>39</v>
      </c>
      <c r="N68" t="s">
        <v>26</v>
      </c>
      <c r="O68">
        <v>8</v>
      </c>
      <c r="P68" t="s">
        <v>172</v>
      </c>
      <c r="Q68" t="s">
        <v>172</v>
      </c>
      <c r="R68">
        <v>73</v>
      </c>
      <c r="S68" t="s">
        <v>96</v>
      </c>
      <c r="T68">
        <v>2</v>
      </c>
      <c r="U68" t="s">
        <v>224</v>
      </c>
      <c r="V68" t="b">
        <f>IF(IPL[[#This Row],[first_ings_score]]&gt;200,"True")</f>
        <v>0</v>
      </c>
      <c r="W68" t="b">
        <f>AND(IPL[[#This Row],[highscore]]&gt;=50,IPL[[#This Row],[highscore]]&lt;=99,"True")</f>
        <v>1</v>
      </c>
      <c r="X68" t="b">
        <f>IF(IPL[[#This Row],[highscore]]&gt;=100,"True")</f>
        <v>0</v>
      </c>
      <c r="Y68" t="b">
        <f>IF(IPL[[#This Row],[Total Wicket]]&gt;=4,"True")</f>
        <v>0</v>
      </c>
    </row>
    <row r="69" spans="1:25" x14ac:dyDescent="0.2">
      <c r="A69">
        <v>68</v>
      </c>
      <c r="B69" t="s">
        <v>225</v>
      </c>
      <c r="C69" t="s">
        <v>32</v>
      </c>
      <c r="D69" t="s">
        <v>22</v>
      </c>
      <c r="E69" t="s">
        <v>54</v>
      </c>
      <c r="F69" t="s">
        <v>24</v>
      </c>
      <c r="G69" t="s">
        <v>22</v>
      </c>
      <c r="H69" t="s">
        <v>150</v>
      </c>
      <c r="I69">
        <v>150</v>
      </c>
      <c r="J69">
        <v>6</v>
      </c>
      <c r="K69">
        <v>151</v>
      </c>
      <c r="L69">
        <v>5</v>
      </c>
      <c r="M69" t="s">
        <v>54</v>
      </c>
      <c r="N69" t="s">
        <v>26</v>
      </c>
      <c r="O69">
        <v>5</v>
      </c>
      <c r="P69" t="s">
        <v>226</v>
      </c>
      <c r="Q69" t="s">
        <v>199</v>
      </c>
      <c r="R69">
        <v>93</v>
      </c>
      <c r="S69" t="s">
        <v>227</v>
      </c>
      <c r="T69">
        <v>2</v>
      </c>
      <c r="U69" t="s">
        <v>228</v>
      </c>
      <c r="V69" t="b">
        <f>IF(IPL[[#This Row],[first_ings_score]]&gt;200,"True")</f>
        <v>0</v>
      </c>
      <c r="W69" t="b">
        <f>AND(IPL[[#This Row],[highscore]]&gt;=50,IPL[[#This Row],[highscore]]&lt;=99,"True")</f>
        <v>1</v>
      </c>
      <c r="X69" t="b">
        <f>IF(IPL[[#This Row],[highscore]]&gt;=100,"True")</f>
        <v>0</v>
      </c>
      <c r="Y69" t="b">
        <f>IF(IPL[[#This Row],[Total Wicket]]&gt;=4,"True")</f>
        <v>0</v>
      </c>
    </row>
    <row r="70" spans="1:25" x14ac:dyDescent="0.2">
      <c r="A70">
        <v>69</v>
      </c>
      <c r="B70" t="s">
        <v>229</v>
      </c>
      <c r="C70" t="s">
        <v>21</v>
      </c>
      <c r="D70" t="s">
        <v>33</v>
      </c>
      <c r="E70" t="s">
        <v>34</v>
      </c>
      <c r="F70" t="s">
        <v>24</v>
      </c>
      <c r="G70" t="s">
        <v>34</v>
      </c>
      <c r="H70" t="s">
        <v>25</v>
      </c>
      <c r="I70">
        <v>159</v>
      </c>
      <c r="J70">
        <v>7</v>
      </c>
      <c r="K70">
        <v>160</v>
      </c>
      <c r="L70">
        <v>5</v>
      </c>
      <c r="M70" t="s">
        <v>34</v>
      </c>
      <c r="N70" t="s">
        <v>26</v>
      </c>
      <c r="O70">
        <v>5</v>
      </c>
      <c r="P70" t="s">
        <v>74</v>
      </c>
      <c r="Q70" t="s">
        <v>36</v>
      </c>
      <c r="R70">
        <v>48</v>
      </c>
      <c r="S70" t="s">
        <v>74</v>
      </c>
      <c r="T70">
        <v>3</v>
      </c>
      <c r="U70" t="s">
        <v>50</v>
      </c>
      <c r="V70" t="b">
        <f>IF(IPL[[#This Row],[first_ings_score]]&gt;200,"True")</f>
        <v>0</v>
      </c>
      <c r="W70" t="b">
        <f>AND(IPL[[#This Row],[highscore]]&gt;=50,IPL[[#This Row],[highscore]]&lt;=99,"True")</f>
        <v>0</v>
      </c>
      <c r="X70" t="b">
        <f>IF(IPL[[#This Row],[highscore]]&gt;=100,"True")</f>
        <v>0</v>
      </c>
      <c r="Y70" t="b">
        <f>IF(IPL[[#This Row],[Total Wicket]]&gt;=4,"True")</f>
        <v>0</v>
      </c>
    </row>
    <row r="71" spans="1:25" x14ac:dyDescent="0.2">
      <c r="A71">
        <v>70</v>
      </c>
      <c r="B71" t="s">
        <v>230</v>
      </c>
      <c r="C71" t="s">
        <v>21</v>
      </c>
      <c r="D71" t="s">
        <v>53</v>
      </c>
      <c r="E71" t="s">
        <v>40</v>
      </c>
      <c r="F71" t="s">
        <v>24</v>
      </c>
      <c r="G71" t="s">
        <v>53</v>
      </c>
      <c r="H71" t="s">
        <v>150</v>
      </c>
      <c r="I71">
        <v>157</v>
      </c>
      <c r="J71">
        <v>8</v>
      </c>
      <c r="K71">
        <v>160</v>
      </c>
      <c r="L71">
        <v>5</v>
      </c>
      <c r="M71" t="s">
        <v>40</v>
      </c>
      <c r="N71" t="s">
        <v>26</v>
      </c>
      <c r="O71">
        <v>5</v>
      </c>
      <c r="P71" t="s">
        <v>231</v>
      </c>
      <c r="Q71" t="s">
        <v>80</v>
      </c>
      <c r="R71">
        <v>49</v>
      </c>
      <c r="S71" t="s">
        <v>231</v>
      </c>
      <c r="T71">
        <v>3</v>
      </c>
      <c r="U71" t="s">
        <v>232</v>
      </c>
      <c r="V71" t="b">
        <f>IF(IPL[[#This Row],[first_ings_score]]&gt;200,"True")</f>
        <v>0</v>
      </c>
      <c r="W71" t="b">
        <f>AND(IPL[[#This Row],[highscore]]&gt;=50,IPL[[#This Row],[highscore]]&lt;=99,"True")</f>
        <v>0</v>
      </c>
      <c r="X71" t="b">
        <f>IF(IPL[[#This Row],[highscore]]&gt;=100,"True")</f>
        <v>0</v>
      </c>
      <c r="Y71" t="b">
        <f>IF(IPL[[#This Row],[Total Wicket]]&gt;=4,"True")</f>
        <v>0</v>
      </c>
    </row>
    <row r="72" spans="1:25" x14ac:dyDescent="0.2">
      <c r="A72">
        <v>71</v>
      </c>
      <c r="B72" t="s">
        <v>233</v>
      </c>
      <c r="C72" t="s">
        <v>234</v>
      </c>
      <c r="D72" t="s">
        <v>46</v>
      </c>
      <c r="E72" t="s">
        <v>54</v>
      </c>
      <c r="F72" t="s">
        <v>235</v>
      </c>
      <c r="G72" t="s">
        <v>46</v>
      </c>
      <c r="H72" t="s">
        <v>25</v>
      </c>
      <c r="I72">
        <v>188</v>
      </c>
      <c r="J72">
        <v>6</v>
      </c>
      <c r="K72">
        <v>191</v>
      </c>
      <c r="L72">
        <v>3</v>
      </c>
      <c r="M72" t="s">
        <v>46</v>
      </c>
      <c r="N72" t="s">
        <v>26</v>
      </c>
      <c r="O72">
        <v>7</v>
      </c>
      <c r="P72" t="s">
        <v>135</v>
      </c>
      <c r="Q72" t="s">
        <v>73</v>
      </c>
      <c r="R72">
        <v>89</v>
      </c>
      <c r="S72" t="s">
        <v>123</v>
      </c>
      <c r="T72">
        <v>1</v>
      </c>
      <c r="U72" t="s">
        <v>236</v>
      </c>
      <c r="V72" t="b">
        <f>IF(IPL[[#This Row],[first_ings_score]]&gt;200,"True")</f>
        <v>0</v>
      </c>
      <c r="W72" t="b">
        <f>AND(IPL[[#This Row],[highscore]]&gt;=50,IPL[[#This Row],[highscore]]&lt;=99,"True")</f>
        <v>1</v>
      </c>
      <c r="X72" t="b">
        <f>IF(IPL[[#This Row],[highscore]]&gt;=100,"True")</f>
        <v>0</v>
      </c>
      <c r="Y72" t="b">
        <f>IF(IPL[[#This Row],[Total Wicket]]&gt;=4,"True")</f>
        <v>0</v>
      </c>
    </row>
    <row r="73" spans="1:25" x14ac:dyDescent="0.2">
      <c r="A73">
        <v>72</v>
      </c>
      <c r="B73" t="s">
        <v>237</v>
      </c>
      <c r="C73" t="s">
        <v>234</v>
      </c>
      <c r="D73" t="s">
        <v>39</v>
      </c>
      <c r="E73" t="s">
        <v>47</v>
      </c>
      <c r="F73" t="s">
        <v>235</v>
      </c>
      <c r="G73" t="s">
        <v>47</v>
      </c>
      <c r="H73" t="s">
        <v>25</v>
      </c>
      <c r="I73">
        <v>207</v>
      </c>
      <c r="J73">
        <v>4</v>
      </c>
      <c r="K73">
        <v>193</v>
      </c>
      <c r="L73">
        <v>6</v>
      </c>
      <c r="M73" t="s">
        <v>39</v>
      </c>
      <c r="N73" t="s">
        <v>55</v>
      </c>
      <c r="O73">
        <v>14</v>
      </c>
      <c r="P73" t="s">
        <v>238</v>
      </c>
      <c r="Q73" t="s">
        <v>238</v>
      </c>
      <c r="R73">
        <v>112</v>
      </c>
      <c r="S73" t="s">
        <v>131</v>
      </c>
      <c r="T73">
        <v>3</v>
      </c>
      <c r="U73" t="s">
        <v>239</v>
      </c>
      <c r="V73" t="str">
        <f>IF(IPL[[#This Row],[first_ings_score]]&gt;200,"True")</f>
        <v>True</v>
      </c>
      <c r="W73" t="b">
        <f>AND(IPL[[#This Row],[highscore]]&gt;=50,IPL[[#This Row],[highscore]]&lt;=99,"True")</f>
        <v>0</v>
      </c>
      <c r="X73" t="str">
        <f>IF(IPL[[#This Row],[highscore]]&gt;=100,"True")</f>
        <v>True</v>
      </c>
      <c r="Y73" t="b">
        <f>IF(IPL[[#This Row],[Total Wicket]]&gt;=4,"True")</f>
        <v>0</v>
      </c>
    </row>
    <row r="74" spans="1:25" x14ac:dyDescent="0.2">
      <c r="A74">
        <v>73</v>
      </c>
      <c r="B74" t="s">
        <v>240</v>
      </c>
      <c r="C74" t="s">
        <v>241</v>
      </c>
      <c r="D74" t="s">
        <v>39</v>
      </c>
      <c r="E74" t="s">
        <v>54</v>
      </c>
      <c r="F74" t="s">
        <v>235</v>
      </c>
      <c r="G74" t="s">
        <v>54</v>
      </c>
      <c r="H74" t="s">
        <v>25</v>
      </c>
      <c r="I74">
        <v>157</v>
      </c>
      <c r="J74">
        <v>8</v>
      </c>
      <c r="K74">
        <v>161</v>
      </c>
      <c r="L74">
        <v>3</v>
      </c>
      <c r="M74" t="s">
        <v>54</v>
      </c>
      <c r="N74" t="s">
        <v>26</v>
      </c>
      <c r="O74">
        <v>7</v>
      </c>
      <c r="P74" t="s">
        <v>73</v>
      </c>
      <c r="Q74" t="s">
        <v>73</v>
      </c>
      <c r="R74">
        <v>106</v>
      </c>
      <c r="S74" t="s">
        <v>148</v>
      </c>
      <c r="T74">
        <v>3</v>
      </c>
      <c r="U74" t="s">
        <v>59</v>
      </c>
      <c r="V74" t="b">
        <f>IF(IPL[[#This Row],[first_ings_score]]&gt;200,"True")</f>
        <v>0</v>
      </c>
      <c r="W74" t="b">
        <f>AND(IPL[[#This Row],[highscore]]&gt;=50,IPL[[#This Row],[highscore]]&lt;=99,"True")</f>
        <v>0</v>
      </c>
      <c r="X74" t="str">
        <f>IF(IPL[[#This Row],[highscore]]&gt;=100,"True")</f>
        <v>True</v>
      </c>
      <c r="Y74" t="b">
        <f>IF(IPL[[#This Row],[Total Wicket]]&gt;=4,"True")</f>
        <v>0</v>
      </c>
    </row>
    <row r="75" spans="1:25" x14ac:dyDescent="0.2">
      <c r="A75">
        <v>74</v>
      </c>
      <c r="B75" t="s">
        <v>242</v>
      </c>
      <c r="C75" t="s">
        <v>241</v>
      </c>
      <c r="D75" t="s">
        <v>46</v>
      </c>
      <c r="E75" t="s">
        <v>54</v>
      </c>
      <c r="F75" t="s">
        <v>243</v>
      </c>
      <c r="G75" t="s">
        <v>54</v>
      </c>
      <c r="H75" t="s">
        <v>150</v>
      </c>
      <c r="I75">
        <v>130</v>
      </c>
      <c r="J75">
        <v>9</v>
      </c>
      <c r="K75">
        <v>133</v>
      </c>
      <c r="L75">
        <v>3</v>
      </c>
      <c r="M75" t="s">
        <v>46</v>
      </c>
      <c r="N75" t="s">
        <v>26</v>
      </c>
      <c r="O75">
        <v>7</v>
      </c>
      <c r="P75" t="s">
        <v>123</v>
      </c>
      <c r="Q75" t="s">
        <v>77</v>
      </c>
      <c r="R75">
        <v>45</v>
      </c>
      <c r="S75" t="s">
        <v>123</v>
      </c>
      <c r="T75">
        <v>3</v>
      </c>
      <c r="U75" t="s">
        <v>75</v>
      </c>
      <c r="V75" t="b">
        <f>IF(IPL[[#This Row],[first_ings_score]]&gt;200,"True")</f>
        <v>0</v>
      </c>
      <c r="W75" t="b">
        <f>AND(IPL[[#This Row],[highscore]]&gt;=50,IPL[[#This Row],[highscore]]&lt;=99,"True")</f>
        <v>0</v>
      </c>
      <c r="X75" t="b">
        <f>IF(IPL[[#This Row],[highscore]]&gt;=100,"True")</f>
        <v>0</v>
      </c>
      <c r="Y75" t="b">
        <f>IF(IPL[[#This Row],[Total Wicket]]&gt;=4,"True")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/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23</v>
      </c>
      <c r="H2" t="s">
        <v>25</v>
      </c>
      <c r="I2">
        <v>131</v>
      </c>
      <c r="J2">
        <v>5</v>
      </c>
      <c r="K2">
        <v>133</v>
      </c>
      <c r="L2">
        <v>4</v>
      </c>
      <c r="M2" t="s">
        <v>23</v>
      </c>
      <c r="N2" t="s">
        <v>26</v>
      </c>
      <c r="O2">
        <v>6</v>
      </c>
      <c r="P2" t="s">
        <v>27</v>
      </c>
      <c r="Q2" t="s">
        <v>28</v>
      </c>
      <c r="R2">
        <v>50</v>
      </c>
      <c r="S2" t="s">
        <v>29</v>
      </c>
      <c r="T2" t="s">
        <v>30</v>
      </c>
    </row>
    <row r="3" spans="1:20" x14ac:dyDescent="0.2">
      <c r="A3">
        <v>2</v>
      </c>
      <c r="B3" t="s">
        <v>31</v>
      </c>
      <c r="C3" t="s">
        <v>32</v>
      </c>
      <c r="D3" t="s">
        <v>33</v>
      </c>
      <c r="E3" t="s">
        <v>34</v>
      </c>
      <c r="F3" t="s">
        <v>24</v>
      </c>
      <c r="G3" t="s">
        <v>33</v>
      </c>
      <c r="H3" t="s">
        <v>25</v>
      </c>
      <c r="I3">
        <v>177</v>
      </c>
      <c r="J3">
        <v>5</v>
      </c>
      <c r="K3">
        <v>179</v>
      </c>
      <c r="L3">
        <v>6</v>
      </c>
      <c r="M3" t="s">
        <v>33</v>
      </c>
      <c r="N3" t="s">
        <v>26</v>
      </c>
      <c r="O3">
        <v>4</v>
      </c>
      <c r="P3" t="s">
        <v>35</v>
      </c>
      <c r="Q3" t="s">
        <v>36</v>
      </c>
      <c r="R3">
        <v>81</v>
      </c>
      <c r="S3" t="s">
        <v>35</v>
      </c>
      <c r="T3" t="s">
        <v>37</v>
      </c>
    </row>
    <row r="4" spans="1:20" x14ac:dyDescent="0.2">
      <c r="A4">
        <v>3</v>
      </c>
      <c r="B4" t="s">
        <v>31</v>
      </c>
      <c r="C4" t="s">
        <v>38</v>
      </c>
      <c r="D4" t="s">
        <v>39</v>
      </c>
      <c r="E4" t="s">
        <v>40</v>
      </c>
      <c r="F4" t="s">
        <v>24</v>
      </c>
      <c r="G4" t="s">
        <v>40</v>
      </c>
      <c r="H4" t="s">
        <v>25</v>
      </c>
      <c r="I4">
        <v>205</v>
      </c>
      <c r="J4">
        <v>2</v>
      </c>
      <c r="K4">
        <v>208</v>
      </c>
      <c r="L4">
        <v>5</v>
      </c>
      <c r="M4" t="s">
        <v>40</v>
      </c>
      <c r="N4" t="s">
        <v>26</v>
      </c>
      <c r="O4">
        <v>5</v>
      </c>
      <c r="P4" t="s">
        <v>41</v>
      </c>
      <c r="Q4" t="s">
        <v>42</v>
      </c>
      <c r="R4">
        <v>88</v>
      </c>
      <c r="S4" t="s">
        <v>43</v>
      </c>
      <c r="T4" t="s">
        <v>44</v>
      </c>
    </row>
    <row r="5" spans="1:20" x14ac:dyDescent="0.2">
      <c r="A5">
        <v>4</v>
      </c>
      <c r="B5" t="s">
        <v>45</v>
      </c>
      <c r="C5" t="s">
        <v>21</v>
      </c>
      <c r="D5" t="s">
        <v>46</v>
      </c>
      <c r="E5" t="s">
        <v>47</v>
      </c>
      <c r="F5" t="s">
        <v>24</v>
      </c>
      <c r="G5" t="s">
        <v>46</v>
      </c>
      <c r="H5" t="s">
        <v>25</v>
      </c>
      <c r="I5">
        <v>158</v>
      </c>
      <c r="J5">
        <v>6</v>
      </c>
      <c r="K5">
        <v>161</v>
      </c>
      <c r="L5">
        <v>5</v>
      </c>
      <c r="M5" t="s">
        <v>46</v>
      </c>
      <c r="N5" t="s">
        <v>26</v>
      </c>
      <c r="O5">
        <v>5</v>
      </c>
      <c r="P5" t="s">
        <v>48</v>
      </c>
      <c r="Q5" t="s">
        <v>49</v>
      </c>
      <c r="R5">
        <v>55</v>
      </c>
      <c r="S5" t="s">
        <v>48</v>
      </c>
      <c r="T5" t="s">
        <v>50</v>
      </c>
    </row>
    <row r="6" spans="1:20" x14ac:dyDescent="0.2">
      <c r="A6">
        <v>5</v>
      </c>
      <c r="B6" t="s">
        <v>51</v>
      </c>
      <c r="C6" t="s">
        <v>52</v>
      </c>
      <c r="D6" t="s">
        <v>53</v>
      </c>
      <c r="E6" t="s">
        <v>54</v>
      </c>
      <c r="F6" t="s">
        <v>24</v>
      </c>
      <c r="G6" t="s">
        <v>53</v>
      </c>
      <c r="H6" t="s">
        <v>25</v>
      </c>
      <c r="I6">
        <v>210</v>
      </c>
      <c r="J6">
        <v>6</v>
      </c>
      <c r="K6">
        <v>149</v>
      </c>
      <c r="L6">
        <v>7</v>
      </c>
      <c r="M6" t="s">
        <v>54</v>
      </c>
      <c r="N6" t="s">
        <v>55</v>
      </c>
      <c r="O6">
        <v>61</v>
      </c>
      <c r="P6" t="s">
        <v>56</v>
      </c>
      <c r="Q6" t="s">
        <v>57</v>
      </c>
      <c r="R6">
        <v>57</v>
      </c>
      <c r="S6" t="s">
        <v>58</v>
      </c>
      <c r="T6" t="s">
        <v>59</v>
      </c>
    </row>
    <row r="7" spans="1:20" x14ac:dyDescent="0.2">
      <c r="A7">
        <v>6</v>
      </c>
      <c r="B7" t="s">
        <v>60</v>
      </c>
      <c r="C7" t="s">
        <v>38</v>
      </c>
      <c r="D7" t="s">
        <v>39</v>
      </c>
      <c r="E7" t="s">
        <v>23</v>
      </c>
      <c r="F7" t="s">
        <v>24</v>
      </c>
      <c r="G7" t="s">
        <v>39</v>
      </c>
      <c r="H7" t="s">
        <v>25</v>
      </c>
      <c r="I7">
        <v>128</v>
      </c>
      <c r="J7">
        <v>10</v>
      </c>
      <c r="K7">
        <v>132</v>
      </c>
      <c r="L7">
        <v>7</v>
      </c>
      <c r="M7" t="s">
        <v>39</v>
      </c>
      <c r="N7" t="s">
        <v>26</v>
      </c>
      <c r="O7">
        <v>3</v>
      </c>
      <c r="P7" t="s">
        <v>61</v>
      </c>
      <c r="Q7" t="s">
        <v>62</v>
      </c>
      <c r="R7">
        <v>28</v>
      </c>
      <c r="S7" t="s">
        <v>61</v>
      </c>
      <c r="T7" t="s">
        <v>63</v>
      </c>
    </row>
    <row r="8" spans="1:20" x14ac:dyDescent="0.2">
      <c r="A8">
        <v>7</v>
      </c>
      <c r="B8" t="s">
        <v>64</v>
      </c>
      <c r="C8" t="s">
        <v>32</v>
      </c>
      <c r="D8" t="s">
        <v>22</v>
      </c>
      <c r="E8" t="s">
        <v>47</v>
      </c>
      <c r="F8" t="s">
        <v>24</v>
      </c>
      <c r="G8" t="s">
        <v>47</v>
      </c>
      <c r="H8" t="s">
        <v>25</v>
      </c>
      <c r="I8">
        <v>210</v>
      </c>
      <c r="J8">
        <v>7</v>
      </c>
      <c r="K8">
        <v>211</v>
      </c>
      <c r="L8">
        <v>4</v>
      </c>
      <c r="M8" t="s">
        <v>47</v>
      </c>
      <c r="N8" t="s">
        <v>26</v>
      </c>
      <c r="O8">
        <v>6</v>
      </c>
      <c r="P8" t="s">
        <v>65</v>
      </c>
      <c r="Q8" t="s">
        <v>66</v>
      </c>
      <c r="R8">
        <v>61</v>
      </c>
      <c r="S8" t="s">
        <v>67</v>
      </c>
      <c r="T8" t="s">
        <v>68</v>
      </c>
    </row>
    <row r="9" spans="1:20" x14ac:dyDescent="0.2">
      <c r="A9">
        <v>8</v>
      </c>
      <c r="B9" t="s">
        <v>69</v>
      </c>
      <c r="C9" t="s">
        <v>21</v>
      </c>
      <c r="D9" t="s">
        <v>23</v>
      </c>
      <c r="E9" t="s">
        <v>40</v>
      </c>
      <c r="F9" t="s">
        <v>24</v>
      </c>
      <c r="G9" t="s">
        <v>23</v>
      </c>
      <c r="H9" t="s">
        <v>25</v>
      </c>
      <c r="I9">
        <v>137</v>
      </c>
      <c r="J9">
        <v>10</v>
      </c>
      <c r="K9">
        <v>141</v>
      </c>
      <c r="L9">
        <v>4</v>
      </c>
      <c r="M9" t="s">
        <v>23</v>
      </c>
      <c r="N9" t="s">
        <v>26</v>
      </c>
      <c r="O9">
        <v>6</v>
      </c>
      <c r="P9" t="s">
        <v>27</v>
      </c>
      <c r="Q9" t="s">
        <v>70</v>
      </c>
      <c r="R9">
        <v>70</v>
      </c>
      <c r="S9" t="s">
        <v>27</v>
      </c>
      <c r="T9" t="s">
        <v>71</v>
      </c>
    </row>
    <row r="10" spans="1:20" x14ac:dyDescent="0.2">
      <c r="A10">
        <v>9</v>
      </c>
      <c r="B10" t="s">
        <v>72</v>
      </c>
      <c r="C10" t="s">
        <v>38</v>
      </c>
      <c r="D10" t="s">
        <v>34</v>
      </c>
      <c r="E10" t="s">
        <v>54</v>
      </c>
      <c r="F10" t="s">
        <v>24</v>
      </c>
      <c r="G10" t="s">
        <v>34</v>
      </c>
      <c r="H10" t="s">
        <v>25</v>
      </c>
      <c r="I10">
        <v>193</v>
      </c>
      <c r="J10">
        <v>8</v>
      </c>
      <c r="K10">
        <v>170</v>
      </c>
      <c r="L10">
        <v>8</v>
      </c>
      <c r="M10" t="s">
        <v>54</v>
      </c>
      <c r="N10" t="s">
        <v>55</v>
      </c>
      <c r="O10">
        <v>23</v>
      </c>
      <c r="P10" t="s">
        <v>73</v>
      </c>
      <c r="Q10" t="s">
        <v>73</v>
      </c>
      <c r="R10">
        <v>100</v>
      </c>
      <c r="S10" t="s">
        <v>74</v>
      </c>
      <c r="T10" t="s">
        <v>75</v>
      </c>
    </row>
    <row r="11" spans="1:20" x14ac:dyDescent="0.2">
      <c r="A11">
        <v>10</v>
      </c>
      <c r="B11" t="s">
        <v>72</v>
      </c>
      <c r="C11" t="s">
        <v>52</v>
      </c>
      <c r="D11" t="s">
        <v>33</v>
      </c>
      <c r="E11" t="s">
        <v>46</v>
      </c>
      <c r="F11" t="s">
        <v>24</v>
      </c>
      <c r="G11" t="s">
        <v>33</v>
      </c>
      <c r="H11" t="s">
        <v>25</v>
      </c>
      <c r="I11">
        <v>171</v>
      </c>
      <c r="J11">
        <v>6</v>
      </c>
      <c r="K11">
        <v>157</v>
      </c>
      <c r="L11">
        <v>9</v>
      </c>
      <c r="M11" t="s">
        <v>46</v>
      </c>
      <c r="N11" t="s">
        <v>55</v>
      </c>
      <c r="O11">
        <v>14</v>
      </c>
      <c r="P11" t="s">
        <v>76</v>
      </c>
      <c r="Q11" t="s">
        <v>77</v>
      </c>
      <c r="R11">
        <v>84</v>
      </c>
      <c r="S11" t="s">
        <v>76</v>
      </c>
      <c r="T11" t="s">
        <v>78</v>
      </c>
    </row>
    <row r="12" spans="1:20" x14ac:dyDescent="0.2">
      <c r="A12">
        <v>11</v>
      </c>
      <c r="B12" t="s">
        <v>79</v>
      </c>
      <c r="C12" t="s">
        <v>32</v>
      </c>
      <c r="D12" t="s">
        <v>22</v>
      </c>
      <c r="E12" t="s">
        <v>40</v>
      </c>
      <c r="F12" t="s">
        <v>24</v>
      </c>
      <c r="G12" t="s">
        <v>22</v>
      </c>
      <c r="H12" t="s">
        <v>25</v>
      </c>
      <c r="I12">
        <v>180</v>
      </c>
      <c r="J12">
        <v>8</v>
      </c>
      <c r="K12">
        <v>126</v>
      </c>
      <c r="L12">
        <v>10</v>
      </c>
      <c r="M12" t="s">
        <v>40</v>
      </c>
      <c r="N12" t="s">
        <v>55</v>
      </c>
      <c r="O12">
        <v>54</v>
      </c>
      <c r="P12" t="s">
        <v>80</v>
      </c>
      <c r="Q12" t="s">
        <v>80</v>
      </c>
      <c r="R12">
        <v>60</v>
      </c>
      <c r="S12" t="s">
        <v>81</v>
      </c>
      <c r="T12" t="s">
        <v>50</v>
      </c>
    </row>
    <row r="13" spans="1:20" x14ac:dyDescent="0.2">
      <c r="A13">
        <v>12</v>
      </c>
      <c r="B13" t="s">
        <v>82</v>
      </c>
      <c r="C13" t="s">
        <v>38</v>
      </c>
      <c r="D13" t="s">
        <v>53</v>
      </c>
      <c r="E13" t="s">
        <v>47</v>
      </c>
      <c r="F13" t="s">
        <v>24</v>
      </c>
      <c r="G13" t="s">
        <v>53</v>
      </c>
      <c r="H13" t="s">
        <v>25</v>
      </c>
      <c r="I13">
        <v>169</v>
      </c>
      <c r="J13">
        <v>7</v>
      </c>
      <c r="K13">
        <v>157</v>
      </c>
      <c r="L13">
        <v>9</v>
      </c>
      <c r="M13" t="s">
        <v>47</v>
      </c>
      <c r="N13" t="s">
        <v>55</v>
      </c>
      <c r="O13">
        <v>12</v>
      </c>
      <c r="P13" t="s">
        <v>83</v>
      </c>
      <c r="Q13" t="s">
        <v>84</v>
      </c>
      <c r="R13">
        <v>68</v>
      </c>
      <c r="S13" t="s">
        <v>83</v>
      </c>
      <c r="T13" t="s">
        <v>85</v>
      </c>
    </row>
    <row r="14" spans="1:20" x14ac:dyDescent="0.2">
      <c r="A14">
        <v>13</v>
      </c>
      <c r="B14" t="s">
        <v>86</v>
      </c>
      <c r="C14" t="s">
        <v>21</v>
      </c>
      <c r="D14" t="s">
        <v>39</v>
      </c>
      <c r="E14" t="s">
        <v>54</v>
      </c>
      <c r="F14" t="s">
        <v>24</v>
      </c>
      <c r="G14" t="s">
        <v>39</v>
      </c>
      <c r="H14" t="s">
        <v>25</v>
      </c>
      <c r="I14">
        <v>169</v>
      </c>
      <c r="J14">
        <v>3</v>
      </c>
      <c r="K14">
        <v>173</v>
      </c>
      <c r="L14">
        <v>6</v>
      </c>
      <c r="M14" t="s">
        <v>39</v>
      </c>
      <c r="N14" t="s">
        <v>26</v>
      </c>
      <c r="O14">
        <v>4</v>
      </c>
      <c r="P14" t="s">
        <v>87</v>
      </c>
      <c r="Q14" t="s">
        <v>73</v>
      </c>
      <c r="R14">
        <v>70</v>
      </c>
      <c r="S14" t="s">
        <v>58</v>
      </c>
      <c r="T14" t="s">
        <v>88</v>
      </c>
    </row>
    <row r="15" spans="1:20" x14ac:dyDescent="0.2">
      <c r="A15">
        <v>14</v>
      </c>
      <c r="B15" t="s">
        <v>89</v>
      </c>
      <c r="C15" t="s">
        <v>52</v>
      </c>
      <c r="D15" t="s">
        <v>23</v>
      </c>
      <c r="E15" t="s">
        <v>34</v>
      </c>
      <c r="F15" t="s">
        <v>24</v>
      </c>
      <c r="G15" t="s">
        <v>23</v>
      </c>
      <c r="H15" t="s">
        <v>25</v>
      </c>
      <c r="I15">
        <v>161</v>
      </c>
      <c r="J15">
        <v>4</v>
      </c>
      <c r="K15">
        <v>162</v>
      </c>
      <c r="L15">
        <v>5</v>
      </c>
      <c r="M15" t="s">
        <v>23</v>
      </c>
      <c r="N15" t="s">
        <v>26</v>
      </c>
      <c r="O15">
        <v>5</v>
      </c>
      <c r="P15" t="s">
        <v>90</v>
      </c>
      <c r="Q15" t="s">
        <v>90</v>
      </c>
      <c r="R15">
        <v>56</v>
      </c>
      <c r="S15" t="s">
        <v>91</v>
      </c>
      <c r="T15" t="s">
        <v>92</v>
      </c>
    </row>
    <row r="16" spans="1:20" x14ac:dyDescent="0.2">
      <c r="A16">
        <v>15</v>
      </c>
      <c r="B16" t="s">
        <v>93</v>
      </c>
      <c r="C16" t="s">
        <v>38</v>
      </c>
      <c r="D16" t="s">
        <v>33</v>
      </c>
      <c r="E16" t="s">
        <v>47</v>
      </c>
      <c r="F16" t="s">
        <v>24</v>
      </c>
      <c r="G16" t="s">
        <v>47</v>
      </c>
      <c r="H16" t="s">
        <v>25</v>
      </c>
      <c r="I16">
        <v>149</v>
      </c>
      <c r="J16">
        <v>3</v>
      </c>
      <c r="K16">
        <v>155</v>
      </c>
      <c r="L16">
        <v>4</v>
      </c>
      <c r="M16" t="s">
        <v>47</v>
      </c>
      <c r="N16" t="s">
        <v>26</v>
      </c>
      <c r="O16">
        <v>6</v>
      </c>
      <c r="P16" t="s">
        <v>66</v>
      </c>
      <c r="Q16" t="s">
        <v>66</v>
      </c>
      <c r="R16">
        <v>80</v>
      </c>
      <c r="S16" t="s">
        <v>67</v>
      </c>
      <c r="T16" t="s">
        <v>94</v>
      </c>
    </row>
    <row r="17" spans="1:20" x14ac:dyDescent="0.2">
      <c r="A17">
        <v>16</v>
      </c>
      <c r="B17" t="s">
        <v>95</v>
      </c>
      <c r="C17" t="s">
        <v>32</v>
      </c>
      <c r="D17" t="s">
        <v>46</v>
      </c>
      <c r="E17" t="s">
        <v>40</v>
      </c>
      <c r="F17" t="s">
        <v>24</v>
      </c>
      <c r="G17" t="s">
        <v>46</v>
      </c>
      <c r="H17" t="s">
        <v>25</v>
      </c>
      <c r="I17">
        <v>189</v>
      </c>
      <c r="J17">
        <v>9</v>
      </c>
      <c r="K17">
        <v>190</v>
      </c>
      <c r="L17">
        <v>4</v>
      </c>
      <c r="M17" t="s">
        <v>46</v>
      </c>
      <c r="N17" t="s">
        <v>26</v>
      </c>
      <c r="O17">
        <v>6</v>
      </c>
      <c r="P17" t="s">
        <v>77</v>
      </c>
      <c r="Q17" t="s">
        <v>77</v>
      </c>
      <c r="R17">
        <v>96</v>
      </c>
      <c r="S17" t="s">
        <v>96</v>
      </c>
      <c r="T17" t="s">
        <v>59</v>
      </c>
    </row>
    <row r="18" spans="1:20" x14ac:dyDescent="0.2">
      <c r="A18">
        <v>17</v>
      </c>
      <c r="B18" t="s">
        <v>97</v>
      </c>
      <c r="C18" t="s">
        <v>38</v>
      </c>
      <c r="D18" t="s">
        <v>22</v>
      </c>
      <c r="E18" t="s">
        <v>53</v>
      </c>
      <c r="F18" t="s">
        <v>24</v>
      </c>
      <c r="G18" t="s">
        <v>53</v>
      </c>
      <c r="H18" t="s">
        <v>25</v>
      </c>
      <c r="I18">
        <v>154</v>
      </c>
      <c r="J18">
        <v>7</v>
      </c>
      <c r="K18">
        <v>155</v>
      </c>
      <c r="L18">
        <v>2</v>
      </c>
      <c r="M18" t="s">
        <v>53</v>
      </c>
      <c r="N18" t="s">
        <v>26</v>
      </c>
      <c r="O18">
        <v>8</v>
      </c>
      <c r="P18" t="s">
        <v>98</v>
      </c>
      <c r="Q18" t="s">
        <v>98</v>
      </c>
      <c r="R18">
        <v>75</v>
      </c>
      <c r="S18" t="s">
        <v>99</v>
      </c>
      <c r="T18" t="s">
        <v>100</v>
      </c>
    </row>
    <row r="19" spans="1:20" x14ac:dyDescent="0.2">
      <c r="A19">
        <v>18</v>
      </c>
      <c r="B19" t="s">
        <v>97</v>
      </c>
      <c r="C19" t="s">
        <v>52</v>
      </c>
      <c r="D19" t="s">
        <v>39</v>
      </c>
      <c r="E19" t="s">
        <v>34</v>
      </c>
      <c r="F19" t="s">
        <v>24</v>
      </c>
      <c r="G19" t="s">
        <v>39</v>
      </c>
      <c r="H19" t="s">
        <v>25</v>
      </c>
      <c r="I19">
        <v>151</v>
      </c>
      <c r="J19">
        <v>6</v>
      </c>
      <c r="K19">
        <v>152</v>
      </c>
      <c r="L19">
        <v>3</v>
      </c>
      <c r="M19" t="s">
        <v>39</v>
      </c>
      <c r="N19" t="s">
        <v>26</v>
      </c>
      <c r="O19">
        <v>7</v>
      </c>
      <c r="P19" t="s">
        <v>101</v>
      </c>
      <c r="Q19" t="s">
        <v>102</v>
      </c>
      <c r="R19">
        <v>68</v>
      </c>
      <c r="S19" t="s">
        <v>103</v>
      </c>
      <c r="T19" t="s">
        <v>104</v>
      </c>
    </row>
    <row r="20" spans="1:20" x14ac:dyDescent="0.2">
      <c r="A20">
        <v>19</v>
      </c>
      <c r="B20" t="s">
        <v>105</v>
      </c>
      <c r="C20" t="s">
        <v>32</v>
      </c>
      <c r="D20" t="s">
        <v>33</v>
      </c>
      <c r="E20" t="s">
        <v>23</v>
      </c>
      <c r="F20" t="s">
        <v>24</v>
      </c>
      <c r="G20" t="s">
        <v>23</v>
      </c>
      <c r="H20" t="s">
        <v>25</v>
      </c>
      <c r="I20">
        <v>215</v>
      </c>
      <c r="J20">
        <v>5</v>
      </c>
      <c r="K20">
        <v>171</v>
      </c>
      <c r="L20">
        <v>10</v>
      </c>
      <c r="M20" t="s">
        <v>33</v>
      </c>
      <c r="N20" t="s">
        <v>55</v>
      </c>
      <c r="O20">
        <v>44</v>
      </c>
      <c r="P20" t="s">
        <v>35</v>
      </c>
      <c r="Q20" t="s">
        <v>106</v>
      </c>
      <c r="R20">
        <v>61</v>
      </c>
      <c r="S20" t="s">
        <v>35</v>
      </c>
      <c r="T20" t="s">
        <v>107</v>
      </c>
    </row>
    <row r="21" spans="1:20" x14ac:dyDescent="0.2">
      <c r="A21">
        <v>20</v>
      </c>
      <c r="B21" t="s">
        <v>105</v>
      </c>
      <c r="C21" t="s">
        <v>21</v>
      </c>
      <c r="D21" t="s">
        <v>47</v>
      </c>
      <c r="E21" t="s">
        <v>54</v>
      </c>
      <c r="F21" t="s">
        <v>24</v>
      </c>
      <c r="G21" t="s">
        <v>47</v>
      </c>
      <c r="H21" t="s">
        <v>25</v>
      </c>
      <c r="I21">
        <v>165</v>
      </c>
      <c r="J21">
        <v>6</v>
      </c>
      <c r="K21">
        <v>162</v>
      </c>
      <c r="L21">
        <v>8</v>
      </c>
      <c r="M21" t="s">
        <v>54</v>
      </c>
      <c r="N21" t="s">
        <v>55</v>
      </c>
      <c r="O21">
        <v>3</v>
      </c>
      <c r="P21" t="s">
        <v>58</v>
      </c>
      <c r="Q21" t="s">
        <v>108</v>
      </c>
      <c r="R21">
        <v>59</v>
      </c>
      <c r="S21" t="s">
        <v>58</v>
      </c>
      <c r="T21" t="s">
        <v>109</v>
      </c>
    </row>
    <row r="22" spans="1:20" x14ac:dyDescent="0.2">
      <c r="A22">
        <v>21</v>
      </c>
      <c r="B22" t="s">
        <v>110</v>
      </c>
      <c r="C22" t="s">
        <v>38</v>
      </c>
      <c r="D22" t="s">
        <v>46</v>
      </c>
      <c r="E22" t="s">
        <v>53</v>
      </c>
      <c r="F22" t="s">
        <v>24</v>
      </c>
      <c r="G22" t="s">
        <v>53</v>
      </c>
      <c r="H22" t="s">
        <v>25</v>
      </c>
      <c r="I22">
        <v>162</v>
      </c>
      <c r="J22">
        <v>7</v>
      </c>
      <c r="K22">
        <v>168</v>
      </c>
      <c r="L22">
        <v>2</v>
      </c>
      <c r="M22" t="s">
        <v>53</v>
      </c>
      <c r="N22" t="s">
        <v>26</v>
      </c>
      <c r="O22">
        <v>8</v>
      </c>
      <c r="P22" t="s">
        <v>111</v>
      </c>
      <c r="Q22" t="s">
        <v>111</v>
      </c>
      <c r="R22">
        <v>57</v>
      </c>
      <c r="S22" t="s">
        <v>112</v>
      </c>
      <c r="T22" t="s">
        <v>113</v>
      </c>
    </row>
    <row r="23" spans="1:20" x14ac:dyDescent="0.2">
      <c r="A23">
        <v>22</v>
      </c>
      <c r="B23" t="s">
        <v>114</v>
      </c>
      <c r="C23" t="s">
        <v>38</v>
      </c>
      <c r="D23" t="s">
        <v>39</v>
      </c>
      <c r="E23" t="s">
        <v>22</v>
      </c>
      <c r="F23" t="s">
        <v>24</v>
      </c>
      <c r="G23" t="s">
        <v>39</v>
      </c>
      <c r="H23" t="s">
        <v>25</v>
      </c>
      <c r="I23">
        <v>216</v>
      </c>
      <c r="J23">
        <v>4</v>
      </c>
      <c r="K23">
        <v>193</v>
      </c>
      <c r="L23">
        <v>9</v>
      </c>
      <c r="M23" t="s">
        <v>22</v>
      </c>
      <c r="N23" t="s">
        <v>55</v>
      </c>
      <c r="O23">
        <v>23</v>
      </c>
      <c r="P23" t="s">
        <v>115</v>
      </c>
      <c r="Q23" t="s">
        <v>115</v>
      </c>
      <c r="R23">
        <v>95</v>
      </c>
      <c r="S23" t="s">
        <v>116</v>
      </c>
      <c r="T23" t="s">
        <v>117</v>
      </c>
    </row>
    <row r="24" spans="1:20" x14ac:dyDescent="0.2">
      <c r="A24">
        <v>23</v>
      </c>
      <c r="B24" t="s">
        <v>118</v>
      </c>
      <c r="C24" t="s">
        <v>52</v>
      </c>
      <c r="D24" t="s">
        <v>34</v>
      </c>
      <c r="E24" t="s">
        <v>40</v>
      </c>
      <c r="F24" t="s">
        <v>24</v>
      </c>
      <c r="G24" t="s">
        <v>34</v>
      </c>
      <c r="H24" t="s">
        <v>25</v>
      </c>
      <c r="I24">
        <v>198</v>
      </c>
      <c r="J24">
        <v>5</v>
      </c>
      <c r="K24">
        <v>186</v>
      </c>
      <c r="L24">
        <v>9</v>
      </c>
      <c r="M24" t="s">
        <v>40</v>
      </c>
      <c r="N24" t="s">
        <v>55</v>
      </c>
      <c r="O24">
        <v>12</v>
      </c>
      <c r="P24" t="s">
        <v>119</v>
      </c>
      <c r="Q24" t="s">
        <v>120</v>
      </c>
      <c r="R24">
        <v>70</v>
      </c>
      <c r="S24" t="s">
        <v>41</v>
      </c>
      <c r="T24" t="s">
        <v>121</v>
      </c>
    </row>
    <row r="25" spans="1:20" x14ac:dyDescent="0.2">
      <c r="A25">
        <v>24</v>
      </c>
      <c r="B25" t="s">
        <v>122</v>
      </c>
      <c r="C25" t="s">
        <v>38</v>
      </c>
      <c r="D25" t="s">
        <v>46</v>
      </c>
      <c r="E25" t="s">
        <v>54</v>
      </c>
      <c r="F25" t="s">
        <v>24</v>
      </c>
      <c r="G25" t="s">
        <v>54</v>
      </c>
      <c r="H25" t="s">
        <v>25</v>
      </c>
      <c r="I25">
        <v>192</v>
      </c>
      <c r="J25">
        <v>4</v>
      </c>
      <c r="K25">
        <v>155</v>
      </c>
      <c r="L25">
        <v>9</v>
      </c>
      <c r="M25" t="s">
        <v>46</v>
      </c>
      <c r="N25" t="s">
        <v>55</v>
      </c>
      <c r="O25">
        <v>37</v>
      </c>
      <c r="P25" t="s">
        <v>123</v>
      </c>
      <c r="Q25" t="s">
        <v>123</v>
      </c>
      <c r="R25">
        <v>87</v>
      </c>
      <c r="S25" t="s">
        <v>76</v>
      </c>
      <c r="T25" t="s">
        <v>124</v>
      </c>
    </row>
    <row r="26" spans="1:20" x14ac:dyDescent="0.2">
      <c r="A26">
        <v>25</v>
      </c>
      <c r="B26" t="s">
        <v>125</v>
      </c>
      <c r="C26" t="s">
        <v>32</v>
      </c>
      <c r="D26" t="s">
        <v>53</v>
      </c>
      <c r="E26" t="s">
        <v>23</v>
      </c>
      <c r="F26" t="s">
        <v>24</v>
      </c>
      <c r="G26" t="s">
        <v>53</v>
      </c>
      <c r="H26" t="s">
        <v>25</v>
      </c>
      <c r="I26">
        <v>175</v>
      </c>
      <c r="J26">
        <v>8</v>
      </c>
      <c r="K26">
        <v>176</v>
      </c>
      <c r="L26">
        <v>3</v>
      </c>
      <c r="M26" t="s">
        <v>53</v>
      </c>
      <c r="N26" t="s">
        <v>26</v>
      </c>
      <c r="O26">
        <v>7</v>
      </c>
      <c r="P26" t="s">
        <v>126</v>
      </c>
      <c r="Q26" t="s">
        <v>126</v>
      </c>
      <c r="R26">
        <v>71</v>
      </c>
      <c r="S26" t="s">
        <v>112</v>
      </c>
      <c r="T26" t="s">
        <v>127</v>
      </c>
    </row>
    <row r="27" spans="1:20" x14ac:dyDescent="0.2">
      <c r="A27">
        <v>26</v>
      </c>
      <c r="B27" t="s">
        <v>128</v>
      </c>
      <c r="C27" t="s">
        <v>32</v>
      </c>
      <c r="D27" t="s">
        <v>47</v>
      </c>
      <c r="E27" t="s">
        <v>34</v>
      </c>
      <c r="F27" t="s">
        <v>24</v>
      </c>
      <c r="G27" t="s">
        <v>34</v>
      </c>
      <c r="H27" t="s">
        <v>25</v>
      </c>
      <c r="I27">
        <v>199</v>
      </c>
      <c r="J27">
        <v>4</v>
      </c>
      <c r="K27">
        <v>181</v>
      </c>
      <c r="L27">
        <v>9</v>
      </c>
      <c r="M27" t="s">
        <v>47</v>
      </c>
      <c r="N27" t="s">
        <v>55</v>
      </c>
      <c r="O27">
        <v>18</v>
      </c>
      <c r="P27" t="s">
        <v>129</v>
      </c>
      <c r="Q27" t="s">
        <v>84</v>
      </c>
      <c r="R27">
        <v>103</v>
      </c>
      <c r="S27" t="s">
        <v>83</v>
      </c>
      <c r="T27" t="s">
        <v>130</v>
      </c>
    </row>
    <row r="28" spans="1:20" x14ac:dyDescent="0.2">
      <c r="A28">
        <v>27</v>
      </c>
      <c r="B28" t="s">
        <v>128</v>
      </c>
      <c r="C28" t="s">
        <v>21</v>
      </c>
      <c r="D28" t="s">
        <v>39</v>
      </c>
      <c r="E28" t="s">
        <v>33</v>
      </c>
      <c r="F28" t="s">
        <v>24</v>
      </c>
      <c r="G28" t="s">
        <v>33</v>
      </c>
      <c r="H28" t="s">
        <v>25</v>
      </c>
      <c r="I28">
        <v>189</v>
      </c>
      <c r="J28">
        <v>5</v>
      </c>
      <c r="K28">
        <v>173</v>
      </c>
      <c r="L28">
        <v>7</v>
      </c>
      <c r="M28" t="s">
        <v>39</v>
      </c>
      <c r="N28" t="s">
        <v>55</v>
      </c>
      <c r="O28">
        <v>16</v>
      </c>
      <c r="P28" t="s">
        <v>87</v>
      </c>
      <c r="Q28" t="s">
        <v>87</v>
      </c>
      <c r="R28">
        <v>66</v>
      </c>
      <c r="S28" t="s">
        <v>131</v>
      </c>
      <c r="T28" t="s">
        <v>132</v>
      </c>
    </row>
    <row r="29" spans="1:20" x14ac:dyDescent="0.2">
      <c r="A29">
        <v>28</v>
      </c>
      <c r="B29" t="s">
        <v>133</v>
      </c>
      <c r="C29" t="s">
        <v>38</v>
      </c>
      <c r="D29" t="s">
        <v>53</v>
      </c>
      <c r="E29" t="s">
        <v>40</v>
      </c>
      <c r="F29" t="s">
        <v>24</v>
      </c>
      <c r="G29" t="s">
        <v>53</v>
      </c>
      <c r="H29" t="s">
        <v>25</v>
      </c>
      <c r="I29">
        <v>151</v>
      </c>
      <c r="J29">
        <v>10</v>
      </c>
      <c r="K29">
        <v>152</v>
      </c>
      <c r="L29">
        <v>3</v>
      </c>
      <c r="M29" t="s">
        <v>53</v>
      </c>
      <c r="N29" t="s">
        <v>26</v>
      </c>
      <c r="O29">
        <v>7</v>
      </c>
      <c r="P29" t="s">
        <v>134</v>
      </c>
      <c r="Q29" t="s">
        <v>80</v>
      </c>
      <c r="R29">
        <v>60</v>
      </c>
      <c r="S29" t="s">
        <v>134</v>
      </c>
      <c r="T29" t="s">
        <v>78</v>
      </c>
    </row>
    <row r="30" spans="1:20" x14ac:dyDescent="0.2">
      <c r="A30">
        <v>29</v>
      </c>
      <c r="B30" t="s">
        <v>133</v>
      </c>
      <c r="C30" t="s">
        <v>52</v>
      </c>
      <c r="D30" t="s">
        <v>22</v>
      </c>
      <c r="E30" t="s">
        <v>46</v>
      </c>
      <c r="F30" t="s">
        <v>24</v>
      </c>
      <c r="G30" t="s">
        <v>46</v>
      </c>
      <c r="H30" t="s">
        <v>25</v>
      </c>
      <c r="I30">
        <v>169</v>
      </c>
      <c r="J30">
        <v>5</v>
      </c>
      <c r="K30">
        <v>170</v>
      </c>
      <c r="L30">
        <v>7</v>
      </c>
      <c r="M30" t="s">
        <v>46</v>
      </c>
      <c r="N30" t="s">
        <v>26</v>
      </c>
      <c r="O30">
        <v>3</v>
      </c>
      <c r="P30" t="s">
        <v>135</v>
      </c>
      <c r="Q30" t="s">
        <v>135</v>
      </c>
      <c r="R30">
        <v>94</v>
      </c>
      <c r="S30" t="s">
        <v>29</v>
      </c>
      <c r="T30" t="s">
        <v>124</v>
      </c>
    </row>
    <row r="31" spans="1:20" x14ac:dyDescent="0.2">
      <c r="A31">
        <v>30</v>
      </c>
      <c r="B31" t="s">
        <v>136</v>
      </c>
      <c r="C31" t="s">
        <v>32</v>
      </c>
      <c r="D31" t="s">
        <v>23</v>
      </c>
      <c r="E31" t="s">
        <v>54</v>
      </c>
      <c r="F31" t="s">
        <v>24</v>
      </c>
      <c r="G31" t="s">
        <v>23</v>
      </c>
      <c r="H31" t="s">
        <v>25</v>
      </c>
      <c r="I31">
        <v>217</v>
      </c>
      <c r="J31">
        <v>5</v>
      </c>
      <c r="K31">
        <v>210</v>
      </c>
      <c r="L31">
        <v>10</v>
      </c>
      <c r="M31" t="s">
        <v>54</v>
      </c>
      <c r="N31" t="s">
        <v>55</v>
      </c>
      <c r="O31">
        <v>7</v>
      </c>
      <c r="P31" t="s">
        <v>58</v>
      </c>
      <c r="Q31" t="s">
        <v>73</v>
      </c>
      <c r="R31">
        <v>103</v>
      </c>
      <c r="S31" t="s">
        <v>58</v>
      </c>
      <c r="T31" t="s">
        <v>137</v>
      </c>
    </row>
    <row r="32" spans="1:20" x14ac:dyDescent="0.2">
      <c r="A32">
        <v>31</v>
      </c>
      <c r="B32" t="s">
        <v>138</v>
      </c>
      <c r="C32" t="s">
        <v>38</v>
      </c>
      <c r="D32" t="s">
        <v>39</v>
      </c>
      <c r="E32" t="s">
        <v>47</v>
      </c>
      <c r="F32" t="s">
        <v>24</v>
      </c>
      <c r="G32" t="s">
        <v>47</v>
      </c>
      <c r="H32" t="s">
        <v>25</v>
      </c>
      <c r="I32">
        <v>181</v>
      </c>
      <c r="J32">
        <v>6</v>
      </c>
      <c r="K32">
        <v>163</v>
      </c>
      <c r="L32">
        <v>8</v>
      </c>
      <c r="M32" t="s">
        <v>39</v>
      </c>
      <c r="N32" t="s">
        <v>55</v>
      </c>
      <c r="O32">
        <v>18</v>
      </c>
      <c r="P32" t="s">
        <v>42</v>
      </c>
      <c r="Q32" t="s">
        <v>42</v>
      </c>
      <c r="R32">
        <v>96</v>
      </c>
      <c r="S32" t="s">
        <v>131</v>
      </c>
      <c r="T32" t="s">
        <v>139</v>
      </c>
    </row>
    <row r="33" spans="1:20" x14ac:dyDescent="0.2">
      <c r="A33">
        <v>32</v>
      </c>
      <c r="B33" t="s">
        <v>140</v>
      </c>
      <c r="C33" t="s">
        <v>32</v>
      </c>
      <c r="D33" t="s">
        <v>33</v>
      </c>
      <c r="E33" t="s">
        <v>40</v>
      </c>
      <c r="F33" t="s">
        <v>24</v>
      </c>
      <c r="G33" t="s">
        <v>33</v>
      </c>
      <c r="H33" t="s">
        <v>25</v>
      </c>
      <c r="I33">
        <v>115</v>
      </c>
      <c r="J33">
        <v>10</v>
      </c>
      <c r="K33">
        <v>119</v>
      </c>
      <c r="L33">
        <v>1</v>
      </c>
      <c r="M33" t="s">
        <v>33</v>
      </c>
      <c r="N33" t="s">
        <v>26</v>
      </c>
      <c r="O33">
        <v>9</v>
      </c>
      <c r="P33" t="s">
        <v>35</v>
      </c>
      <c r="Q33" t="s">
        <v>106</v>
      </c>
      <c r="R33">
        <v>60</v>
      </c>
      <c r="S33" t="s">
        <v>141</v>
      </c>
      <c r="T33" t="s">
        <v>142</v>
      </c>
    </row>
    <row r="34" spans="1:20" x14ac:dyDescent="0.2">
      <c r="A34">
        <v>33</v>
      </c>
      <c r="B34" t="s">
        <v>143</v>
      </c>
      <c r="C34" t="s">
        <v>38</v>
      </c>
      <c r="D34" t="s">
        <v>22</v>
      </c>
      <c r="E34" t="s">
        <v>34</v>
      </c>
      <c r="F34" t="s">
        <v>24</v>
      </c>
      <c r="G34" t="s">
        <v>22</v>
      </c>
      <c r="H34" t="s">
        <v>25</v>
      </c>
      <c r="I34">
        <v>155</v>
      </c>
      <c r="J34">
        <v>7</v>
      </c>
      <c r="K34">
        <v>156</v>
      </c>
      <c r="L34">
        <v>7</v>
      </c>
      <c r="M34" t="s">
        <v>22</v>
      </c>
      <c r="N34" t="s">
        <v>26</v>
      </c>
      <c r="O34">
        <v>3</v>
      </c>
      <c r="P34" t="s">
        <v>144</v>
      </c>
      <c r="Q34" t="s">
        <v>145</v>
      </c>
      <c r="R34">
        <v>51</v>
      </c>
      <c r="S34" t="s">
        <v>146</v>
      </c>
      <c r="T34" t="s">
        <v>121</v>
      </c>
    </row>
    <row r="35" spans="1:20" x14ac:dyDescent="0.2">
      <c r="A35">
        <v>34</v>
      </c>
      <c r="B35" t="s">
        <v>147</v>
      </c>
      <c r="C35" t="s">
        <v>21</v>
      </c>
      <c r="D35" t="s">
        <v>33</v>
      </c>
      <c r="E35" t="s">
        <v>54</v>
      </c>
      <c r="F35" t="s">
        <v>24</v>
      </c>
      <c r="G35" t="s">
        <v>33</v>
      </c>
      <c r="H35" t="s">
        <v>25</v>
      </c>
      <c r="I35">
        <v>222</v>
      </c>
      <c r="J35">
        <v>2</v>
      </c>
      <c r="K35">
        <v>207</v>
      </c>
      <c r="L35">
        <v>8</v>
      </c>
      <c r="M35" t="s">
        <v>54</v>
      </c>
      <c r="N35" t="s">
        <v>55</v>
      </c>
      <c r="O35">
        <v>15</v>
      </c>
      <c r="P35" t="s">
        <v>73</v>
      </c>
      <c r="Q35" t="s">
        <v>73</v>
      </c>
      <c r="R35">
        <v>116</v>
      </c>
      <c r="S35" t="s">
        <v>148</v>
      </c>
      <c r="T35" t="s">
        <v>59</v>
      </c>
    </row>
    <row r="36" spans="1:20" x14ac:dyDescent="0.2">
      <c r="A36">
        <v>35</v>
      </c>
      <c r="B36" t="s">
        <v>149</v>
      </c>
      <c r="C36" t="s">
        <v>38</v>
      </c>
      <c r="D36" t="s">
        <v>46</v>
      </c>
      <c r="E36" t="s">
        <v>23</v>
      </c>
      <c r="F36" t="s">
        <v>24</v>
      </c>
      <c r="G36" t="s">
        <v>46</v>
      </c>
      <c r="H36" t="s">
        <v>150</v>
      </c>
      <c r="I36">
        <v>156</v>
      </c>
      <c r="J36">
        <v>9</v>
      </c>
      <c r="K36">
        <v>148</v>
      </c>
      <c r="L36">
        <v>8</v>
      </c>
      <c r="M36" t="s">
        <v>46</v>
      </c>
      <c r="N36" t="s">
        <v>55</v>
      </c>
      <c r="O36">
        <v>8</v>
      </c>
      <c r="P36" t="s">
        <v>96</v>
      </c>
      <c r="Q36" t="s">
        <v>123</v>
      </c>
      <c r="R36">
        <v>67</v>
      </c>
      <c r="S36" t="s">
        <v>70</v>
      </c>
      <c r="T36" t="s">
        <v>151</v>
      </c>
    </row>
    <row r="37" spans="1:20" x14ac:dyDescent="0.2">
      <c r="A37">
        <v>36</v>
      </c>
      <c r="B37" t="s">
        <v>149</v>
      </c>
      <c r="C37" t="s">
        <v>32</v>
      </c>
      <c r="D37" t="s">
        <v>39</v>
      </c>
      <c r="E37" t="s">
        <v>53</v>
      </c>
      <c r="F37" t="s">
        <v>24</v>
      </c>
      <c r="G37" t="s">
        <v>53</v>
      </c>
      <c r="H37" t="s">
        <v>25</v>
      </c>
      <c r="I37">
        <v>68</v>
      </c>
      <c r="J37">
        <v>10</v>
      </c>
      <c r="K37">
        <v>72</v>
      </c>
      <c r="L37">
        <v>1</v>
      </c>
      <c r="M37" t="s">
        <v>53</v>
      </c>
      <c r="N37" t="s">
        <v>26</v>
      </c>
      <c r="O37">
        <v>9</v>
      </c>
      <c r="P37" t="s">
        <v>152</v>
      </c>
      <c r="Q37" t="s">
        <v>98</v>
      </c>
      <c r="R37">
        <v>47</v>
      </c>
      <c r="S37" t="s">
        <v>112</v>
      </c>
      <c r="T37" t="s">
        <v>153</v>
      </c>
    </row>
    <row r="38" spans="1:20" x14ac:dyDescent="0.2">
      <c r="A38">
        <v>37</v>
      </c>
      <c r="B38" t="s">
        <v>154</v>
      </c>
      <c r="C38" t="s">
        <v>21</v>
      </c>
      <c r="D38" t="s">
        <v>47</v>
      </c>
      <c r="E38" t="s">
        <v>34</v>
      </c>
      <c r="F38" t="s">
        <v>24</v>
      </c>
      <c r="G38" t="s">
        <v>34</v>
      </c>
      <c r="H38" t="s">
        <v>25</v>
      </c>
      <c r="I38">
        <v>168</v>
      </c>
      <c r="J38">
        <v>6</v>
      </c>
      <c r="K38">
        <v>132</v>
      </c>
      <c r="L38">
        <v>8</v>
      </c>
      <c r="M38" t="s">
        <v>47</v>
      </c>
      <c r="N38" t="s">
        <v>55</v>
      </c>
      <c r="O38">
        <v>36</v>
      </c>
      <c r="P38" t="s">
        <v>129</v>
      </c>
      <c r="Q38" t="s">
        <v>84</v>
      </c>
      <c r="R38">
        <v>103</v>
      </c>
      <c r="S38" t="s">
        <v>155</v>
      </c>
      <c r="T38" t="s">
        <v>156</v>
      </c>
    </row>
    <row r="39" spans="1:20" x14ac:dyDescent="0.2">
      <c r="A39">
        <v>38</v>
      </c>
      <c r="B39" t="s">
        <v>157</v>
      </c>
      <c r="C39" t="s">
        <v>21</v>
      </c>
      <c r="D39" t="s">
        <v>22</v>
      </c>
      <c r="E39" t="s">
        <v>40</v>
      </c>
      <c r="F39" t="s">
        <v>24</v>
      </c>
      <c r="G39" t="s">
        <v>22</v>
      </c>
      <c r="H39" t="s">
        <v>25</v>
      </c>
      <c r="I39">
        <v>187</v>
      </c>
      <c r="J39">
        <v>4</v>
      </c>
      <c r="K39">
        <v>176</v>
      </c>
      <c r="L39">
        <v>6</v>
      </c>
      <c r="M39" t="s">
        <v>40</v>
      </c>
      <c r="N39" t="s">
        <v>55</v>
      </c>
      <c r="O39">
        <v>11</v>
      </c>
      <c r="P39" t="s">
        <v>120</v>
      </c>
      <c r="Q39" t="s">
        <v>120</v>
      </c>
      <c r="R39">
        <v>88</v>
      </c>
      <c r="S39" t="s">
        <v>158</v>
      </c>
      <c r="T39" t="s">
        <v>104</v>
      </c>
    </row>
    <row r="40" spans="1:20" x14ac:dyDescent="0.2">
      <c r="A40">
        <v>39</v>
      </c>
      <c r="B40" t="s">
        <v>159</v>
      </c>
      <c r="C40" t="s">
        <v>52</v>
      </c>
      <c r="D40" t="s">
        <v>39</v>
      </c>
      <c r="E40" t="s">
        <v>54</v>
      </c>
      <c r="F40" t="s">
        <v>24</v>
      </c>
      <c r="G40" t="s">
        <v>39</v>
      </c>
      <c r="H40" t="s">
        <v>25</v>
      </c>
      <c r="I40">
        <v>144</v>
      </c>
      <c r="J40">
        <v>8</v>
      </c>
      <c r="K40">
        <v>115</v>
      </c>
      <c r="L40">
        <v>10</v>
      </c>
      <c r="M40" t="s">
        <v>54</v>
      </c>
      <c r="N40" t="s">
        <v>55</v>
      </c>
      <c r="O40">
        <v>29</v>
      </c>
      <c r="P40" t="s">
        <v>160</v>
      </c>
      <c r="Q40" t="s">
        <v>160</v>
      </c>
      <c r="R40">
        <v>56</v>
      </c>
      <c r="S40" t="s">
        <v>161</v>
      </c>
      <c r="T40" t="s">
        <v>63</v>
      </c>
    </row>
    <row r="41" spans="1:20" x14ac:dyDescent="0.2">
      <c r="A41">
        <v>40</v>
      </c>
      <c r="B41" t="s">
        <v>162</v>
      </c>
      <c r="C41" t="s">
        <v>21</v>
      </c>
      <c r="D41" t="s">
        <v>46</v>
      </c>
      <c r="E41" t="s">
        <v>53</v>
      </c>
      <c r="F41" t="s">
        <v>24</v>
      </c>
      <c r="G41" t="s">
        <v>46</v>
      </c>
      <c r="H41" t="s">
        <v>25</v>
      </c>
      <c r="I41">
        <v>195</v>
      </c>
      <c r="J41">
        <v>6</v>
      </c>
      <c r="K41">
        <v>199</v>
      </c>
      <c r="L41">
        <v>5</v>
      </c>
      <c r="M41" t="s">
        <v>46</v>
      </c>
      <c r="N41" t="s">
        <v>26</v>
      </c>
      <c r="O41">
        <v>5</v>
      </c>
      <c r="P41" t="s">
        <v>134</v>
      </c>
      <c r="Q41" t="s">
        <v>163</v>
      </c>
      <c r="R41">
        <v>68</v>
      </c>
      <c r="S41" t="s">
        <v>134</v>
      </c>
      <c r="T41" t="s">
        <v>164</v>
      </c>
    </row>
    <row r="42" spans="1:20" x14ac:dyDescent="0.2">
      <c r="A42">
        <v>41</v>
      </c>
      <c r="B42" t="s">
        <v>165</v>
      </c>
      <c r="C42" t="s">
        <v>21</v>
      </c>
      <c r="D42" t="s">
        <v>33</v>
      </c>
      <c r="E42" t="s">
        <v>23</v>
      </c>
      <c r="F42" t="s">
        <v>24</v>
      </c>
      <c r="G42" t="s">
        <v>33</v>
      </c>
      <c r="H42" t="s">
        <v>25</v>
      </c>
      <c r="I42">
        <v>146</v>
      </c>
      <c r="J42">
        <v>9</v>
      </c>
      <c r="K42">
        <v>150</v>
      </c>
      <c r="L42">
        <v>6</v>
      </c>
      <c r="M42" t="s">
        <v>33</v>
      </c>
      <c r="N42" t="s">
        <v>26</v>
      </c>
      <c r="O42">
        <v>4</v>
      </c>
      <c r="P42" t="s">
        <v>35</v>
      </c>
      <c r="Q42" t="s">
        <v>166</v>
      </c>
      <c r="R42">
        <v>57</v>
      </c>
      <c r="S42" t="s">
        <v>35</v>
      </c>
      <c r="T42" t="s">
        <v>167</v>
      </c>
    </row>
    <row r="43" spans="1:20" x14ac:dyDescent="0.2">
      <c r="A43">
        <v>42</v>
      </c>
      <c r="B43" t="s">
        <v>168</v>
      </c>
      <c r="C43" t="s">
        <v>52</v>
      </c>
      <c r="D43" t="s">
        <v>47</v>
      </c>
      <c r="E43" t="s">
        <v>40</v>
      </c>
      <c r="F43" t="s">
        <v>24</v>
      </c>
      <c r="G43" t="s">
        <v>40</v>
      </c>
      <c r="H43" t="s">
        <v>25</v>
      </c>
      <c r="I43">
        <v>153</v>
      </c>
      <c r="J43">
        <v>8</v>
      </c>
      <c r="K43">
        <v>133</v>
      </c>
      <c r="L43">
        <v>8</v>
      </c>
      <c r="M43" t="s">
        <v>47</v>
      </c>
      <c r="N43" t="s">
        <v>55</v>
      </c>
      <c r="O43">
        <v>20</v>
      </c>
      <c r="P43" t="s">
        <v>155</v>
      </c>
      <c r="Q43" t="s">
        <v>66</v>
      </c>
      <c r="R43">
        <v>46</v>
      </c>
      <c r="S43" t="s">
        <v>158</v>
      </c>
      <c r="T43" t="s">
        <v>169</v>
      </c>
    </row>
    <row r="44" spans="1:20" x14ac:dyDescent="0.2">
      <c r="A44">
        <v>43</v>
      </c>
      <c r="B44" t="s">
        <v>170</v>
      </c>
      <c r="C44" t="s">
        <v>32</v>
      </c>
      <c r="D44" t="s">
        <v>39</v>
      </c>
      <c r="E44" t="s">
        <v>46</v>
      </c>
      <c r="F44" t="s">
        <v>24</v>
      </c>
      <c r="G44" t="s">
        <v>39</v>
      </c>
      <c r="H44" t="s">
        <v>150</v>
      </c>
      <c r="I44">
        <v>170</v>
      </c>
      <c r="J44">
        <v>6</v>
      </c>
      <c r="K44">
        <v>174</v>
      </c>
      <c r="L44">
        <v>4</v>
      </c>
      <c r="M44" t="s">
        <v>46</v>
      </c>
      <c r="N44" t="s">
        <v>26</v>
      </c>
      <c r="O44">
        <v>6</v>
      </c>
      <c r="P44" t="s">
        <v>171</v>
      </c>
      <c r="Q44" t="s">
        <v>172</v>
      </c>
      <c r="R44">
        <v>58</v>
      </c>
      <c r="S44" t="s">
        <v>173</v>
      </c>
      <c r="T44" t="s">
        <v>174</v>
      </c>
    </row>
    <row r="45" spans="1:20" x14ac:dyDescent="0.2">
      <c r="A45">
        <v>44</v>
      </c>
      <c r="B45" t="s">
        <v>170</v>
      </c>
      <c r="C45" t="s">
        <v>38</v>
      </c>
      <c r="D45" t="s">
        <v>34</v>
      </c>
      <c r="E45" t="s">
        <v>54</v>
      </c>
      <c r="F45" t="s">
        <v>24</v>
      </c>
      <c r="G45" t="s">
        <v>34</v>
      </c>
      <c r="H45" t="s">
        <v>25</v>
      </c>
      <c r="I45">
        <v>158</v>
      </c>
      <c r="J45">
        <v>6</v>
      </c>
      <c r="K45">
        <v>161</v>
      </c>
      <c r="L45">
        <v>5</v>
      </c>
      <c r="M45" t="s">
        <v>34</v>
      </c>
      <c r="N45" t="s">
        <v>26</v>
      </c>
      <c r="O45">
        <v>5</v>
      </c>
      <c r="P45" t="s">
        <v>175</v>
      </c>
      <c r="Q45" t="s">
        <v>73</v>
      </c>
      <c r="R45">
        <v>67</v>
      </c>
      <c r="S45" t="s">
        <v>176</v>
      </c>
      <c r="T45" t="s">
        <v>68</v>
      </c>
    </row>
    <row r="46" spans="1:20" x14ac:dyDescent="0.2">
      <c r="A46">
        <v>45</v>
      </c>
      <c r="B46" t="s">
        <v>177</v>
      </c>
      <c r="C46" t="s">
        <v>21</v>
      </c>
      <c r="D46" t="s">
        <v>33</v>
      </c>
      <c r="E46" t="s">
        <v>47</v>
      </c>
      <c r="F46" t="s">
        <v>24</v>
      </c>
      <c r="G46" t="s">
        <v>47</v>
      </c>
      <c r="H46" t="s">
        <v>150</v>
      </c>
      <c r="I46">
        <v>195</v>
      </c>
      <c r="J46">
        <v>3</v>
      </c>
      <c r="K46">
        <v>189</v>
      </c>
      <c r="L46">
        <v>7</v>
      </c>
      <c r="M46" t="s">
        <v>47</v>
      </c>
      <c r="N46" t="s">
        <v>55</v>
      </c>
      <c r="O46">
        <v>6</v>
      </c>
      <c r="P46" t="s">
        <v>178</v>
      </c>
      <c r="Q46" t="s">
        <v>84</v>
      </c>
      <c r="R46">
        <v>77</v>
      </c>
      <c r="S46" t="s">
        <v>178</v>
      </c>
      <c r="T46" t="s">
        <v>179</v>
      </c>
    </row>
    <row r="47" spans="1:20" x14ac:dyDescent="0.2">
      <c r="A47">
        <v>46</v>
      </c>
      <c r="B47" t="s">
        <v>177</v>
      </c>
      <c r="C47" t="s">
        <v>52</v>
      </c>
      <c r="D47" t="s">
        <v>22</v>
      </c>
      <c r="E47" t="s">
        <v>53</v>
      </c>
      <c r="F47" t="s">
        <v>24</v>
      </c>
      <c r="G47" t="s">
        <v>53</v>
      </c>
      <c r="H47" t="s">
        <v>25</v>
      </c>
      <c r="I47">
        <v>202</v>
      </c>
      <c r="J47">
        <v>2</v>
      </c>
      <c r="K47">
        <v>189</v>
      </c>
      <c r="L47">
        <v>6</v>
      </c>
      <c r="M47" t="s">
        <v>22</v>
      </c>
      <c r="N47" t="s">
        <v>55</v>
      </c>
      <c r="O47">
        <v>13</v>
      </c>
      <c r="P47" t="s">
        <v>180</v>
      </c>
      <c r="Q47" t="s">
        <v>180</v>
      </c>
      <c r="R47">
        <v>99</v>
      </c>
      <c r="S47" t="s">
        <v>144</v>
      </c>
      <c r="T47" t="s">
        <v>181</v>
      </c>
    </row>
    <row r="48" spans="1:20" x14ac:dyDescent="0.2">
      <c r="A48">
        <v>47</v>
      </c>
      <c r="B48" t="s">
        <v>182</v>
      </c>
      <c r="C48" t="s">
        <v>21</v>
      </c>
      <c r="D48" t="s">
        <v>23</v>
      </c>
      <c r="E48" t="s">
        <v>54</v>
      </c>
      <c r="F48" t="s">
        <v>24</v>
      </c>
      <c r="G48" t="s">
        <v>23</v>
      </c>
      <c r="H48" t="s">
        <v>25</v>
      </c>
      <c r="I48">
        <v>152</v>
      </c>
      <c r="J48">
        <v>5</v>
      </c>
      <c r="K48">
        <v>158</v>
      </c>
      <c r="L48">
        <v>3</v>
      </c>
      <c r="M48" t="s">
        <v>23</v>
      </c>
      <c r="N48" t="s">
        <v>26</v>
      </c>
      <c r="O48">
        <v>7</v>
      </c>
      <c r="P48" t="s">
        <v>183</v>
      </c>
      <c r="Q48" t="s">
        <v>56</v>
      </c>
      <c r="R48">
        <v>54</v>
      </c>
      <c r="S48" t="s">
        <v>184</v>
      </c>
      <c r="T48" t="s">
        <v>185</v>
      </c>
    </row>
    <row r="49" spans="1:20" x14ac:dyDescent="0.2">
      <c r="A49">
        <v>48</v>
      </c>
      <c r="B49" t="s">
        <v>186</v>
      </c>
      <c r="C49" t="s">
        <v>38</v>
      </c>
      <c r="D49" t="s">
        <v>46</v>
      </c>
      <c r="E49" t="s">
        <v>40</v>
      </c>
      <c r="F49" t="s">
        <v>24</v>
      </c>
      <c r="G49" t="s">
        <v>46</v>
      </c>
      <c r="H49" t="s">
        <v>150</v>
      </c>
      <c r="I49">
        <v>143</v>
      </c>
      <c r="J49">
        <v>8</v>
      </c>
      <c r="K49">
        <v>145</v>
      </c>
      <c r="L49">
        <v>2</v>
      </c>
      <c r="M49" t="s">
        <v>40</v>
      </c>
      <c r="N49" t="s">
        <v>26</v>
      </c>
      <c r="O49">
        <v>8</v>
      </c>
      <c r="P49" t="s">
        <v>158</v>
      </c>
      <c r="Q49" t="s">
        <v>187</v>
      </c>
      <c r="R49">
        <v>65</v>
      </c>
      <c r="S49" t="s">
        <v>158</v>
      </c>
      <c r="T49" t="s">
        <v>117</v>
      </c>
    </row>
    <row r="50" spans="1:20" x14ac:dyDescent="0.2">
      <c r="A50">
        <v>49</v>
      </c>
      <c r="B50" t="s">
        <v>188</v>
      </c>
      <c r="C50" t="s">
        <v>52</v>
      </c>
      <c r="D50" t="s">
        <v>39</v>
      </c>
      <c r="E50" t="s">
        <v>22</v>
      </c>
      <c r="F50" t="s">
        <v>24</v>
      </c>
      <c r="G50" t="s">
        <v>22</v>
      </c>
      <c r="H50" t="s">
        <v>25</v>
      </c>
      <c r="I50">
        <v>173</v>
      </c>
      <c r="J50">
        <v>8</v>
      </c>
      <c r="K50">
        <v>160</v>
      </c>
      <c r="L50">
        <v>8</v>
      </c>
      <c r="M50" t="s">
        <v>39</v>
      </c>
      <c r="N50" t="s">
        <v>55</v>
      </c>
      <c r="O50">
        <v>13</v>
      </c>
      <c r="P50" t="s">
        <v>103</v>
      </c>
      <c r="Q50" t="s">
        <v>189</v>
      </c>
      <c r="R50">
        <v>56</v>
      </c>
      <c r="S50" t="s">
        <v>116</v>
      </c>
      <c r="T50" t="s">
        <v>190</v>
      </c>
    </row>
    <row r="51" spans="1:20" x14ac:dyDescent="0.2">
      <c r="A51">
        <v>50</v>
      </c>
      <c r="B51" t="s">
        <v>191</v>
      </c>
      <c r="C51" t="s">
        <v>32</v>
      </c>
      <c r="D51" t="s">
        <v>33</v>
      </c>
      <c r="E51" t="s">
        <v>53</v>
      </c>
      <c r="F51" t="s">
        <v>24</v>
      </c>
      <c r="G51" t="s">
        <v>53</v>
      </c>
      <c r="H51" t="s">
        <v>25</v>
      </c>
      <c r="I51">
        <v>207</v>
      </c>
      <c r="J51">
        <v>3</v>
      </c>
      <c r="K51">
        <v>186</v>
      </c>
      <c r="L51">
        <v>8</v>
      </c>
      <c r="M51" t="s">
        <v>33</v>
      </c>
      <c r="N51" t="s">
        <v>55</v>
      </c>
      <c r="O51">
        <v>21</v>
      </c>
      <c r="P51" t="s">
        <v>106</v>
      </c>
      <c r="Q51" t="s">
        <v>106</v>
      </c>
      <c r="R51">
        <v>92</v>
      </c>
      <c r="S51" t="s">
        <v>192</v>
      </c>
      <c r="T51" t="s">
        <v>130</v>
      </c>
    </row>
    <row r="52" spans="1:20" x14ac:dyDescent="0.2">
      <c r="A52">
        <v>51</v>
      </c>
      <c r="B52" t="s">
        <v>193</v>
      </c>
      <c r="C52" t="s">
        <v>32</v>
      </c>
      <c r="D52" t="s">
        <v>46</v>
      </c>
      <c r="E52" t="s">
        <v>34</v>
      </c>
      <c r="F52" t="s">
        <v>24</v>
      </c>
      <c r="G52" t="s">
        <v>46</v>
      </c>
      <c r="H52" t="s">
        <v>25</v>
      </c>
      <c r="I52">
        <v>177</v>
      </c>
      <c r="J52">
        <v>6</v>
      </c>
      <c r="K52">
        <v>172</v>
      </c>
      <c r="L52">
        <v>5</v>
      </c>
      <c r="M52" t="s">
        <v>34</v>
      </c>
      <c r="N52" t="s">
        <v>55</v>
      </c>
      <c r="O52">
        <v>5</v>
      </c>
      <c r="P52" t="s">
        <v>194</v>
      </c>
      <c r="Q52" t="s">
        <v>163</v>
      </c>
      <c r="R52">
        <v>55</v>
      </c>
      <c r="S52" t="s">
        <v>96</v>
      </c>
      <c r="T52" t="s">
        <v>68</v>
      </c>
    </row>
    <row r="53" spans="1:20" x14ac:dyDescent="0.2">
      <c r="A53">
        <v>52</v>
      </c>
      <c r="B53" t="s">
        <v>195</v>
      </c>
      <c r="C53" t="s">
        <v>21</v>
      </c>
      <c r="D53" t="s">
        <v>40</v>
      </c>
      <c r="E53" t="s">
        <v>54</v>
      </c>
      <c r="F53" t="s">
        <v>24</v>
      </c>
      <c r="G53" t="s">
        <v>40</v>
      </c>
      <c r="H53" t="s">
        <v>150</v>
      </c>
      <c r="I53">
        <v>189</v>
      </c>
      <c r="J53">
        <v>5</v>
      </c>
      <c r="K53">
        <v>190</v>
      </c>
      <c r="L53">
        <v>4</v>
      </c>
      <c r="M53" t="s">
        <v>54</v>
      </c>
      <c r="N53" t="s">
        <v>26</v>
      </c>
      <c r="O53">
        <v>6</v>
      </c>
      <c r="P53" t="s">
        <v>196</v>
      </c>
      <c r="Q53" t="s">
        <v>196</v>
      </c>
      <c r="R53">
        <v>68</v>
      </c>
      <c r="S53" t="s">
        <v>58</v>
      </c>
      <c r="T53" t="s">
        <v>132</v>
      </c>
    </row>
    <row r="54" spans="1:20" x14ac:dyDescent="0.2">
      <c r="A54">
        <v>53</v>
      </c>
      <c r="B54" t="s">
        <v>195</v>
      </c>
      <c r="C54" t="s">
        <v>52</v>
      </c>
      <c r="D54" t="s">
        <v>23</v>
      </c>
      <c r="E54" t="s">
        <v>47</v>
      </c>
      <c r="F54" t="s">
        <v>24</v>
      </c>
      <c r="G54" t="s">
        <v>23</v>
      </c>
      <c r="H54" t="s">
        <v>25</v>
      </c>
      <c r="I54">
        <v>176</v>
      </c>
      <c r="J54">
        <v>7</v>
      </c>
      <c r="K54">
        <v>101</v>
      </c>
      <c r="L54">
        <v>10</v>
      </c>
      <c r="M54" t="s">
        <v>47</v>
      </c>
      <c r="N54" t="s">
        <v>55</v>
      </c>
      <c r="O54">
        <v>75</v>
      </c>
      <c r="P54" t="s">
        <v>83</v>
      </c>
      <c r="Q54" t="s">
        <v>66</v>
      </c>
      <c r="R54">
        <v>50</v>
      </c>
      <c r="S54" t="s">
        <v>83</v>
      </c>
      <c r="T54" t="s">
        <v>156</v>
      </c>
    </row>
    <row r="55" spans="1:20" x14ac:dyDescent="0.2">
      <c r="A55">
        <v>54</v>
      </c>
      <c r="B55" t="s">
        <v>197</v>
      </c>
      <c r="C55" t="s">
        <v>21</v>
      </c>
      <c r="D55" t="s">
        <v>39</v>
      </c>
      <c r="E55" t="s">
        <v>53</v>
      </c>
      <c r="F55" t="s">
        <v>24</v>
      </c>
      <c r="G55" t="s">
        <v>39</v>
      </c>
      <c r="H55" t="s">
        <v>150</v>
      </c>
      <c r="I55">
        <v>192</v>
      </c>
      <c r="J55">
        <v>3</v>
      </c>
      <c r="K55">
        <v>125</v>
      </c>
      <c r="L55">
        <v>10</v>
      </c>
      <c r="M55" t="s">
        <v>39</v>
      </c>
      <c r="N55" t="s">
        <v>55</v>
      </c>
      <c r="O55">
        <v>67</v>
      </c>
      <c r="P55" t="s">
        <v>61</v>
      </c>
      <c r="Q55" t="s">
        <v>42</v>
      </c>
      <c r="R55">
        <v>73</v>
      </c>
      <c r="S55" t="s">
        <v>61</v>
      </c>
      <c r="T55" t="s">
        <v>198</v>
      </c>
    </row>
    <row r="56" spans="1:20" x14ac:dyDescent="0.2">
      <c r="A56">
        <v>55</v>
      </c>
      <c r="B56" t="s">
        <v>197</v>
      </c>
      <c r="C56" t="s">
        <v>38</v>
      </c>
      <c r="D56" t="s">
        <v>22</v>
      </c>
      <c r="E56" t="s">
        <v>33</v>
      </c>
      <c r="F56" t="s">
        <v>24</v>
      </c>
      <c r="G56" t="s">
        <v>33</v>
      </c>
      <c r="H56" t="s">
        <v>25</v>
      </c>
      <c r="I56">
        <v>208</v>
      </c>
      <c r="J56">
        <v>6</v>
      </c>
      <c r="K56">
        <v>117</v>
      </c>
      <c r="L56">
        <v>10</v>
      </c>
      <c r="M56" t="s">
        <v>22</v>
      </c>
      <c r="N56" t="s">
        <v>55</v>
      </c>
      <c r="O56">
        <v>91</v>
      </c>
      <c r="P56" t="s">
        <v>189</v>
      </c>
      <c r="Q56" t="s">
        <v>189</v>
      </c>
      <c r="R56">
        <v>87</v>
      </c>
      <c r="S56" t="s">
        <v>199</v>
      </c>
      <c r="T56" t="s">
        <v>200</v>
      </c>
    </row>
    <row r="57" spans="1:20" x14ac:dyDescent="0.2">
      <c r="A57">
        <v>56</v>
      </c>
      <c r="B57" t="s">
        <v>201</v>
      </c>
      <c r="C57" t="s">
        <v>38</v>
      </c>
      <c r="D57" t="s">
        <v>23</v>
      </c>
      <c r="E57" t="s">
        <v>34</v>
      </c>
      <c r="F57" t="s">
        <v>24</v>
      </c>
      <c r="G57" t="s">
        <v>34</v>
      </c>
      <c r="H57" t="s">
        <v>25</v>
      </c>
      <c r="I57">
        <v>165</v>
      </c>
      <c r="J57">
        <v>9</v>
      </c>
      <c r="K57">
        <v>113</v>
      </c>
      <c r="L57">
        <v>10</v>
      </c>
      <c r="M57" t="s">
        <v>23</v>
      </c>
      <c r="N57" t="s">
        <v>55</v>
      </c>
      <c r="O57">
        <v>52</v>
      </c>
      <c r="P57" t="s">
        <v>74</v>
      </c>
      <c r="Q57" t="s">
        <v>36</v>
      </c>
      <c r="R57">
        <v>51</v>
      </c>
      <c r="S57" t="s">
        <v>74</v>
      </c>
      <c r="T57" t="s">
        <v>202</v>
      </c>
    </row>
    <row r="58" spans="1:20" x14ac:dyDescent="0.2">
      <c r="A58">
        <v>57</v>
      </c>
      <c r="B58" t="s">
        <v>203</v>
      </c>
      <c r="C58" t="s">
        <v>52</v>
      </c>
      <c r="D58" t="s">
        <v>47</v>
      </c>
      <c r="E58" t="s">
        <v>46</v>
      </c>
      <c r="F58" t="s">
        <v>24</v>
      </c>
      <c r="G58" t="s">
        <v>46</v>
      </c>
      <c r="H58" t="s">
        <v>150</v>
      </c>
      <c r="I58">
        <v>144</v>
      </c>
      <c r="J58">
        <v>4</v>
      </c>
      <c r="K58">
        <v>82</v>
      </c>
      <c r="L58">
        <v>10</v>
      </c>
      <c r="M58" t="s">
        <v>46</v>
      </c>
      <c r="N58" t="s">
        <v>55</v>
      </c>
      <c r="O58">
        <v>62</v>
      </c>
      <c r="P58" t="s">
        <v>77</v>
      </c>
      <c r="Q58" t="s">
        <v>77</v>
      </c>
      <c r="R58">
        <v>63</v>
      </c>
      <c r="S58" t="s">
        <v>96</v>
      </c>
      <c r="T58" t="s">
        <v>85</v>
      </c>
    </row>
    <row r="59" spans="1:20" x14ac:dyDescent="0.2">
      <c r="A59">
        <v>58</v>
      </c>
      <c r="B59" t="s">
        <v>204</v>
      </c>
      <c r="C59" t="s">
        <v>38</v>
      </c>
      <c r="D59" t="s">
        <v>33</v>
      </c>
      <c r="E59" t="s">
        <v>54</v>
      </c>
      <c r="F59" t="s">
        <v>24</v>
      </c>
      <c r="G59" t="s">
        <v>33</v>
      </c>
      <c r="H59" t="s">
        <v>25</v>
      </c>
      <c r="I59">
        <v>160</v>
      </c>
      <c r="J59">
        <v>6</v>
      </c>
      <c r="K59">
        <v>161</v>
      </c>
      <c r="L59">
        <v>2</v>
      </c>
      <c r="M59" t="s">
        <v>33</v>
      </c>
      <c r="N59" t="s">
        <v>26</v>
      </c>
      <c r="O59">
        <v>8</v>
      </c>
      <c r="P59" t="s">
        <v>205</v>
      </c>
      <c r="Q59" t="s">
        <v>205</v>
      </c>
      <c r="R59">
        <v>89</v>
      </c>
      <c r="S59" t="s">
        <v>206</v>
      </c>
      <c r="T59" t="s">
        <v>104</v>
      </c>
    </row>
    <row r="60" spans="1:20" x14ac:dyDescent="0.2">
      <c r="A60">
        <v>59</v>
      </c>
      <c r="B60" t="s">
        <v>207</v>
      </c>
      <c r="C60" t="s">
        <v>21</v>
      </c>
      <c r="D60" t="s">
        <v>22</v>
      </c>
      <c r="E60" t="s">
        <v>34</v>
      </c>
      <c r="F60" t="s">
        <v>24</v>
      </c>
      <c r="G60" t="s">
        <v>34</v>
      </c>
      <c r="H60" t="s">
        <v>25</v>
      </c>
      <c r="I60">
        <v>97</v>
      </c>
      <c r="J60">
        <v>10</v>
      </c>
      <c r="K60">
        <v>103</v>
      </c>
      <c r="L60">
        <v>5</v>
      </c>
      <c r="M60" t="s">
        <v>34</v>
      </c>
      <c r="N60" t="s">
        <v>26</v>
      </c>
      <c r="O60">
        <v>5</v>
      </c>
      <c r="P60" t="s">
        <v>146</v>
      </c>
      <c r="Q60" t="s">
        <v>28</v>
      </c>
      <c r="R60">
        <v>36</v>
      </c>
      <c r="S60" t="s">
        <v>146</v>
      </c>
      <c r="T60" t="s">
        <v>208</v>
      </c>
    </row>
    <row r="61" spans="1:20" x14ac:dyDescent="0.2">
      <c r="A61">
        <v>60</v>
      </c>
      <c r="B61" t="s">
        <v>209</v>
      </c>
      <c r="C61" t="s">
        <v>32</v>
      </c>
      <c r="D61" t="s">
        <v>39</v>
      </c>
      <c r="E61" t="s">
        <v>40</v>
      </c>
      <c r="F61" t="s">
        <v>24</v>
      </c>
      <c r="G61" t="s">
        <v>39</v>
      </c>
      <c r="H61" t="s">
        <v>25</v>
      </c>
      <c r="I61">
        <v>209</v>
      </c>
      <c r="J61">
        <v>9</v>
      </c>
      <c r="K61">
        <v>155</v>
      </c>
      <c r="L61">
        <v>9</v>
      </c>
      <c r="M61" t="s">
        <v>40</v>
      </c>
      <c r="N61" t="s">
        <v>55</v>
      </c>
      <c r="O61">
        <v>54</v>
      </c>
      <c r="P61" t="s">
        <v>210</v>
      </c>
      <c r="Q61" t="s">
        <v>80</v>
      </c>
      <c r="R61">
        <v>70</v>
      </c>
      <c r="S61" t="s">
        <v>103</v>
      </c>
      <c r="T61" t="s">
        <v>211</v>
      </c>
    </row>
    <row r="62" spans="1:20" x14ac:dyDescent="0.2">
      <c r="A62">
        <v>61</v>
      </c>
      <c r="B62" t="s">
        <v>212</v>
      </c>
      <c r="C62" t="s">
        <v>52</v>
      </c>
      <c r="D62" t="s">
        <v>53</v>
      </c>
      <c r="E62" t="s">
        <v>23</v>
      </c>
      <c r="F62" t="s">
        <v>24</v>
      </c>
      <c r="G62" t="s">
        <v>23</v>
      </c>
      <c r="H62" t="s">
        <v>150</v>
      </c>
      <c r="I62">
        <v>177</v>
      </c>
      <c r="J62">
        <v>6</v>
      </c>
      <c r="K62">
        <v>123</v>
      </c>
      <c r="L62">
        <v>8</v>
      </c>
      <c r="M62" t="s">
        <v>23</v>
      </c>
      <c r="N62" t="s">
        <v>55</v>
      </c>
      <c r="O62">
        <v>54</v>
      </c>
      <c r="P62" t="s">
        <v>70</v>
      </c>
      <c r="Q62" t="s">
        <v>70</v>
      </c>
      <c r="R62">
        <v>49</v>
      </c>
      <c r="S62" t="s">
        <v>70</v>
      </c>
      <c r="T62" t="s">
        <v>59</v>
      </c>
    </row>
    <row r="63" spans="1:20" x14ac:dyDescent="0.2">
      <c r="A63">
        <v>62</v>
      </c>
      <c r="B63" t="s">
        <v>213</v>
      </c>
      <c r="C63" t="s">
        <v>21</v>
      </c>
      <c r="D63" t="s">
        <v>22</v>
      </c>
      <c r="E63" t="s">
        <v>46</v>
      </c>
      <c r="F63" t="s">
        <v>24</v>
      </c>
      <c r="G63" t="s">
        <v>22</v>
      </c>
      <c r="H63" t="s">
        <v>150</v>
      </c>
      <c r="I63">
        <v>133</v>
      </c>
      <c r="J63">
        <v>5</v>
      </c>
      <c r="K63">
        <v>137</v>
      </c>
      <c r="L63">
        <v>3</v>
      </c>
      <c r="M63" t="s">
        <v>46</v>
      </c>
      <c r="N63" t="s">
        <v>26</v>
      </c>
      <c r="O63">
        <v>7</v>
      </c>
      <c r="P63" t="s">
        <v>163</v>
      </c>
      <c r="Q63" t="s">
        <v>163</v>
      </c>
      <c r="R63">
        <v>67</v>
      </c>
      <c r="S63" t="s">
        <v>48</v>
      </c>
      <c r="T63" t="s">
        <v>174</v>
      </c>
    </row>
    <row r="64" spans="1:20" x14ac:dyDescent="0.2">
      <c r="A64">
        <v>63</v>
      </c>
      <c r="B64" t="s">
        <v>213</v>
      </c>
      <c r="C64" t="s">
        <v>32</v>
      </c>
      <c r="D64" t="s">
        <v>47</v>
      </c>
      <c r="E64" t="s">
        <v>54</v>
      </c>
      <c r="F64" t="s">
        <v>24</v>
      </c>
      <c r="G64" t="s">
        <v>54</v>
      </c>
      <c r="H64" t="s">
        <v>150</v>
      </c>
      <c r="I64">
        <v>178</v>
      </c>
      <c r="J64">
        <v>6</v>
      </c>
      <c r="K64">
        <v>154</v>
      </c>
      <c r="L64">
        <v>8</v>
      </c>
      <c r="M64" t="s">
        <v>54</v>
      </c>
      <c r="N64" t="s">
        <v>55</v>
      </c>
      <c r="O64">
        <v>24</v>
      </c>
      <c r="P64" t="s">
        <v>214</v>
      </c>
      <c r="Q64" t="s">
        <v>49</v>
      </c>
      <c r="R64">
        <v>59</v>
      </c>
      <c r="S64" t="s">
        <v>214</v>
      </c>
      <c r="T64" t="s">
        <v>215</v>
      </c>
    </row>
    <row r="65" spans="1:20" x14ac:dyDescent="0.2">
      <c r="A65">
        <v>64</v>
      </c>
      <c r="B65" t="s">
        <v>216</v>
      </c>
      <c r="C65" t="s">
        <v>38</v>
      </c>
      <c r="D65" t="s">
        <v>33</v>
      </c>
      <c r="E65" t="s">
        <v>40</v>
      </c>
      <c r="F65" t="s">
        <v>24</v>
      </c>
      <c r="G65" t="s">
        <v>40</v>
      </c>
      <c r="H65" t="s">
        <v>25</v>
      </c>
      <c r="I65">
        <v>159</v>
      </c>
      <c r="J65">
        <v>7</v>
      </c>
      <c r="K65">
        <v>142</v>
      </c>
      <c r="L65">
        <v>9</v>
      </c>
      <c r="M65" t="s">
        <v>33</v>
      </c>
      <c r="N65" t="s">
        <v>55</v>
      </c>
      <c r="O65">
        <v>17</v>
      </c>
      <c r="P65" t="s">
        <v>217</v>
      </c>
      <c r="Q65" t="s">
        <v>205</v>
      </c>
      <c r="R65">
        <v>63</v>
      </c>
      <c r="S65" t="s">
        <v>218</v>
      </c>
      <c r="T65" t="s">
        <v>219</v>
      </c>
    </row>
    <row r="66" spans="1:20" x14ac:dyDescent="0.2">
      <c r="A66">
        <v>65</v>
      </c>
      <c r="B66" t="s">
        <v>220</v>
      </c>
      <c r="C66" t="s">
        <v>21</v>
      </c>
      <c r="D66" t="s">
        <v>53</v>
      </c>
      <c r="E66" t="s">
        <v>34</v>
      </c>
      <c r="F66" t="s">
        <v>24</v>
      </c>
      <c r="G66" t="s">
        <v>34</v>
      </c>
      <c r="H66" t="s">
        <v>25</v>
      </c>
      <c r="I66">
        <v>193</v>
      </c>
      <c r="J66">
        <v>6</v>
      </c>
      <c r="K66">
        <v>190</v>
      </c>
      <c r="L66">
        <v>7</v>
      </c>
      <c r="M66" t="s">
        <v>53</v>
      </c>
      <c r="N66" t="s">
        <v>55</v>
      </c>
      <c r="O66">
        <v>3</v>
      </c>
      <c r="P66" t="s">
        <v>126</v>
      </c>
      <c r="Q66" t="s">
        <v>126</v>
      </c>
      <c r="R66">
        <v>76</v>
      </c>
      <c r="S66" t="s">
        <v>221</v>
      </c>
      <c r="T66" t="s">
        <v>30</v>
      </c>
    </row>
    <row r="67" spans="1:20" x14ac:dyDescent="0.2">
      <c r="A67">
        <v>66</v>
      </c>
      <c r="B67" t="s">
        <v>222</v>
      </c>
      <c r="C67" t="s">
        <v>38</v>
      </c>
      <c r="D67" t="s">
        <v>23</v>
      </c>
      <c r="E67" t="s">
        <v>47</v>
      </c>
      <c r="F67" t="s">
        <v>24</v>
      </c>
      <c r="G67" t="s">
        <v>47</v>
      </c>
      <c r="H67" t="s">
        <v>150</v>
      </c>
      <c r="I67">
        <v>210</v>
      </c>
      <c r="J67">
        <v>0</v>
      </c>
      <c r="K67">
        <v>208</v>
      </c>
      <c r="L67">
        <v>8</v>
      </c>
      <c r="M67" t="s">
        <v>47</v>
      </c>
      <c r="N67" t="s">
        <v>55</v>
      </c>
      <c r="O67">
        <v>2</v>
      </c>
      <c r="P67" t="s">
        <v>66</v>
      </c>
      <c r="Q67" t="s">
        <v>66</v>
      </c>
      <c r="R67">
        <v>140</v>
      </c>
      <c r="S67" t="s">
        <v>178</v>
      </c>
      <c r="T67" t="s">
        <v>30</v>
      </c>
    </row>
    <row r="68" spans="1:20" x14ac:dyDescent="0.2">
      <c r="A68">
        <v>67</v>
      </c>
      <c r="B68" t="s">
        <v>223</v>
      </c>
      <c r="C68" t="s">
        <v>21</v>
      </c>
      <c r="D68" t="s">
        <v>39</v>
      </c>
      <c r="E68" t="s">
        <v>46</v>
      </c>
      <c r="F68" t="s">
        <v>24</v>
      </c>
      <c r="G68" t="s">
        <v>46</v>
      </c>
      <c r="H68" t="s">
        <v>150</v>
      </c>
      <c r="I68">
        <v>168</v>
      </c>
      <c r="J68">
        <v>5</v>
      </c>
      <c r="K68">
        <v>170</v>
      </c>
      <c r="L68">
        <v>2</v>
      </c>
      <c r="M68" t="s">
        <v>39</v>
      </c>
      <c r="N68" t="s">
        <v>26</v>
      </c>
      <c r="O68">
        <v>8</v>
      </c>
      <c r="P68" t="s">
        <v>172</v>
      </c>
      <c r="Q68" t="s">
        <v>172</v>
      </c>
      <c r="R68">
        <v>73</v>
      </c>
      <c r="S68" t="s">
        <v>96</v>
      </c>
      <c r="T68" t="s">
        <v>224</v>
      </c>
    </row>
    <row r="69" spans="1:20" x14ac:dyDescent="0.2">
      <c r="A69">
        <v>68</v>
      </c>
      <c r="B69" t="s">
        <v>225</v>
      </c>
      <c r="C69" t="s">
        <v>32</v>
      </c>
      <c r="D69" t="s">
        <v>22</v>
      </c>
      <c r="E69" t="s">
        <v>54</v>
      </c>
      <c r="F69" t="s">
        <v>24</v>
      </c>
      <c r="G69" t="s">
        <v>22</v>
      </c>
      <c r="H69" t="s">
        <v>150</v>
      </c>
      <c r="I69">
        <v>150</v>
      </c>
      <c r="J69">
        <v>6</v>
      </c>
      <c r="K69">
        <v>151</v>
      </c>
      <c r="L69">
        <v>5</v>
      </c>
      <c r="M69" t="s">
        <v>54</v>
      </c>
      <c r="N69" t="s">
        <v>26</v>
      </c>
      <c r="O69">
        <v>5</v>
      </c>
      <c r="P69" t="s">
        <v>226</v>
      </c>
      <c r="Q69" t="s">
        <v>199</v>
      </c>
      <c r="R69">
        <v>93</v>
      </c>
      <c r="S69" t="s">
        <v>227</v>
      </c>
      <c r="T69" t="s">
        <v>228</v>
      </c>
    </row>
    <row r="70" spans="1:20" x14ac:dyDescent="0.2">
      <c r="A70">
        <v>69</v>
      </c>
      <c r="B70" t="s">
        <v>229</v>
      </c>
      <c r="C70" t="s">
        <v>21</v>
      </c>
      <c r="D70" t="s">
        <v>33</v>
      </c>
      <c r="E70" t="s">
        <v>34</v>
      </c>
      <c r="F70" t="s">
        <v>24</v>
      </c>
      <c r="G70" t="s">
        <v>34</v>
      </c>
      <c r="H70" t="s">
        <v>25</v>
      </c>
      <c r="I70">
        <v>159</v>
      </c>
      <c r="J70">
        <v>7</v>
      </c>
      <c r="K70">
        <v>160</v>
      </c>
      <c r="L70">
        <v>5</v>
      </c>
      <c r="M70" t="s">
        <v>34</v>
      </c>
      <c r="N70" t="s">
        <v>26</v>
      </c>
      <c r="O70">
        <v>5</v>
      </c>
      <c r="P70" t="s">
        <v>74</v>
      </c>
      <c r="Q70" t="s">
        <v>36</v>
      </c>
      <c r="R70">
        <v>48</v>
      </c>
      <c r="S70" t="s">
        <v>74</v>
      </c>
      <c r="T70" t="s">
        <v>50</v>
      </c>
    </row>
    <row r="71" spans="1:20" x14ac:dyDescent="0.2">
      <c r="A71">
        <v>70</v>
      </c>
      <c r="B71" t="s">
        <v>230</v>
      </c>
      <c r="C71" t="s">
        <v>21</v>
      </c>
      <c r="D71" t="s">
        <v>53</v>
      </c>
      <c r="E71" t="s">
        <v>40</v>
      </c>
      <c r="F71" t="s">
        <v>24</v>
      </c>
      <c r="G71" t="s">
        <v>53</v>
      </c>
      <c r="H71" t="s">
        <v>150</v>
      </c>
      <c r="I71">
        <v>157</v>
      </c>
      <c r="J71">
        <v>8</v>
      </c>
      <c r="K71">
        <v>160</v>
      </c>
      <c r="L71">
        <v>5</v>
      </c>
      <c r="M71" t="s">
        <v>40</v>
      </c>
      <c r="N71" t="s">
        <v>26</v>
      </c>
      <c r="O71">
        <v>5</v>
      </c>
      <c r="P71" t="s">
        <v>231</v>
      </c>
      <c r="Q71" t="s">
        <v>80</v>
      </c>
      <c r="R71">
        <v>49</v>
      </c>
      <c r="S71" t="s">
        <v>231</v>
      </c>
      <c r="T71" t="s">
        <v>232</v>
      </c>
    </row>
    <row r="72" spans="1:20" x14ac:dyDescent="0.2">
      <c r="A72">
        <v>71</v>
      </c>
      <c r="B72" t="s">
        <v>233</v>
      </c>
      <c r="C72" t="s">
        <v>234</v>
      </c>
      <c r="D72" t="s">
        <v>46</v>
      </c>
      <c r="E72" t="s">
        <v>54</v>
      </c>
      <c r="F72" t="s">
        <v>235</v>
      </c>
      <c r="G72" t="s">
        <v>46</v>
      </c>
      <c r="H72" t="s">
        <v>25</v>
      </c>
      <c r="I72">
        <v>188</v>
      </c>
      <c r="J72">
        <v>6</v>
      </c>
      <c r="K72">
        <v>191</v>
      </c>
      <c r="L72">
        <v>3</v>
      </c>
      <c r="M72" t="s">
        <v>46</v>
      </c>
      <c r="N72" t="s">
        <v>26</v>
      </c>
      <c r="O72">
        <v>7</v>
      </c>
      <c r="P72" t="s">
        <v>135</v>
      </c>
      <c r="Q72" t="s">
        <v>73</v>
      </c>
      <c r="R72">
        <v>89</v>
      </c>
      <c r="S72" t="s">
        <v>123</v>
      </c>
      <c r="T72" t="s">
        <v>236</v>
      </c>
    </row>
    <row r="73" spans="1:20" x14ac:dyDescent="0.2">
      <c r="A73">
        <v>72</v>
      </c>
      <c r="B73" t="s">
        <v>237</v>
      </c>
      <c r="C73" t="s">
        <v>234</v>
      </c>
      <c r="D73" t="s">
        <v>39</v>
      </c>
      <c r="E73" t="s">
        <v>47</v>
      </c>
      <c r="F73" t="s">
        <v>235</v>
      </c>
      <c r="G73" t="s">
        <v>47</v>
      </c>
      <c r="H73" t="s">
        <v>25</v>
      </c>
      <c r="I73">
        <v>207</v>
      </c>
      <c r="J73">
        <v>4</v>
      </c>
      <c r="K73">
        <v>193</v>
      </c>
      <c r="L73">
        <v>6</v>
      </c>
      <c r="M73" t="s">
        <v>39</v>
      </c>
      <c r="N73" t="s">
        <v>55</v>
      </c>
      <c r="O73">
        <v>14</v>
      </c>
      <c r="P73" t="s">
        <v>238</v>
      </c>
      <c r="Q73" t="s">
        <v>238</v>
      </c>
      <c r="R73">
        <v>112</v>
      </c>
      <c r="S73" t="s">
        <v>131</v>
      </c>
      <c r="T73" t="s">
        <v>239</v>
      </c>
    </row>
    <row r="74" spans="1:20" x14ac:dyDescent="0.2">
      <c r="A74">
        <v>73</v>
      </c>
      <c r="B74" t="s">
        <v>240</v>
      </c>
      <c r="C74" t="s">
        <v>241</v>
      </c>
      <c r="D74" t="s">
        <v>39</v>
      </c>
      <c r="E74" t="s">
        <v>54</v>
      </c>
      <c r="F74" t="s">
        <v>235</v>
      </c>
      <c r="G74" t="s">
        <v>54</v>
      </c>
      <c r="H74" t="s">
        <v>25</v>
      </c>
      <c r="I74">
        <v>157</v>
      </c>
      <c r="J74">
        <v>8</v>
      </c>
      <c r="K74">
        <v>161</v>
      </c>
      <c r="L74">
        <v>3</v>
      </c>
      <c r="M74" t="s">
        <v>54</v>
      </c>
      <c r="N74" t="s">
        <v>26</v>
      </c>
      <c r="O74">
        <v>7</v>
      </c>
      <c r="P74" t="s">
        <v>73</v>
      </c>
      <c r="Q74" t="s">
        <v>73</v>
      </c>
      <c r="R74">
        <v>106</v>
      </c>
      <c r="S74" t="s">
        <v>148</v>
      </c>
      <c r="T74" t="s">
        <v>59</v>
      </c>
    </row>
    <row r="75" spans="1:20" x14ac:dyDescent="0.2">
      <c r="A75">
        <v>74</v>
      </c>
      <c r="B75" t="s">
        <v>242</v>
      </c>
      <c r="C75" t="s">
        <v>241</v>
      </c>
      <c r="D75" t="s">
        <v>46</v>
      </c>
      <c r="E75" t="s">
        <v>54</v>
      </c>
      <c r="F75" t="s">
        <v>243</v>
      </c>
      <c r="G75" t="s">
        <v>54</v>
      </c>
      <c r="H75" t="s">
        <v>150</v>
      </c>
      <c r="I75">
        <v>130</v>
      </c>
      <c r="J75">
        <v>9</v>
      </c>
      <c r="K75">
        <v>133</v>
      </c>
      <c r="L75">
        <v>3</v>
      </c>
      <c r="M75" t="s">
        <v>46</v>
      </c>
      <c r="N75" t="s">
        <v>26</v>
      </c>
      <c r="O75">
        <v>7</v>
      </c>
      <c r="P75" t="s">
        <v>123</v>
      </c>
      <c r="Q75" t="s">
        <v>77</v>
      </c>
      <c r="R75">
        <v>45</v>
      </c>
      <c r="S75" t="s">
        <v>123</v>
      </c>
      <c r="T7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Dashboard on IPL2022</vt:lpstr>
      <vt:lpstr>Sheet5</vt:lpstr>
      <vt:lpstr>Sheet6</vt:lpstr>
      <vt:lpstr>Working-files</vt:lpstr>
      <vt:lpstr>Book_ipl22_ver_33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2022-06-10T15:27:36Z</dcterms:created>
  <dcterms:modified xsi:type="dcterms:W3CDTF">2022-06-19T09:03:52Z</dcterms:modified>
</cp:coreProperties>
</file>