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ambangaji/Downloads/"/>
    </mc:Choice>
  </mc:AlternateContent>
  <xr:revisionPtr revIDLastSave="0" documentId="8_{4E2DAE47-5F51-9142-BC3B-A8F9E6D47B49}" xr6:coauthVersionLast="47" xr6:coauthVersionMax="47" xr10:uidLastSave="{00000000-0000-0000-0000-000000000000}"/>
  <bookViews>
    <workbookView xWindow="0" yWindow="740" windowWidth="29400" windowHeight="17160" activeTab="1" xr2:uid="{00000000-000D-0000-FFFF-FFFF00000000}"/>
  </bookViews>
  <sheets>
    <sheet name="Sheet1" sheetId="1" r:id="rId1"/>
    <sheet name="Sheet2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O12" i="3"/>
  <c r="E8" i="3"/>
  <c r="E9" i="3"/>
  <c r="O8" i="3"/>
  <c r="O9" i="3"/>
  <c r="I8" i="3"/>
  <c r="I9" i="3"/>
  <c r="D9" i="3"/>
  <c r="H9" i="3"/>
  <c r="K9" i="3" s="1"/>
  <c r="D8" i="3"/>
  <c r="H8" i="3"/>
  <c r="K8" i="3" s="1"/>
  <c r="H5" i="3"/>
  <c r="C13" i="3"/>
  <c r="C12" i="3"/>
  <c r="B12" i="3"/>
  <c r="E7" i="3"/>
  <c r="D7" i="3"/>
  <c r="E6" i="3"/>
  <c r="D6" i="3"/>
  <c r="E5" i="3"/>
  <c r="D5" i="3"/>
  <c r="E4" i="3"/>
  <c r="D4" i="3"/>
  <c r="E3" i="3"/>
  <c r="D3" i="3"/>
  <c r="E2" i="3"/>
  <c r="D2" i="3"/>
  <c r="B16" i="1"/>
  <c r="N16" i="1"/>
  <c r="N15" i="1"/>
  <c r="J12" i="1"/>
  <c r="B12" i="1"/>
  <c r="B14" i="1"/>
  <c r="C13" i="1"/>
  <c r="C12" i="1"/>
  <c r="E7" i="1"/>
  <c r="D7" i="1"/>
  <c r="E6" i="1"/>
  <c r="D6" i="1"/>
  <c r="E5" i="1"/>
  <c r="D5" i="1"/>
  <c r="E4" i="1"/>
  <c r="D4" i="1"/>
  <c r="E3" i="1"/>
  <c r="D3" i="1"/>
  <c r="E2" i="1"/>
  <c r="D2" i="1"/>
  <c r="J9" i="3" l="1"/>
  <c r="J8" i="3"/>
  <c r="E12" i="3"/>
  <c r="D12" i="3"/>
  <c r="K5" i="3"/>
  <c r="I5" i="3"/>
  <c r="O5" i="3" s="1"/>
  <c r="H6" i="3"/>
  <c r="H2" i="3"/>
  <c r="I2" i="3"/>
  <c r="O2" i="3" s="1"/>
  <c r="H3" i="3"/>
  <c r="I7" i="3"/>
  <c r="O7" i="3" s="1"/>
  <c r="I3" i="3"/>
  <c r="O3" i="3" s="1"/>
  <c r="H4" i="3"/>
  <c r="I6" i="3"/>
  <c r="O6" i="3" s="1"/>
  <c r="H7" i="3"/>
  <c r="I4" i="3"/>
  <c r="O4" i="3" s="1"/>
  <c r="I7" i="1"/>
  <c r="O7" i="1" s="1"/>
  <c r="I4" i="1"/>
  <c r="O4" i="1" s="1"/>
  <c r="I2" i="1"/>
  <c r="O2" i="1" s="1"/>
  <c r="I3" i="1"/>
  <c r="O3" i="1" s="1"/>
  <c r="I6" i="1"/>
  <c r="O6" i="1" s="1"/>
  <c r="I5" i="1"/>
  <c r="O5" i="1" s="1"/>
  <c r="E12" i="1"/>
  <c r="B17" i="1" s="1"/>
  <c r="D12" i="1"/>
  <c r="H3" i="1"/>
  <c r="K3" i="1" s="1"/>
  <c r="H6" i="1"/>
  <c r="K6" i="1" s="1"/>
  <c r="H5" i="1"/>
  <c r="H7" i="1"/>
  <c r="K7" i="1" s="1"/>
  <c r="H4" i="1"/>
  <c r="H2" i="1"/>
  <c r="B16" i="3" l="1"/>
  <c r="B17" i="3" s="1"/>
  <c r="K7" i="3"/>
  <c r="J7" i="3"/>
  <c r="K4" i="3"/>
  <c r="J4" i="3"/>
  <c r="K6" i="3"/>
  <c r="J6" i="3"/>
  <c r="K2" i="3"/>
  <c r="K12" i="3" s="1"/>
  <c r="J2" i="3"/>
  <c r="J5" i="3"/>
  <c r="J3" i="3"/>
  <c r="K3" i="3"/>
  <c r="O12" i="1"/>
  <c r="J7" i="1"/>
  <c r="K5" i="1"/>
  <c r="J5" i="1"/>
  <c r="J6" i="1"/>
  <c r="J3" i="1"/>
  <c r="K2" i="1"/>
  <c r="J2" i="1"/>
  <c r="J4" i="1"/>
  <c r="K4" i="1"/>
  <c r="J12" i="3" l="1"/>
  <c r="J16" i="3" s="1"/>
  <c r="J17" i="3" s="1"/>
  <c r="K12" i="1"/>
  <c r="J16" i="1"/>
  <c r="J17" i="1" s="1"/>
  <c r="M5" i="3" l="1"/>
  <c r="N5" i="3" s="1"/>
  <c r="M6" i="3"/>
  <c r="N6" i="3" s="1"/>
  <c r="M4" i="3"/>
  <c r="N4" i="3" s="1"/>
  <c r="M3" i="3"/>
  <c r="N3" i="3" s="1"/>
  <c r="M2" i="3"/>
  <c r="N2" i="3" s="1"/>
  <c r="M7" i="3"/>
  <c r="N7" i="3" s="1"/>
  <c r="M8" i="3"/>
  <c r="N8" i="3" s="1"/>
  <c r="M9" i="3"/>
  <c r="N9" i="3" s="1"/>
  <c r="M2" i="1"/>
  <c r="N2" i="1" s="1"/>
  <c r="M3" i="1"/>
  <c r="N3" i="1" s="1"/>
  <c r="M7" i="1"/>
  <c r="N7" i="1" s="1"/>
  <c r="M5" i="1"/>
  <c r="N5" i="1" s="1"/>
  <c r="M4" i="1"/>
  <c r="N4" i="1" s="1"/>
  <c r="M6" i="1"/>
  <c r="N6" i="1" s="1"/>
  <c r="N12" i="3" l="1"/>
  <c r="N15" i="3" s="1"/>
  <c r="N16" i="3" s="1"/>
  <c r="N12" i="1"/>
</calcChain>
</file>

<file path=xl/sharedStrings.xml><?xml version="1.0" encoding="utf-8"?>
<sst xmlns="http://schemas.openxmlformats.org/spreadsheetml/2006/main" count="66" uniqueCount="31">
  <si>
    <t>x</t>
  </si>
  <si>
    <t>y</t>
  </si>
  <si>
    <t>x^2</t>
  </si>
  <si>
    <t>xy</t>
  </si>
  <si>
    <t>cara lain</t>
  </si>
  <si>
    <t>(x-xbar)</t>
  </si>
  <si>
    <t>(y-ybar)</t>
  </si>
  <si>
    <t>(x-xbar)(y-ybar)</t>
  </si>
  <si>
    <t>(x-xbar)^2</t>
  </si>
  <si>
    <t>y_duga</t>
  </si>
  <si>
    <t>(y_duga - ybar)^2</t>
  </si>
  <si>
    <t>(y-ybar)^2</t>
  </si>
  <si>
    <t>*buku anderson</t>
  </si>
  <si>
    <t>sum</t>
  </si>
  <si>
    <t>y_bar</t>
  </si>
  <si>
    <t>SSR</t>
  </si>
  <si>
    <t>SST</t>
  </si>
  <si>
    <t>x_bar</t>
  </si>
  <si>
    <t>n</t>
  </si>
  <si>
    <t>rsquare</t>
  </si>
  <si>
    <t>b1</t>
  </si>
  <si>
    <t>=(B9*E8-B8*C8)/(B9*D8-B8^2)</t>
  </si>
  <si>
    <t>correlation</t>
  </si>
  <si>
    <t>b0</t>
  </si>
  <si>
    <t>=C8/B9-B10*B8/B9</t>
  </si>
  <si>
    <t>Nama :</t>
  </si>
  <si>
    <t>NIM :</t>
  </si>
  <si>
    <t>Bambang Aji Wicaksono</t>
  </si>
  <si>
    <t>065002300006</t>
  </si>
  <si>
    <t xml:space="preserve">y_duga = </t>
  </si>
  <si>
    <t>368,295 + 1,3526x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</si>
</sst>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1" fontId="3" fillId="0" borderId="0" xfId="0" quotePrefix="1" applyNumberFormat="1" applyFont="1"/>
    <xf numFmtId="0" fontId="3" fillId="0" borderId="0" xfId="0" quotePrefix="1" applyFont="1"/>
    <xf numFmtId="166" fontId="1" fillId="0" borderId="0" xfId="0" applyNumberFormat="1" applyFont="1"/>
    <xf numFmtId="166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="150" workbookViewId="0">
      <selection activeCell="B19" sqref="B19"/>
    </sheetView>
  </sheetViews>
  <sheetFormatPr baseColWidth="10" defaultColWidth="14.5" defaultRowHeight="15" customHeight="1" x14ac:dyDescent="0.2"/>
  <cols>
    <col min="1" max="2" width="8.6640625" customWidth="1"/>
    <col min="3" max="3" width="14.83203125" customWidth="1"/>
    <col min="4" max="13" width="8.6640625" customWidth="1"/>
    <col min="14" max="14" width="15.5" customWidth="1"/>
    <col min="15" max="26" width="8.6640625" customWidth="1"/>
  </cols>
  <sheetData>
    <row r="1" spans="1:15" ht="14.2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O1" s="1" t="s">
        <v>11</v>
      </c>
    </row>
    <row r="2" spans="1:15" ht="14.25" customHeight="1" x14ac:dyDescent="0.2">
      <c r="B2" s="1">
        <v>40</v>
      </c>
      <c r="C2" s="2">
        <v>385</v>
      </c>
      <c r="D2" s="1">
        <f t="shared" ref="D2:D7" si="0">B2^2</f>
        <v>1600</v>
      </c>
      <c r="E2" s="1">
        <f t="shared" ref="E2:E7" si="1">B2*C2</f>
        <v>15400</v>
      </c>
      <c r="F2" s="1" t="s">
        <v>12</v>
      </c>
      <c r="H2" s="1">
        <f t="shared" ref="H2:H7" si="2">B2-$B$14</f>
        <v>9.1666666666666679</v>
      </c>
      <c r="I2" s="1">
        <f t="shared" ref="I2:I7" si="3">C2-$C$13</f>
        <v>-25</v>
      </c>
      <c r="J2" s="1">
        <f t="shared" ref="J2:J7" si="4">H2*I2</f>
        <v>-229.16666666666669</v>
      </c>
      <c r="K2" s="1">
        <f t="shared" ref="K2:K7" si="5">H2^2</f>
        <v>84.0277777777778</v>
      </c>
      <c r="M2" s="1">
        <f t="shared" ref="M2:M7" si="6">$J$17+$J$16*B2</f>
        <v>422.39884393063585</v>
      </c>
      <c r="N2" s="1">
        <f t="shared" ref="N2:N7" si="7">(M2-$C$13)^2</f>
        <v>153.73133081626543</v>
      </c>
      <c r="O2" s="1">
        <f t="shared" ref="O2:O7" si="8">I2^2</f>
        <v>625</v>
      </c>
    </row>
    <row r="3" spans="1:15" ht="14.25" customHeight="1" x14ac:dyDescent="0.2">
      <c r="B3" s="1">
        <v>20</v>
      </c>
      <c r="C3" s="2">
        <v>400</v>
      </c>
      <c r="D3" s="1">
        <f t="shared" si="0"/>
        <v>400</v>
      </c>
      <c r="E3" s="1">
        <f t="shared" si="1"/>
        <v>8000</v>
      </c>
      <c r="H3" s="1">
        <f t="shared" si="2"/>
        <v>-10.833333333333332</v>
      </c>
      <c r="I3" s="1">
        <f t="shared" si="3"/>
        <v>-10</v>
      </c>
      <c r="J3" s="1">
        <f t="shared" si="4"/>
        <v>108.33333333333331</v>
      </c>
      <c r="K3" s="1">
        <f t="shared" si="5"/>
        <v>117.36111111111109</v>
      </c>
      <c r="M3" s="1">
        <f t="shared" si="6"/>
        <v>395.34682080924853</v>
      </c>
      <c r="N3" s="1">
        <f t="shared" si="7"/>
        <v>214.715660396272</v>
      </c>
      <c r="O3" s="1">
        <f t="shared" si="8"/>
        <v>100</v>
      </c>
    </row>
    <row r="4" spans="1:15" ht="14.25" customHeight="1" x14ac:dyDescent="0.2">
      <c r="B4" s="1">
        <v>25</v>
      </c>
      <c r="C4" s="1">
        <v>395</v>
      </c>
      <c r="D4" s="1">
        <f t="shared" si="0"/>
        <v>625</v>
      </c>
      <c r="E4" s="1">
        <f t="shared" si="1"/>
        <v>9875</v>
      </c>
      <c r="H4" s="1">
        <f t="shared" si="2"/>
        <v>-5.8333333333333321</v>
      </c>
      <c r="I4" s="1">
        <f t="shared" si="3"/>
        <v>-15</v>
      </c>
      <c r="J4" s="1">
        <f t="shared" si="4"/>
        <v>87.499999999999986</v>
      </c>
      <c r="K4" s="1">
        <f t="shared" si="5"/>
        <v>34.027777777777764</v>
      </c>
      <c r="M4" s="1">
        <f t="shared" si="6"/>
        <v>402.1098265895954</v>
      </c>
      <c r="N4" s="1">
        <f t="shared" si="7"/>
        <v>62.254836446255759</v>
      </c>
      <c r="O4" s="1">
        <f t="shared" si="8"/>
        <v>225</v>
      </c>
    </row>
    <row r="5" spans="1:15" ht="14.25" customHeight="1" x14ac:dyDescent="0.2">
      <c r="B5" s="1">
        <v>20</v>
      </c>
      <c r="C5" s="1">
        <v>365</v>
      </c>
      <c r="D5" s="1">
        <f t="shared" si="0"/>
        <v>400</v>
      </c>
      <c r="E5" s="1">
        <f t="shared" si="1"/>
        <v>7300</v>
      </c>
      <c r="H5" s="1">
        <f t="shared" si="2"/>
        <v>-10.833333333333332</v>
      </c>
      <c r="I5" s="1">
        <f t="shared" si="3"/>
        <v>-45</v>
      </c>
      <c r="J5" s="1">
        <f t="shared" si="4"/>
        <v>487.49999999999994</v>
      </c>
      <c r="K5" s="1">
        <f t="shared" si="5"/>
        <v>117.36111111111109</v>
      </c>
      <c r="M5" s="1">
        <f t="shared" si="6"/>
        <v>395.34682080924853</v>
      </c>
      <c r="N5" s="1">
        <f t="shared" si="7"/>
        <v>214.715660396272</v>
      </c>
      <c r="O5" s="1">
        <f t="shared" si="8"/>
        <v>2025</v>
      </c>
    </row>
    <row r="6" spans="1:15" ht="14.25" customHeight="1" x14ac:dyDescent="0.2">
      <c r="B6" s="1">
        <v>30</v>
      </c>
      <c r="C6" s="2">
        <v>475</v>
      </c>
      <c r="D6" s="1">
        <f t="shared" si="0"/>
        <v>900</v>
      </c>
      <c r="E6" s="1">
        <f t="shared" si="1"/>
        <v>14250</v>
      </c>
      <c r="H6" s="1">
        <f t="shared" si="2"/>
        <v>-0.83333333333333215</v>
      </c>
      <c r="I6" s="1">
        <f t="shared" si="3"/>
        <v>65</v>
      </c>
      <c r="J6" s="1">
        <f t="shared" si="4"/>
        <v>-54.166666666666586</v>
      </c>
      <c r="K6" s="1">
        <f t="shared" si="5"/>
        <v>0.69444444444444242</v>
      </c>
      <c r="M6" s="1">
        <f t="shared" si="6"/>
        <v>408.87283236994222</v>
      </c>
      <c r="N6" s="1">
        <f t="shared" si="7"/>
        <v>1.2705068662500809</v>
      </c>
      <c r="O6" s="1">
        <f t="shared" si="8"/>
        <v>4225</v>
      </c>
    </row>
    <row r="7" spans="1:15" ht="14.25" customHeight="1" x14ac:dyDescent="0.2">
      <c r="B7" s="1">
        <v>50</v>
      </c>
      <c r="C7" s="2">
        <v>440</v>
      </c>
      <c r="D7" s="1">
        <f t="shared" si="0"/>
        <v>2500</v>
      </c>
      <c r="E7" s="1">
        <f t="shared" si="1"/>
        <v>22000</v>
      </c>
      <c r="H7" s="1">
        <f t="shared" si="2"/>
        <v>19.166666666666668</v>
      </c>
      <c r="I7" s="1">
        <f t="shared" si="3"/>
        <v>30</v>
      </c>
      <c r="J7" s="1">
        <f t="shared" si="4"/>
        <v>575</v>
      </c>
      <c r="K7" s="1">
        <f t="shared" si="5"/>
        <v>367.36111111111114</v>
      </c>
      <c r="M7" s="1">
        <f t="shared" si="6"/>
        <v>435.92485549132948</v>
      </c>
      <c r="N7" s="1">
        <f t="shared" si="7"/>
        <v>672.09813224631637</v>
      </c>
      <c r="O7" s="1">
        <f t="shared" si="8"/>
        <v>900</v>
      </c>
    </row>
    <row r="8" spans="1:15" ht="14.25" customHeight="1" x14ac:dyDescent="0.2">
      <c r="B8" s="1"/>
      <c r="C8" s="2"/>
      <c r="D8" s="1"/>
      <c r="E8" s="1"/>
      <c r="H8" s="1"/>
      <c r="I8" s="1"/>
      <c r="J8" s="1"/>
      <c r="K8" s="1"/>
      <c r="M8" s="1"/>
      <c r="N8" s="1"/>
      <c r="O8" s="1"/>
    </row>
    <row r="9" spans="1:15" ht="14.25" customHeight="1" x14ac:dyDescent="0.2">
      <c r="B9" s="1"/>
      <c r="C9" s="2"/>
      <c r="D9" s="1"/>
      <c r="E9" s="1"/>
      <c r="H9" s="1"/>
      <c r="I9" s="1"/>
      <c r="J9" s="1"/>
      <c r="K9" s="1"/>
      <c r="M9" s="1"/>
      <c r="N9" s="1"/>
      <c r="O9" s="1"/>
    </row>
    <row r="10" spans="1:15" ht="14.25" customHeight="1" x14ac:dyDescent="0.2">
      <c r="B10" s="1"/>
      <c r="C10" s="2"/>
      <c r="D10" s="1"/>
      <c r="E10" s="1"/>
      <c r="H10" s="1"/>
      <c r="I10" s="1"/>
      <c r="J10" s="1"/>
      <c r="K10" s="1"/>
      <c r="M10" s="1"/>
      <c r="N10" s="1"/>
      <c r="O10" s="1"/>
    </row>
    <row r="11" spans="1:15" ht="14.25" customHeight="1" x14ac:dyDescent="0.2">
      <c r="B11" s="1"/>
      <c r="C11" s="2"/>
      <c r="D11" s="1"/>
      <c r="E11" s="1"/>
      <c r="H11" s="1"/>
      <c r="I11" s="1"/>
      <c r="J11" s="1"/>
      <c r="K11" s="1"/>
      <c r="M11" s="1"/>
      <c r="N11" s="1"/>
      <c r="O11" s="1"/>
    </row>
    <row r="12" spans="1:15" ht="14.25" customHeight="1" x14ac:dyDescent="0.2">
      <c r="A12" s="1" t="s">
        <v>13</v>
      </c>
      <c r="B12" s="3">
        <f>SUM(B2:B11)</f>
        <v>185</v>
      </c>
      <c r="C12" s="3">
        <f>SUM(C2:C11)</f>
        <v>2460</v>
      </c>
      <c r="D12" s="3">
        <f>SUM(D2:D11)</f>
        <v>6425</v>
      </c>
      <c r="E12" s="3">
        <f>SUM(E2:E11)</f>
        <v>76825</v>
      </c>
      <c r="J12" s="1">
        <f>SUM(J2:J11)</f>
        <v>975</v>
      </c>
      <c r="K12" s="1">
        <f>SUM(K2:K11)</f>
        <v>720.83333333333326</v>
      </c>
      <c r="N12" s="1">
        <f>SUM(N2:N11)</f>
        <v>1318.7861271676315</v>
      </c>
      <c r="O12" s="1">
        <f>SUM(O2:O11)</f>
        <v>8100</v>
      </c>
    </row>
    <row r="13" spans="1:15" ht="14.25" customHeight="1" x14ac:dyDescent="0.2">
      <c r="A13" s="1" t="s">
        <v>14</v>
      </c>
      <c r="B13" s="3"/>
      <c r="C13" s="3">
        <f>AVERAGE(C2:C11)</f>
        <v>410</v>
      </c>
      <c r="D13" s="3"/>
      <c r="E13" s="3"/>
      <c r="N13" s="1" t="s">
        <v>15</v>
      </c>
      <c r="O13" s="1" t="s">
        <v>16</v>
      </c>
    </row>
    <row r="14" spans="1:15" ht="14.25" customHeight="1" x14ac:dyDescent="0.2">
      <c r="A14" s="1" t="s">
        <v>17</v>
      </c>
      <c r="B14" s="1">
        <f>AVERAGE(B2:B7)</f>
        <v>30.833333333333332</v>
      </c>
    </row>
    <row r="15" spans="1:15" ht="14.25" customHeight="1" x14ac:dyDescent="0.2">
      <c r="A15" s="1" t="s">
        <v>18</v>
      </c>
      <c r="B15" s="1">
        <v>6</v>
      </c>
      <c r="M15" s="3" t="s">
        <v>19</v>
      </c>
      <c r="N15" s="3">
        <f>N12/O12</f>
        <v>0.16281310211946068</v>
      </c>
    </row>
    <row r="16" spans="1:15" ht="14.25" customHeight="1" x14ac:dyDescent="0.2">
      <c r="A16" s="4" t="s">
        <v>20</v>
      </c>
      <c r="B16" s="4">
        <f>(B15*E12-B12*C12)/(B15*D12-B12^2)</f>
        <v>1.3526011560693643</v>
      </c>
      <c r="D16" s="5" t="s">
        <v>21</v>
      </c>
      <c r="I16" s="1" t="s">
        <v>20</v>
      </c>
      <c r="J16" s="1">
        <f>J12/K12</f>
        <v>1.3526011560693643</v>
      </c>
      <c r="M16" s="3" t="s">
        <v>22</v>
      </c>
      <c r="N16" s="3">
        <f>SQRT(N15)</f>
        <v>0.40350105590873075</v>
      </c>
    </row>
    <row r="17" spans="1:10" ht="14.25" customHeight="1" x14ac:dyDescent="0.2">
      <c r="A17" s="4" t="s">
        <v>23</v>
      </c>
      <c r="B17" s="4">
        <f>C12/B15-B16*B12/B15</f>
        <v>368.29479768786126</v>
      </c>
      <c r="D17" s="5" t="s">
        <v>24</v>
      </c>
      <c r="I17" s="1" t="s">
        <v>23</v>
      </c>
      <c r="J17" s="1">
        <f>C13-J16*B14</f>
        <v>368.29479768786126</v>
      </c>
    </row>
    <row r="18" spans="1:10" ht="14.25" customHeight="1" x14ac:dyDescent="0.2">
      <c r="A18" s="9" t="s">
        <v>29</v>
      </c>
      <c r="B18" s="7" t="s">
        <v>30</v>
      </c>
    </row>
    <row r="19" spans="1:10" ht="14.25" customHeight="1" x14ac:dyDescent="0.2">
      <c r="A19" s="1"/>
    </row>
    <row r="20" spans="1:10" ht="14.25" customHeight="1" x14ac:dyDescent="0.2">
      <c r="B20" s="7" t="s">
        <v>25</v>
      </c>
      <c r="C20" s="7" t="s">
        <v>27</v>
      </c>
      <c r="D20" s="6"/>
    </row>
    <row r="21" spans="1:10" ht="14.25" customHeight="1" x14ac:dyDescent="0.2">
      <c r="B21" s="7" t="s">
        <v>26</v>
      </c>
      <c r="C21" s="8" t="s">
        <v>28</v>
      </c>
    </row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3797-69DC-9B40-A15C-E2F97ED9F77A}">
  <dimension ref="A1:O1000"/>
  <sheetViews>
    <sheetView tabSelected="1" workbookViewId="0">
      <selection activeCell="J8" sqref="J8"/>
    </sheetView>
  </sheetViews>
  <sheetFormatPr baseColWidth="10" defaultColWidth="14.5" defaultRowHeight="15" customHeight="1" x14ac:dyDescent="0.2"/>
  <cols>
    <col min="1" max="2" width="8.6640625" customWidth="1"/>
    <col min="3" max="3" width="14.83203125" customWidth="1"/>
    <col min="4" max="13" width="8.6640625" customWidth="1"/>
    <col min="14" max="14" width="15.5" customWidth="1"/>
    <col min="15" max="26" width="8.6640625" customWidth="1"/>
  </cols>
  <sheetData>
    <row r="1" spans="1:15" ht="14.2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O1" s="1" t="s">
        <v>11</v>
      </c>
    </row>
    <row r="2" spans="1:15" ht="14.25" customHeight="1" x14ac:dyDescent="0.2">
      <c r="B2" s="10">
        <v>2.8</v>
      </c>
      <c r="C2" s="2">
        <v>5.4</v>
      </c>
      <c r="D2" s="1">
        <f t="shared" ref="D2:D9" si="0">B2^2</f>
        <v>7.839999999999999</v>
      </c>
      <c r="E2" s="1">
        <f t="shared" ref="E2:E9" si="1">B2*C2</f>
        <v>15.12</v>
      </c>
      <c r="F2" s="1" t="s">
        <v>12</v>
      </c>
      <c r="H2" s="1">
        <f t="shared" ref="H2:H9" si="2">B2-$B$14</f>
        <v>-0.38750000000000018</v>
      </c>
      <c r="I2" s="1">
        <f t="shared" ref="I2:I9" si="3">C2-$C$13</f>
        <v>-1.2374999999999989</v>
      </c>
      <c r="J2" s="1">
        <f t="shared" ref="J2:J9" si="4">H2*I2</f>
        <v>0.4795312499999998</v>
      </c>
      <c r="K2" s="1">
        <f t="shared" ref="K2:K9" si="5">H2^2</f>
        <v>0.15015625000000013</v>
      </c>
      <c r="M2" s="1">
        <f t="shared" ref="M2:M9" si="6">$J$17+$J$16*B2</f>
        <v>5.6681681681681662</v>
      </c>
      <c r="N2" s="1">
        <f t="shared" ref="N2:N9" si="7">(M2-$C$13)^2</f>
        <v>0.93960420020245727</v>
      </c>
      <c r="O2" s="1">
        <f t="shared" ref="O2:O9" si="8">I2^2</f>
        <v>1.5314062499999974</v>
      </c>
    </row>
    <row r="3" spans="1:15" ht="14.25" customHeight="1" x14ac:dyDescent="0.2">
      <c r="B3" s="1">
        <v>2.5</v>
      </c>
      <c r="C3" s="2">
        <v>5.0999999999999996</v>
      </c>
      <c r="D3" s="1">
        <f t="shared" si="0"/>
        <v>6.25</v>
      </c>
      <c r="E3" s="1">
        <f t="shared" si="1"/>
        <v>12.75</v>
      </c>
      <c r="H3" s="1">
        <f t="shared" si="2"/>
        <v>-0.6875</v>
      </c>
      <c r="I3" s="1">
        <f t="shared" si="3"/>
        <v>-1.5374999999999996</v>
      </c>
      <c r="J3" s="1">
        <f t="shared" si="4"/>
        <v>1.0570312499999996</v>
      </c>
      <c r="K3" s="1">
        <f t="shared" si="5"/>
        <v>0.47265625</v>
      </c>
      <c r="M3" s="1">
        <f t="shared" si="6"/>
        <v>4.917717717717716</v>
      </c>
      <c r="N3" s="1">
        <f t="shared" si="7"/>
        <v>2.9576510984520592</v>
      </c>
      <c r="O3" s="1">
        <f t="shared" si="8"/>
        <v>2.363906249999999</v>
      </c>
    </row>
    <row r="4" spans="1:15" ht="14.25" customHeight="1" x14ac:dyDescent="0.2">
      <c r="B4" s="1">
        <v>3.5</v>
      </c>
      <c r="C4" s="1">
        <v>7.2</v>
      </c>
      <c r="D4" s="1">
        <f t="shared" si="0"/>
        <v>12.25</v>
      </c>
      <c r="E4" s="1">
        <f t="shared" si="1"/>
        <v>25.2</v>
      </c>
      <c r="H4" s="1">
        <f t="shared" si="2"/>
        <v>0.3125</v>
      </c>
      <c r="I4" s="1">
        <f t="shared" si="3"/>
        <v>0.56250000000000089</v>
      </c>
      <c r="J4" s="1">
        <f t="shared" si="4"/>
        <v>0.17578125000000028</v>
      </c>
      <c r="K4" s="1">
        <f t="shared" si="5"/>
        <v>9.765625E-2</v>
      </c>
      <c r="M4" s="1">
        <f t="shared" si="6"/>
        <v>7.4192192192192188</v>
      </c>
      <c r="N4" s="1">
        <f t="shared" si="7"/>
        <v>0.61108493769670613</v>
      </c>
      <c r="O4" s="1">
        <f t="shared" si="8"/>
        <v>0.316406250000001</v>
      </c>
    </row>
    <row r="5" spans="1:15" ht="14.25" customHeight="1" x14ac:dyDescent="0.2">
      <c r="B5" s="1">
        <v>3.1</v>
      </c>
      <c r="C5" s="1">
        <v>6.2</v>
      </c>
      <c r="D5" s="1">
        <f t="shared" si="0"/>
        <v>9.6100000000000012</v>
      </c>
      <c r="E5" s="1">
        <f t="shared" si="1"/>
        <v>19.220000000000002</v>
      </c>
      <c r="H5" s="1">
        <f t="shared" si="2"/>
        <v>-8.7499999999999911E-2</v>
      </c>
      <c r="I5" s="1">
        <f t="shared" si="3"/>
        <v>-0.43749999999999911</v>
      </c>
      <c r="J5" s="1">
        <f t="shared" si="4"/>
        <v>3.8281249999999885E-2</v>
      </c>
      <c r="K5" s="1">
        <f t="shared" si="5"/>
        <v>7.6562499999999842E-3</v>
      </c>
      <c r="M5" s="1">
        <f t="shared" si="6"/>
        <v>6.418618618618618</v>
      </c>
      <c r="N5" s="1">
        <f t="shared" si="7"/>
        <v>4.7909059115421669E-2</v>
      </c>
      <c r="O5" s="1">
        <f t="shared" si="8"/>
        <v>0.19140624999999922</v>
      </c>
    </row>
    <row r="6" spans="1:15" ht="14.25" customHeight="1" x14ac:dyDescent="0.2">
      <c r="B6" s="10">
        <v>3</v>
      </c>
      <c r="C6" s="11">
        <v>6</v>
      </c>
      <c r="D6" s="1">
        <f t="shared" si="0"/>
        <v>9</v>
      </c>
      <c r="E6" s="1">
        <f t="shared" si="1"/>
        <v>18</v>
      </c>
      <c r="H6" s="1">
        <f t="shared" si="2"/>
        <v>-0.1875</v>
      </c>
      <c r="I6" s="1">
        <f t="shared" si="3"/>
        <v>-0.63749999999999929</v>
      </c>
      <c r="J6" s="1">
        <f t="shared" si="4"/>
        <v>0.11953124999999987</v>
      </c>
      <c r="K6" s="1">
        <f t="shared" si="5"/>
        <v>3.515625E-2</v>
      </c>
      <c r="M6" s="1">
        <f t="shared" si="6"/>
        <v>6.1684684684684674</v>
      </c>
      <c r="N6" s="1">
        <f t="shared" si="7"/>
        <v>0.21999057757081439</v>
      </c>
      <c r="O6" s="1">
        <f t="shared" si="8"/>
        <v>0.40640624999999908</v>
      </c>
    </row>
    <row r="7" spans="1:15" ht="14.25" customHeight="1" x14ac:dyDescent="0.2">
      <c r="B7" s="1">
        <v>3.8</v>
      </c>
      <c r="C7" s="2">
        <v>7.5</v>
      </c>
      <c r="D7" s="1">
        <f t="shared" si="0"/>
        <v>14.44</v>
      </c>
      <c r="E7" s="1">
        <f t="shared" si="1"/>
        <v>28.5</v>
      </c>
      <c r="H7" s="1">
        <f t="shared" si="2"/>
        <v>0.61249999999999982</v>
      </c>
      <c r="I7" s="1">
        <f t="shared" si="3"/>
        <v>0.86250000000000071</v>
      </c>
      <c r="J7" s="1">
        <f t="shared" si="4"/>
        <v>0.52828125000000026</v>
      </c>
      <c r="K7" s="1">
        <f t="shared" si="5"/>
        <v>0.3751562499999998</v>
      </c>
      <c r="M7" s="1">
        <f t="shared" si="6"/>
        <v>8.169669669669668</v>
      </c>
      <c r="N7" s="1">
        <f t="shared" si="7"/>
        <v>2.3475438966556617</v>
      </c>
      <c r="O7" s="1">
        <f t="shared" si="8"/>
        <v>0.74390625000000121</v>
      </c>
    </row>
    <row r="8" spans="1:15" ht="14.25" customHeight="1" x14ac:dyDescent="0.2">
      <c r="B8" s="1">
        <v>3.3</v>
      </c>
      <c r="C8" s="2">
        <v>6.8</v>
      </c>
      <c r="D8" s="1">
        <f t="shared" si="0"/>
        <v>10.889999999999999</v>
      </c>
      <c r="E8" s="1">
        <f t="shared" si="1"/>
        <v>22.439999999999998</v>
      </c>
      <c r="H8" s="1">
        <f t="shared" si="2"/>
        <v>0.11249999999999982</v>
      </c>
      <c r="I8" s="1">
        <f t="shared" si="3"/>
        <v>0.16250000000000053</v>
      </c>
      <c r="J8" s="1">
        <f t="shared" si="4"/>
        <v>1.828125000000003E-2</v>
      </c>
      <c r="K8" s="1">
        <f t="shared" si="5"/>
        <v>1.2656249999999959E-2</v>
      </c>
      <c r="M8" s="1">
        <f t="shared" si="6"/>
        <v>6.9189189189189175</v>
      </c>
      <c r="N8" s="1">
        <f t="shared" si="7"/>
        <v>7.9196607925492671E-2</v>
      </c>
      <c r="O8" s="1">
        <f t="shared" si="8"/>
        <v>2.6406250000000173E-2</v>
      </c>
    </row>
    <row r="9" spans="1:15" ht="14.25" customHeight="1" x14ac:dyDescent="0.2">
      <c r="B9" s="1">
        <v>3.5</v>
      </c>
      <c r="C9" s="2">
        <v>8.9</v>
      </c>
      <c r="D9" s="1">
        <f t="shared" si="0"/>
        <v>12.25</v>
      </c>
      <c r="E9" s="1">
        <f t="shared" si="1"/>
        <v>31.150000000000002</v>
      </c>
      <c r="H9" s="1">
        <f t="shared" si="2"/>
        <v>0.3125</v>
      </c>
      <c r="I9" s="1">
        <f t="shared" si="3"/>
        <v>2.2625000000000011</v>
      </c>
      <c r="J9" s="1">
        <f t="shared" si="4"/>
        <v>0.70703125000000033</v>
      </c>
      <c r="K9" s="1">
        <f t="shared" si="5"/>
        <v>9.765625E-2</v>
      </c>
      <c r="M9" s="1">
        <f t="shared" si="6"/>
        <v>7.4192192192192188</v>
      </c>
      <c r="N9" s="1">
        <f t="shared" si="7"/>
        <v>0.61108493769670613</v>
      </c>
      <c r="O9" s="1">
        <f t="shared" si="8"/>
        <v>5.1189062500000047</v>
      </c>
    </row>
    <row r="10" spans="1:15" ht="14.25" customHeight="1" x14ac:dyDescent="0.2">
      <c r="B10" s="1"/>
      <c r="C10" s="2"/>
      <c r="D10" s="1"/>
      <c r="E10" s="1"/>
      <c r="H10" s="1"/>
      <c r="I10" s="1"/>
      <c r="J10" s="1"/>
      <c r="K10" s="1"/>
      <c r="M10" s="1"/>
      <c r="N10" s="1"/>
      <c r="O10" s="1"/>
    </row>
    <row r="11" spans="1:15" ht="14.25" customHeight="1" x14ac:dyDescent="0.2">
      <c r="B11" s="1"/>
      <c r="C11" s="2"/>
      <c r="D11" s="1"/>
      <c r="E11" s="1"/>
      <c r="H11" s="1"/>
      <c r="I11" s="1"/>
      <c r="J11" s="1"/>
      <c r="K11" s="1"/>
      <c r="M11" s="1"/>
      <c r="N11" s="1"/>
      <c r="O11" s="1"/>
    </row>
    <row r="12" spans="1:15" ht="14.25" customHeight="1" x14ac:dyDescent="0.2">
      <c r="A12" s="1" t="s">
        <v>13</v>
      </c>
      <c r="B12" s="3">
        <f>SUM(B2:B11)</f>
        <v>25.5</v>
      </c>
      <c r="C12" s="3">
        <f>SUM(C2:C11)</f>
        <v>53.099999999999994</v>
      </c>
      <c r="D12" s="3">
        <f>SUM(D2:D11)</f>
        <v>82.53</v>
      </c>
      <c r="E12" s="3">
        <f>SUM(E2:E11)</f>
        <v>172.38</v>
      </c>
      <c r="J12" s="1">
        <f>SUM(J2:J11)</f>
        <v>3.1237500000000002</v>
      </c>
      <c r="K12" s="1">
        <f>SUM(K2:K11)</f>
        <v>1.24875</v>
      </c>
      <c r="N12" s="1">
        <f>SUM(N2:N11)</f>
        <v>7.814065315315319</v>
      </c>
      <c r="O12" s="1">
        <f>SUM(O2:O11)</f>
        <v>10.69875</v>
      </c>
    </row>
    <row r="13" spans="1:15" ht="14.25" customHeight="1" x14ac:dyDescent="0.2">
      <c r="A13" s="1" t="s">
        <v>14</v>
      </c>
      <c r="B13" s="3"/>
      <c r="C13" s="3">
        <f>AVERAGE(C2:C11)</f>
        <v>6.6374999999999993</v>
      </c>
      <c r="D13" s="3"/>
      <c r="E13" s="3"/>
      <c r="N13" s="1" t="s">
        <v>15</v>
      </c>
      <c r="O13" s="1" t="s">
        <v>16</v>
      </c>
    </row>
    <row r="14" spans="1:15" ht="14.25" customHeight="1" x14ac:dyDescent="0.2">
      <c r="A14" s="1" t="s">
        <v>17</v>
      </c>
      <c r="B14" s="10">
        <f>AVERAGE(B2:B9)</f>
        <v>3.1875</v>
      </c>
    </row>
    <row r="15" spans="1:15" ht="14.25" customHeight="1" x14ac:dyDescent="0.2">
      <c r="A15" s="1" t="s">
        <v>18</v>
      </c>
      <c r="B15" s="1">
        <v>8</v>
      </c>
      <c r="M15" s="3" t="s">
        <v>19</v>
      </c>
      <c r="N15" s="3">
        <f>N12/O12</f>
        <v>0.73037180187548256</v>
      </c>
    </row>
    <row r="16" spans="1:15" ht="14.25" customHeight="1" x14ac:dyDescent="0.2">
      <c r="A16" s="4" t="s">
        <v>20</v>
      </c>
      <c r="B16" s="4">
        <f>(B15*E12-B12*C12)/(B15*D12-B12^2)</f>
        <v>2.5015015015015001</v>
      </c>
      <c r="D16" s="5" t="s">
        <v>21</v>
      </c>
      <c r="I16" s="1" t="s">
        <v>20</v>
      </c>
      <c r="J16" s="1">
        <f>J12/K12</f>
        <v>2.5015015015015019</v>
      </c>
      <c r="M16" s="3" t="s">
        <v>22</v>
      </c>
      <c r="N16" s="3">
        <f>SQRT(N15)</f>
        <v>0.85461792742457876</v>
      </c>
    </row>
    <row r="17" spans="1:10" ht="14.25" customHeight="1" x14ac:dyDescent="0.2">
      <c r="A17" s="4" t="s">
        <v>23</v>
      </c>
      <c r="B17" s="4">
        <f>C12/B15-B16*B12/B15</f>
        <v>-1.3360360360360319</v>
      </c>
      <c r="D17" s="5" t="s">
        <v>24</v>
      </c>
      <c r="I17" s="1" t="s">
        <v>23</v>
      </c>
      <c r="J17" s="1">
        <f>C13-J16*B14</f>
        <v>-1.3360360360360382</v>
      </c>
    </row>
    <row r="18" spans="1:10" ht="14.25" customHeight="1" x14ac:dyDescent="0.2">
      <c r="A18" s="9" t="s">
        <v>29</v>
      </c>
      <c r="B18" s="7" t="s">
        <v>30</v>
      </c>
    </row>
    <row r="19" spans="1:10" ht="14.25" customHeight="1" x14ac:dyDescent="0.2">
      <c r="A19" s="1"/>
    </row>
    <row r="20" spans="1:10" ht="14.25" customHeight="1" x14ac:dyDescent="0.2">
      <c r="B20" s="7" t="s">
        <v>25</v>
      </c>
      <c r="C20" s="7" t="s">
        <v>27</v>
      </c>
      <c r="D20" s="6"/>
    </row>
    <row r="21" spans="1:10" ht="14.25" customHeight="1" x14ac:dyDescent="0.2">
      <c r="B21" s="7" t="s">
        <v>26</v>
      </c>
      <c r="C21" s="8" t="s">
        <v>28</v>
      </c>
    </row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Bambang Aji Wicaksono</cp:lastModifiedBy>
  <dcterms:created xsi:type="dcterms:W3CDTF">2024-05-29T04:44:17Z</dcterms:created>
  <dcterms:modified xsi:type="dcterms:W3CDTF">2024-05-29T08:27:49Z</dcterms:modified>
</cp:coreProperties>
</file>