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753" yWindow="753" windowWidth="15951" windowHeight="8230" tabRatio="600" firstSheet="0" activeTab="2" autoFilterDateGrouping="1"/>
  </bookViews>
  <sheets>
    <sheet xmlns:r="http://schemas.openxmlformats.org/officeDocument/2006/relationships" name="關卡消耗" sheetId="1" state="visible" r:id="rId1"/>
    <sheet xmlns:r="http://schemas.openxmlformats.org/officeDocument/2006/relationships" name="關卡比較" sheetId="2" state="visible" r:id="rId2"/>
    <sheet xmlns:r="http://schemas.openxmlformats.org/officeDocument/2006/relationships" name="打素材" sheetId="3" state="visible" r:id="rId3"/>
    <sheet xmlns:r="http://schemas.openxmlformats.org/officeDocument/2006/relationships" name="綠票兌換" sheetId="4" state="visible" r:id="rId4"/>
    <sheet xmlns:r="http://schemas.openxmlformats.org/officeDocument/2006/relationships" name="橘票兌換" sheetId="5" state="visible" r:id="rId5"/>
    <sheet xmlns:r="http://schemas.openxmlformats.org/officeDocument/2006/relationships" name="素材加工" sheetId="6" state="visible" r:id="rId6"/>
    <sheet xmlns:r="http://schemas.openxmlformats.org/officeDocument/2006/relationships" name="素材一覽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0_);[Red]\(0.00\)"/>
    <numFmt numFmtId="165" formatCode="0.00000"/>
    <numFmt numFmtId="166" formatCode="0.0000000000_);[Red]\(0.0000000000\)"/>
    <numFmt numFmtId="167" formatCode="0.00000000"/>
    <numFmt numFmtId="168" formatCode="0.0000_);[Red]\(0.0000\)"/>
    <numFmt numFmtId="169" formatCode="0.0000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sz val="12"/>
      <scheme val="minor"/>
    </font>
    <font>
      <name val="新細明體"/>
      <charset val="136"/>
      <family val="1"/>
      <sz val="12"/>
      <scheme val="minor"/>
    </font>
    <font>
      <name val="新細明體"/>
      <charset val="136"/>
      <family val="1"/>
      <color rgb="FF00B050"/>
      <sz val="12"/>
      <scheme val="minor"/>
    </font>
    <font>
      <name val="新細明體"/>
      <charset val="136"/>
      <family val="2"/>
      <color theme="10"/>
      <sz val="12"/>
      <u val="single"/>
      <scheme val="minor"/>
    </font>
    <font>
      <name val="新細明體"/>
      <charset val="136"/>
      <family val="1"/>
      <color rgb="FFC00000"/>
      <sz val="12"/>
      <scheme val="minor"/>
    </font>
    <font>
      <name val="新細明體"/>
      <charset val="136"/>
      <family val="1"/>
      <color rgb="FFFF0000"/>
      <sz val="12"/>
      <scheme val="minor"/>
    </font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color rgb="FF00B0F0"/>
      <sz val="12"/>
      <scheme val="minor"/>
    </font>
    <font>
      <name val="新細明體"/>
      <charset val="136"/>
      <family val="1"/>
      <color rgb="FF002060"/>
      <sz val="12"/>
      <scheme val="minor"/>
    </font>
    <font>
      <name val="新細明體"/>
      <charset val="136"/>
      <family val="1"/>
      <color rgb="FFFFC000"/>
      <sz val="12"/>
      <scheme val="minor"/>
    </font>
    <font>
      <name val="新細明體"/>
      <charset val="136"/>
      <family val="1"/>
      <color theme="5"/>
      <sz val="12"/>
      <scheme val="minor"/>
    </font>
    <font>
      <name val="新細明體"/>
      <charset val="136"/>
      <family val="1"/>
      <color rgb="FF92D050"/>
      <sz val="12"/>
      <scheme val="minor"/>
    </font>
    <font>
      <name val="新細明體"/>
      <charset val="136"/>
      <family val="1"/>
      <color rgb="FF0070C0"/>
      <sz val="12"/>
      <scheme val="minor"/>
    </font>
    <font>
      <name val="新細明體"/>
      <charset val="136"/>
      <family val="1"/>
      <color rgb="FF7030A0"/>
      <sz val="12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E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2F0FF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E1E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 diagonalDown="1"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 style="thin">
        <color indexed="64"/>
      </diagonal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5" fillId="0" borderId="0" applyAlignment="1">
      <alignment vertical="center"/>
    </xf>
  </cellStyleXfs>
  <cellXfs count="182">
    <xf numFmtId="0" fontId="0" fillId="0" borderId="0" applyAlignment="1" pivotButton="0" quotePrefix="0" xfId="0">
      <alignment vertical="center"/>
    </xf>
    <xf numFmtId="0" fontId="0" fillId="3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14" fontId="0" fillId="3" borderId="1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8" borderId="3" applyAlignment="1" pivotButton="0" quotePrefix="0" xfId="0">
      <alignment horizontal="right" vertical="center"/>
    </xf>
    <xf numFmtId="0" fontId="0" fillId="8" borderId="3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2" fontId="0" fillId="8" borderId="1" applyAlignment="1" applyProtection="1" pivotButton="0" quotePrefix="0" xfId="0">
      <alignment horizontal="right" vertical="center"/>
      <protection locked="0" hidden="0"/>
    </xf>
    <xf numFmtId="2" fontId="0" fillId="0" borderId="1" applyAlignment="1" pivotButton="0" quotePrefix="0" xfId="0">
      <alignment horizontal="right" vertical="center"/>
    </xf>
    <xf numFmtId="2" fontId="0" fillId="2" borderId="1" applyAlignment="1" pivotButton="0" quotePrefix="0" xfId="0">
      <alignment horizontal="right" vertical="center"/>
    </xf>
    <xf numFmtId="2" fontId="0" fillId="3" borderId="1" applyAlignment="1" pivotButton="0" quotePrefix="0" xfId="0">
      <alignment horizontal="right" vertical="center"/>
    </xf>
    <xf numFmtId="2" fontId="0" fillId="5" borderId="1" applyAlignment="1" pivotButton="0" quotePrefix="0" xfId="0">
      <alignment horizontal="right" vertical="center"/>
    </xf>
    <xf numFmtId="2" fontId="0" fillId="4" borderId="1" applyAlignment="1" pivotButton="0" quotePrefix="0" xfId="0">
      <alignment horizontal="right" vertical="center"/>
    </xf>
    <xf numFmtId="0" fontId="0" fillId="8" borderId="1" applyAlignment="1" pivotButton="0" quotePrefix="0" xfId="0">
      <alignment horizontal="right" vertical="center"/>
    </xf>
    <xf numFmtId="0" fontId="0" fillId="7" borderId="9" applyAlignment="1" pivotButton="0" quotePrefix="0" xfId="0">
      <alignment horizontal="center" vertical="center"/>
    </xf>
    <xf numFmtId="0" fontId="0" fillId="7" borderId="6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3" fillId="8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vertical="center"/>
    </xf>
    <xf numFmtId="2" fontId="0" fillId="8" borderId="3" applyAlignment="1" pivotButton="0" quotePrefix="0" xfId="0">
      <alignment horizontal="right" vertical="center"/>
    </xf>
    <xf numFmtId="0" fontId="3" fillId="8" borderId="3" applyAlignment="1" pivotButton="0" quotePrefix="0" xfId="0">
      <alignment horizontal="right" vertical="center"/>
    </xf>
    <xf numFmtId="0" fontId="0" fillId="8" borderId="2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10" fillId="5" borderId="7" applyAlignment="1" pivotButton="0" quotePrefix="0" xfId="0">
      <alignment horizontal="right" vertical="center"/>
    </xf>
    <xf numFmtId="0" fontId="0" fillId="8" borderId="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center"/>
    </xf>
    <xf numFmtId="2" fontId="0" fillId="0" borderId="0" applyAlignment="1" pivotButton="0" quotePrefix="0" xfId="0">
      <alignment horizontal="right" vertical="center"/>
    </xf>
    <xf numFmtId="0" fontId="11" fillId="3" borderId="7" applyAlignment="1" pivotButton="0" quotePrefix="0" xfId="0">
      <alignment horizontal="right" vertical="center"/>
    </xf>
    <xf numFmtId="0" fontId="3" fillId="5" borderId="7" applyAlignment="1" pivotButton="0" quotePrefix="0" xfId="0">
      <alignment horizontal="right" vertical="center"/>
    </xf>
    <xf numFmtId="0" fontId="3" fillId="3" borderId="7" applyAlignment="1" pivotButton="0" quotePrefix="0" xfId="0">
      <alignment horizontal="right" vertical="center"/>
    </xf>
    <xf numFmtId="0" fontId="6" fillId="3" borderId="7" applyAlignment="1" pivotButton="0" quotePrefix="0" xfId="0">
      <alignment horizontal="right" vertical="center"/>
    </xf>
    <xf numFmtId="0" fontId="9" fillId="5" borderId="7" applyAlignment="1" pivotButton="0" quotePrefix="0" xfId="0">
      <alignment horizontal="right" vertical="center"/>
    </xf>
    <xf numFmtId="0" fontId="8" fillId="5" borderId="8" applyAlignment="1" pivotButton="0" quotePrefix="0" xfId="0">
      <alignment horizontal="right" vertical="center"/>
    </xf>
    <xf numFmtId="0" fontId="3" fillId="8" borderId="2" applyAlignment="1" pivotButton="0" quotePrefix="0" xfId="0">
      <alignment horizontal="right" vertical="center"/>
    </xf>
    <xf numFmtId="0" fontId="8" fillId="2" borderId="8" applyAlignment="1" pivotButton="0" quotePrefix="0" xfId="0">
      <alignment horizontal="right" vertical="center"/>
    </xf>
    <xf numFmtId="0" fontId="8" fillId="6" borderId="8" applyAlignment="1" pivotButton="0" quotePrefix="0" xfId="0">
      <alignment horizontal="right" vertical="center"/>
    </xf>
    <xf numFmtId="0" fontId="8" fillId="6" borderId="11" applyAlignment="1" pivotButton="0" quotePrefix="0" xfId="0">
      <alignment horizontal="right" vertical="center"/>
    </xf>
    <xf numFmtId="0" fontId="8" fillId="3" borderId="8" applyAlignment="1" pivotButton="0" quotePrefix="0" xfId="0">
      <alignment horizontal="right" vertical="center"/>
    </xf>
    <xf numFmtId="2" fontId="0" fillId="6" borderId="1" applyAlignment="1" pivotButton="0" quotePrefix="0" xfId="0">
      <alignment horizontal="center" vertical="center"/>
    </xf>
    <xf numFmtId="2" fontId="0" fillId="2" borderId="1" applyAlignment="1" pivotButton="0" quotePrefix="0" xfId="0">
      <alignment horizontal="center" vertical="center"/>
    </xf>
    <xf numFmtId="2" fontId="0" fillId="3" borderId="1" applyAlignment="1" pivotButton="0" quotePrefix="0" xfId="0">
      <alignment horizontal="center" vertical="center"/>
    </xf>
    <xf numFmtId="2" fontId="0" fillId="5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2" fontId="0" fillId="0" borderId="0" applyAlignment="1" pivotButton="0" quotePrefix="0" xfId="0">
      <alignment vertical="center"/>
    </xf>
    <xf numFmtId="2" fontId="0" fillId="0" borderId="1" applyAlignment="1" pivotButton="0" quotePrefix="0" xfId="0">
      <alignment horizontal="center" vertical="center"/>
    </xf>
    <xf numFmtId="0" fontId="0" fillId="10" borderId="7" applyAlignment="1" pivotButton="0" quotePrefix="0" xfId="0">
      <alignment horizontal="center" vertical="center"/>
    </xf>
    <xf numFmtId="0" fontId="0" fillId="10" borderId="11" applyAlignment="1" pivotButton="0" quotePrefix="0" xfId="0">
      <alignment horizontal="center" vertical="center"/>
    </xf>
    <xf numFmtId="0" fontId="0" fillId="10" borderId="13" applyAlignment="1" pivotButton="0" quotePrefix="0" xfId="0">
      <alignment horizontal="center" vertical="center"/>
    </xf>
    <xf numFmtId="0" fontId="0" fillId="5" borderId="13" applyAlignment="1" pivotButton="0" quotePrefix="0" xfId="0">
      <alignment horizontal="center" vertical="center"/>
    </xf>
    <xf numFmtId="0" fontId="0" fillId="5" borderId="15" applyAlignment="1" pivotButton="0" quotePrefix="0" xfId="0">
      <alignment horizontal="center" vertical="center"/>
    </xf>
    <xf numFmtId="0" fontId="0" fillId="8" borderId="13" applyAlignment="1" pivotButton="0" quotePrefix="0" xfId="0">
      <alignment horizontal="center" vertical="center"/>
    </xf>
    <xf numFmtId="0" fontId="0" fillId="8" borderId="28" applyAlignment="1" pivotButton="0" quotePrefix="0" xfId="0">
      <alignment horizontal="center" vertical="center"/>
    </xf>
    <xf numFmtId="0" fontId="0" fillId="8" borderId="15" applyAlignment="1" pivotButton="0" quotePrefix="0" xfId="0">
      <alignment horizontal="center" vertical="center"/>
    </xf>
    <xf numFmtId="0" fontId="2" fillId="13" borderId="22" applyAlignment="1" pivotButton="0" quotePrefix="0" xfId="0">
      <alignment horizontal="right" vertical="center"/>
    </xf>
    <xf numFmtId="0" fontId="2" fillId="13" borderId="29" applyAlignment="1" pivotButton="0" quotePrefix="0" xfId="0">
      <alignment horizontal="right" vertical="center"/>
    </xf>
    <xf numFmtId="0" fontId="0" fillId="11" borderId="23" applyAlignment="1" pivotButton="0" quotePrefix="0" xfId="0">
      <alignment horizontal="center" vertical="center"/>
    </xf>
    <xf numFmtId="0" fontId="0" fillId="11" borderId="23" applyAlignment="1" applyProtection="1" pivotButton="0" quotePrefix="0" xfId="0">
      <alignment horizontal="center" vertical="center"/>
      <protection locked="0" hidden="0"/>
    </xf>
    <xf numFmtId="2" fontId="0" fillId="6" borderId="16" applyAlignment="1" pivotButton="0" quotePrefix="0" xfId="0">
      <alignment horizontal="center" vertical="center"/>
    </xf>
    <xf numFmtId="2" fontId="0" fillId="12" borderId="7" applyAlignment="1" pivotButton="0" quotePrefix="0" xfId="0">
      <alignment horizontal="center" vertical="center"/>
    </xf>
    <xf numFmtId="2" fontId="0" fillId="8" borderId="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3" borderId="11" applyAlignment="1" pivotButton="0" quotePrefix="0" xfId="0">
      <alignment horizontal="right" vertical="center"/>
    </xf>
    <xf numFmtId="0" fontId="7" fillId="3" borderId="7" applyAlignment="1" pivotButton="0" quotePrefix="0" xfId="0">
      <alignment horizontal="right" vertical="center"/>
    </xf>
    <xf numFmtId="0" fontId="12" fillId="3" borderId="7" applyAlignment="1" pivotButton="0" quotePrefix="0" xfId="0">
      <alignment horizontal="right" vertical="center"/>
    </xf>
    <xf numFmtId="0" fontId="13" fillId="3" borderId="7" applyAlignment="1" pivotButton="0" quotePrefix="0" xfId="0">
      <alignment horizontal="right" vertical="center"/>
    </xf>
    <xf numFmtId="0" fontId="4" fillId="3" borderId="7" applyAlignment="1" pivotButton="0" quotePrefix="0" xfId="0">
      <alignment horizontal="right" vertical="center"/>
    </xf>
    <xf numFmtId="0" fontId="9" fillId="3" borderId="7" applyAlignment="1" pivotButton="0" quotePrefix="0" xfId="0">
      <alignment horizontal="right" vertical="center"/>
    </xf>
    <xf numFmtId="0" fontId="14" fillId="3" borderId="7" applyAlignment="1" pivotButton="0" quotePrefix="0" xfId="0">
      <alignment horizontal="right" vertical="center"/>
    </xf>
    <xf numFmtId="0" fontId="10" fillId="3" borderId="7" applyAlignment="1" pivotButton="0" quotePrefix="0" xfId="0">
      <alignment horizontal="right" vertical="center"/>
    </xf>
    <xf numFmtId="0" fontId="15" fillId="3" borderId="7" applyAlignment="1" pivotButton="0" quotePrefix="0" xfId="0">
      <alignment horizontal="right" vertical="center"/>
    </xf>
    <xf numFmtId="0" fontId="3" fillId="2" borderId="7" applyAlignment="1" pivotButton="0" quotePrefix="0" xfId="0">
      <alignment horizontal="right" vertical="center"/>
    </xf>
    <xf numFmtId="0" fontId="6" fillId="5" borderId="7" applyAlignment="1" pivotButton="0" quotePrefix="0" xfId="0">
      <alignment horizontal="right" vertical="center"/>
    </xf>
    <xf numFmtId="0" fontId="14" fillId="5" borderId="7" applyAlignment="1" pivotButton="0" quotePrefix="0" xfId="0">
      <alignment horizontal="right" vertical="center"/>
    </xf>
    <xf numFmtId="49" fontId="0" fillId="11" borderId="24" applyAlignment="1" applyProtection="1" pivotButton="0" quotePrefix="0" xfId="0">
      <alignment horizontal="center" vertical="center"/>
      <protection locked="0" hidden="0"/>
    </xf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right" vertical="center"/>
    </xf>
    <xf numFmtId="49" fontId="2" fillId="8" borderId="1" applyAlignment="1" applyProtection="1" pivotButton="0" quotePrefix="0" xfId="0">
      <alignment horizontal="right" vertical="center"/>
      <protection locked="0" hidden="0"/>
    </xf>
    <xf numFmtId="49" fontId="0" fillId="8" borderId="1" applyAlignment="1" applyProtection="1" pivotButton="0" quotePrefix="0" xfId="0">
      <alignment horizontal="right" vertical="center"/>
      <protection locked="0" hidden="0"/>
    </xf>
    <xf numFmtId="49" fontId="0" fillId="8" borderId="2" applyAlignment="1" applyProtection="1" pivotButton="0" quotePrefix="0" xfId="0">
      <alignment horizontal="right" vertical="center"/>
      <protection locked="0" hidden="0"/>
    </xf>
    <xf numFmtId="49" fontId="2" fillId="8" borderId="2" applyAlignment="1" applyProtection="1" pivotButton="0" quotePrefix="0" xfId="0">
      <alignment horizontal="right" vertical="center"/>
      <protection locked="0" hidden="0"/>
    </xf>
    <xf numFmtId="49" fontId="0" fillId="8" borderId="3" applyAlignment="1" applyProtection="1" pivotButton="0" quotePrefix="0" xfId="0">
      <alignment horizontal="right" vertical="center"/>
      <protection locked="0" hidden="0"/>
    </xf>
    <xf numFmtId="49" fontId="3" fillId="8" borderId="3" applyAlignment="1" applyProtection="1" pivotButton="0" quotePrefix="0" xfId="0">
      <alignment horizontal="right" vertical="center"/>
      <protection locked="0" hidden="0"/>
    </xf>
    <xf numFmtId="49" fontId="3" fillId="8" borderId="7" applyAlignment="1" pivotButton="0" quotePrefix="0" xfId="0">
      <alignment horizontal="right" vertical="center"/>
    </xf>
    <xf numFmtId="49" fontId="3" fillId="8" borderId="8" applyAlignment="1" pivotButton="0" quotePrefix="0" xfId="0">
      <alignment horizontal="right" vertical="center"/>
    </xf>
    <xf numFmtId="49" fontId="3" fillId="8" borderId="11" applyAlignment="1" pivotButton="0" quotePrefix="0" xfId="0">
      <alignment horizontal="right" vertical="center"/>
    </xf>
    <xf numFmtId="49" fontId="3" fillId="8" borderId="4" applyAlignment="1" pivotButton="0" quotePrefix="0" xfId="0">
      <alignment horizontal="center" vertical="center"/>
    </xf>
    <xf numFmtId="49" fontId="3" fillId="8" borderId="5" applyAlignment="1" pivotButton="0" quotePrefix="0" xfId="0">
      <alignment horizontal="center" vertical="center"/>
    </xf>
    <xf numFmtId="49" fontId="0" fillId="3" borderId="9" applyAlignment="1" pivotButton="0" quotePrefix="0" xfId="0">
      <alignment horizontal="center" vertical="center"/>
    </xf>
    <xf numFmtId="49" fontId="0" fillId="3" borderId="6" applyAlignment="1" pivotButton="0" quotePrefix="0" xfId="0">
      <alignment horizontal="center" vertical="center"/>
    </xf>
    <xf numFmtId="49" fontId="0" fillId="5" borderId="6" applyAlignment="1" pivotButton="0" quotePrefix="0" xfId="0">
      <alignment horizontal="center" vertical="center"/>
    </xf>
    <xf numFmtId="49" fontId="0" fillId="5" borderId="10" applyAlignment="1" pivotButton="0" quotePrefix="0" xfId="0">
      <alignment horizontal="center" vertical="center"/>
    </xf>
    <xf numFmtId="49" fontId="0" fillId="8" borderId="9" applyAlignment="1" pivotButton="0" quotePrefix="0" xfId="0">
      <alignment horizontal="center" vertical="center"/>
    </xf>
    <xf numFmtId="49" fontId="0" fillId="8" borderId="25" applyAlignment="1" pivotButton="0" quotePrefix="0" xfId="0">
      <alignment horizontal="center" vertical="center"/>
    </xf>
    <xf numFmtId="49" fontId="0" fillId="8" borderId="21" applyAlignment="1" pivotButton="0" quotePrefix="0" xfId="0">
      <alignment horizontal="center" vertical="center"/>
    </xf>
    <xf numFmtId="49" fontId="0" fillId="8" borderId="14" applyAlignment="1" pivotButton="0" quotePrefix="0" xfId="0">
      <alignment horizontal="center" vertical="center"/>
    </xf>
    <xf numFmtId="49" fontId="0" fillId="8" borderId="26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164" fontId="0" fillId="11" borderId="18" applyAlignment="1" applyProtection="1" pivotButton="0" quotePrefix="0" xfId="0">
      <alignment horizontal="right" vertical="center"/>
      <protection locked="0" hidden="0"/>
    </xf>
    <xf numFmtId="164" fontId="0" fillId="11" borderId="17" applyAlignment="1" applyProtection="1" pivotButton="0" quotePrefix="0" xfId="0">
      <alignment horizontal="right" vertical="center"/>
      <protection locked="0" hidden="0"/>
    </xf>
    <xf numFmtId="165" fontId="0" fillId="13" borderId="23" applyAlignment="1" pivotButton="0" quotePrefix="0" xfId="0">
      <alignment horizontal="center" vertical="center"/>
    </xf>
    <xf numFmtId="164" fontId="0" fillId="11" borderId="30" applyAlignment="1" applyProtection="1" pivotButton="0" quotePrefix="0" xfId="0">
      <alignment horizontal="right" vertical="center"/>
      <protection locked="0" hidden="0"/>
    </xf>
    <xf numFmtId="164" fontId="0" fillId="11" borderId="31" applyAlignment="1" applyProtection="1" pivotButton="0" quotePrefix="0" xfId="0">
      <alignment horizontal="right" vertical="center"/>
      <protection locked="0" hidden="0"/>
    </xf>
    <xf numFmtId="164" fontId="0" fillId="11" borderId="3" applyAlignment="1" applyProtection="1" pivotButton="0" quotePrefix="0" xfId="0">
      <alignment horizontal="right" vertical="center"/>
      <protection locked="0" hidden="0"/>
    </xf>
    <xf numFmtId="164" fontId="0" fillId="11" borderId="19" applyAlignment="1" applyProtection="1" pivotButton="0" quotePrefix="0" xfId="0">
      <alignment horizontal="right" vertical="center"/>
      <protection locked="0" hidden="0"/>
    </xf>
    <xf numFmtId="164" fontId="0" fillId="8" borderId="1" applyAlignment="1" applyProtection="1" pivotButton="0" quotePrefix="0" xfId="0">
      <alignment horizontal="right" vertical="center"/>
      <protection locked="0" hidden="0"/>
    </xf>
    <xf numFmtId="166" fontId="3" fillId="8" borderId="1" applyAlignment="1" applyProtection="1" pivotButton="0" quotePrefix="0" xfId="0">
      <alignment horizontal="right" vertical="center"/>
      <protection locked="0" hidden="0"/>
    </xf>
    <xf numFmtId="164" fontId="0" fillId="8" borderId="2" applyAlignment="1" applyProtection="1" pivotButton="0" quotePrefix="0" xfId="0">
      <alignment horizontal="right" vertical="center"/>
      <protection locked="0" hidden="0"/>
    </xf>
    <xf numFmtId="166" fontId="3" fillId="8" borderId="2" applyAlignment="1" applyProtection="1" pivotButton="0" quotePrefix="0" xfId="0">
      <alignment horizontal="right" vertical="center"/>
      <protection locked="0" hidden="0"/>
    </xf>
    <xf numFmtId="164" fontId="0" fillId="8" borderId="3" applyAlignment="1" applyProtection="1" pivotButton="0" quotePrefix="0" xfId="0">
      <alignment horizontal="right" vertical="center"/>
      <protection locked="0" hidden="0"/>
    </xf>
    <xf numFmtId="166" fontId="3" fillId="8" borderId="3" applyAlignment="1" applyProtection="1" pivotButton="0" quotePrefix="0" xfId="0">
      <alignment horizontal="right" vertical="center"/>
      <protection locked="0" hidden="0"/>
    </xf>
    <xf numFmtId="167" fontId="0" fillId="0" borderId="0" applyAlignment="1" pivotButton="0" quotePrefix="0" xfId="0">
      <alignment vertical="center"/>
    </xf>
    <xf numFmtId="167" fontId="0" fillId="8" borderId="4" applyAlignment="1" pivotButton="0" quotePrefix="0" xfId="0">
      <alignment horizontal="right" vertical="center"/>
    </xf>
    <xf numFmtId="167" fontId="0" fillId="8" borderId="5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4" fontId="0" fillId="8" borderId="1" applyAlignment="1" pivotButton="0" quotePrefix="0" xfId="0">
      <alignment horizontal="center" vertical="center"/>
    </xf>
    <xf numFmtId="164" fontId="0" fillId="8" borderId="4" applyAlignment="1" pivotButton="0" quotePrefix="0" xfId="0">
      <alignment horizontal="center" vertical="center"/>
    </xf>
    <xf numFmtId="164" fontId="0" fillId="9" borderId="1" applyAlignment="1" pivotButton="0" quotePrefix="0" xfId="0">
      <alignment horizontal="right" vertical="center"/>
    </xf>
    <xf numFmtId="164" fontId="0" fillId="9" borderId="4" applyAlignment="1" pivotButton="0" quotePrefix="0" xfId="0">
      <alignment horizontal="right" vertical="center"/>
    </xf>
    <xf numFmtId="164" fontId="0" fillId="9" borderId="3" applyAlignment="1" pivotButton="0" quotePrefix="0" xfId="0">
      <alignment horizontal="right" vertical="center"/>
    </xf>
    <xf numFmtId="164" fontId="0" fillId="8" borderId="3" applyAlignment="1" pivotButton="0" quotePrefix="0" xfId="0">
      <alignment horizontal="center" vertical="center"/>
    </xf>
    <xf numFmtId="164" fontId="0" fillId="8" borderId="5" applyAlignment="1" pivotButton="0" quotePrefix="0" xfId="0">
      <alignment horizontal="center" vertical="center"/>
    </xf>
    <xf numFmtId="168" fontId="0" fillId="0" borderId="0" applyAlignment="1" pivotButton="0" quotePrefix="0" xfId="0">
      <alignment horizontal="center" vertical="center"/>
    </xf>
    <xf numFmtId="168" fontId="0" fillId="0" borderId="0" applyAlignment="1" pivotButton="0" quotePrefix="0" xfId="0">
      <alignment horizontal="right" vertical="center"/>
    </xf>
    <xf numFmtId="169" fontId="0" fillId="8" borderId="1" applyAlignment="1" pivotButton="0" quotePrefix="0" xfId="0">
      <alignment horizontal="right" vertical="center"/>
    </xf>
    <xf numFmtId="0" fontId="0" fillId="8" borderId="3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49" fontId="0" fillId="0" borderId="1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49" fontId="5" fillId="0" borderId="13" applyAlignment="1" pivotButton="0" quotePrefix="0" xfId="1">
      <alignment horizontal="center" vertical="center"/>
    </xf>
    <xf numFmtId="0" fontId="0" fillId="8" borderId="6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14" pivotButton="0" quotePrefix="0" xfId="0"/>
    <xf numFmtId="164" fontId="0" fillId="8" borderId="6" applyAlignment="1" pivotButton="0" quotePrefix="0" xfId="0">
      <alignment horizontal="center" vertical="center"/>
    </xf>
    <xf numFmtId="0" fontId="0" fillId="0" borderId="36" pivotButton="0" quotePrefix="0" xfId="0"/>
    <xf numFmtId="0" fontId="0" fillId="8" borderId="9" applyAlignment="1" pivotButton="0" quotePrefix="0" xfId="0">
      <alignment horizontal="center" vertical="center"/>
    </xf>
    <xf numFmtId="0" fontId="0" fillId="0" borderId="16" pivotButton="0" quotePrefix="0" xfId="0"/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27" applyAlignment="1" pivotButton="0" quotePrefix="0" xfId="0">
      <alignment horizontal="center" vertical="center"/>
    </xf>
    <xf numFmtId="2" fontId="0" fillId="0" borderId="2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11" borderId="18" applyAlignment="1" applyProtection="1" pivotButton="0" quotePrefix="0" xfId="0">
      <alignment horizontal="right" vertical="center"/>
      <protection locked="0" hidden="0"/>
    </xf>
    <xf numFmtId="164" fontId="0" fillId="11" borderId="17" applyAlignment="1" applyProtection="1" pivotButton="0" quotePrefix="0" xfId="0">
      <alignment horizontal="right" vertical="center"/>
      <protection locked="0" hidden="0"/>
    </xf>
    <xf numFmtId="165" fontId="0" fillId="13" borderId="23" applyAlignment="1" pivotButton="0" quotePrefix="0" xfId="0">
      <alignment horizontal="center" vertical="center"/>
    </xf>
    <xf numFmtId="164" fontId="0" fillId="11" borderId="30" applyAlignment="1" applyProtection="1" pivotButton="0" quotePrefix="0" xfId="0">
      <alignment horizontal="right" vertical="center"/>
      <protection locked="0" hidden="0"/>
    </xf>
    <xf numFmtId="164" fontId="0" fillId="11" borderId="31" applyAlignment="1" applyProtection="1" pivotButton="0" quotePrefix="0" xfId="0">
      <alignment horizontal="right" vertical="center"/>
      <protection locked="0" hidden="0"/>
    </xf>
    <xf numFmtId="164" fontId="0" fillId="11" borderId="3" applyAlignment="1" applyProtection="1" pivotButton="0" quotePrefix="0" xfId="0">
      <alignment horizontal="right" vertical="center"/>
      <protection locked="0" hidden="0"/>
    </xf>
    <xf numFmtId="164" fontId="0" fillId="11" borderId="19" applyAlignment="1" applyProtection="1" pivotButton="0" quotePrefix="0" xfId="0">
      <alignment horizontal="right" vertical="center"/>
      <protection locked="0" hidden="0"/>
    </xf>
    <xf numFmtId="164" fontId="0" fillId="8" borderId="1" applyAlignment="1" applyProtection="1" pivotButton="0" quotePrefix="0" xfId="0">
      <alignment horizontal="right" vertical="center"/>
      <protection locked="0" hidden="0"/>
    </xf>
    <xf numFmtId="166" fontId="3" fillId="8" borderId="1" applyAlignment="1" applyProtection="1" pivotButton="0" quotePrefix="0" xfId="0">
      <alignment horizontal="right" vertical="center"/>
      <protection locked="0" hidden="0"/>
    </xf>
    <xf numFmtId="164" fontId="0" fillId="8" borderId="2" applyAlignment="1" applyProtection="1" pivotButton="0" quotePrefix="0" xfId="0">
      <alignment horizontal="right" vertical="center"/>
      <protection locked="0" hidden="0"/>
    </xf>
    <xf numFmtId="166" fontId="3" fillId="8" borderId="2" applyAlignment="1" applyProtection="1" pivotButton="0" quotePrefix="0" xfId="0">
      <alignment horizontal="right" vertical="center"/>
      <protection locked="0" hidden="0"/>
    </xf>
    <xf numFmtId="164" fontId="0" fillId="8" borderId="3" applyAlignment="1" applyProtection="1" pivotButton="0" quotePrefix="0" xfId="0">
      <alignment horizontal="right" vertical="center"/>
      <protection locked="0" hidden="0"/>
    </xf>
    <xf numFmtId="166" fontId="3" fillId="8" borderId="3" applyAlignment="1" applyProtection="1" pivotButton="0" quotePrefix="0" xfId="0">
      <alignment horizontal="right" vertical="center"/>
      <protection locked="0" hidden="0"/>
    </xf>
    <xf numFmtId="167" fontId="0" fillId="0" borderId="0" applyAlignment="1" pivotButton="0" quotePrefix="0" xfId="0">
      <alignment vertical="center"/>
    </xf>
    <xf numFmtId="167" fontId="0" fillId="8" borderId="4" applyAlignment="1" pivotButton="0" quotePrefix="0" xfId="0">
      <alignment horizontal="right" vertical="center"/>
    </xf>
    <xf numFmtId="167" fontId="0" fillId="8" borderId="5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4" fontId="0" fillId="8" borderId="6" applyAlignment="1" pivotButton="0" quotePrefix="0" xfId="0">
      <alignment horizontal="center" vertical="center"/>
    </xf>
    <xf numFmtId="164" fontId="0" fillId="8" borderId="1" applyAlignment="1" pivotButton="0" quotePrefix="0" xfId="0">
      <alignment horizontal="center" vertical="center"/>
    </xf>
    <xf numFmtId="164" fontId="0" fillId="8" borderId="4" applyAlignment="1" pivotButton="0" quotePrefix="0" xfId="0">
      <alignment horizontal="center" vertical="center"/>
    </xf>
    <xf numFmtId="164" fontId="0" fillId="9" borderId="1" applyAlignment="1" pivotButton="0" quotePrefix="0" xfId="0">
      <alignment horizontal="right" vertical="center"/>
    </xf>
    <xf numFmtId="164" fontId="0" fillId="9" borderId="4" applyAlignment="1" pivotButton="0" quotePrefix="0" xfId="0">
      <alignment horizontal="right" vertical="center"/>
    </xf>
    <xf numFmtId="164" fontId="0" fillId="9" borderId="3" applyAlignment="1" pivotButton="0" quotePrefix="0" xfId="0">
      <alignment horizontal="right" vertical="center"/>
    </xf>
    <xf numFmtId="164" fontId="0" fillId="8" borderId="3" applyAlignment="1" pivotButton="0" quotePrefix="0" xfId="0">
      <alignment horizontal="center" vertical="center"/>
    </xf>
    <xf numFmtId="164" fontId="0" fillId="8" borderId="5" applyAlignment="1" pivotButton="0" quotePrefix="0" xfId="0">
      <alignment horizontal="center" vertical="center"/>
    </xf>
    <xf numFmtId="168" fontId="0" fillId="0" borderId="0" applyAlignment="1" pivotButton="0" quotePrefix="0" xfId="0">
      <alignment horizontal="center" vertical="center"/>
    </xf>
    <xf numFmtId="168" fontId="0" fillId="0" borderId="0" applyAlignment="1" pivotButton="0" quotePrefix="0" xfId="0">
      <alignment horizontal="right" vertical="center"/>
    </xf>
    <xf numFmtId="169" fontId="0" fillId="8" borderId="1" applyAlignment="1" pivotButton="0" quotePrefix="0" xfId="0">
      <alignment horizontal="right" vertical="center"/>
    </xf>
  </cellXfs>
  <cellStyles count="2">
    <cellStyle name="一般" xfId="0" builtinId="0"/>
    <cellStyle name="超連結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工作表1">
    <outlinePr summaryBelow="1" summaryRight="1"/>
    <pageSetUpPr/>
  </sheetPr>
  <dimension ref="A1:CL947"/>
  <sheetViews>
    <sheetView zoomScale="70" zoomScaleNormal="70" workbookViewId="0">
      <selection activeCell="A1" sqref="A1"/>
    </sheetView>
  </sheetViews>
  <sheetFormatPr baseColWidth="8" defaultRowHeight="16.1"/>
  <cols>
    <col width="10.19921875" customWidth="1" style="82" min="1" max="1"/>
    <col width="6" bestFit="1" customWidth="1" style="149" min="2" max="2"/>
    <col width="10.19921875" bestFit="1" customWidth="1" style="82" min="3" max="3"/>
    <col width="6" bestFit="1" customWidth="1" style="149" min="4" max="4"/>
    <col width="10.19921875" bestFit="1" customWidth="1" style="82" min="5" max="5"/>
    <col width="6" bestFit="1" customWidth="1" style="149" min="6" max="6"/>
    <col width="10.19921875" bestFit="1" customWidth="1" style="82" min="7" max="7"/>
    <col width="6" bestFit="1" customWidth="1" style="149" min="8" max="8"/>
    <col width="10.19921875" bestFit="1" customWidth="1" style="82" min="9" max="9"/>
    <col width="6" bestFit="1" customWidth="1" style="149" min="10" max="10"/>
    <col width="10.19921875" bestFit="1" customWidth="1" style="82" min="11" max="11"/>
    <col width="6" bestFit="1" customWidth="1" style="149" min="12" max="12"/>
    <col width="10.19921875" bestFit="1" customWidth="1" style="82" min="13" max="13"/>
    <col width="6" bestFit="1" customWidth="1" style="149" min="14" max="14"/>
    <col width="10.19921875" bestFit="1" customWidth="1" style="82" min="15" max="15"/>
    <col width="6" bestFit="1" customWidth="1" style="149" min="16" max="16"/>
    <col width="10.19921875" bestFit="1" customWidth="1" style="82" min="17" max="17"/>
    <col width="6" bestFit="1" customWidth="1" style="149" min="18" max="18"/>
    <col width="10.19921875" bestFit="1" customWidth="1" style="82" min="19" max="19"/>
    <col width="6" bestFit="1" customWidth="1" style="149" min="20" max="20"/>
    <col width="10.19921875" customWidth="1" style="82" min="21" max="21"/>
    <col width="6" bestFit="1" customWidth="1" style="149" min="22" max="22"/>
    <col width="10.19921875" bestFit="1" customWidth="1" style="82" min="23" max="23"/>
    <col width="6" bestFit="1" customWidth="1" style="149" min="24" max="24"/>
    <col width="10.19921875" bestFit="1" customWidth="1" style="82" min="25" max="25"/>
    <col width="6" bestFit="1" customWidth="1" style="149" min="26" max="26"/>
    <col width="10.19921875" bestFit="1" customWidth="1" style="82" min="27" max="27"/>
    <col width="6" bestFit="1" customWidth="1" style="149" min="28" max="28"/>
    <col width="10.19921875" bestFit="1" customWidth="1" style="82" min="29" max="29"/>
    <col width="6" bestFit="1" customWidth="1" style="149" min="30" max="30"/>
    <col width="10.69921875" bestFit="1" customWidth="1" style="82" min="31" max="31"/>
    <col width="6" bestFit="1" customWidth="1" style="149" min="32" max="32"/>
    <col width="10.19921875" bestFit="1" customWidth="1" style="82" min="33" max="33"/>
    <col width="6" bestFit="1" customWidth="1" style="149" min="34" max="34"/>
    <col width="10.19921875" bestFit="1" customWidth="1" style="82" min="35" max="35"/>
    <col width="6" bestFit="1" customWidth="1" style="149" min="36" max="36"/>
    <col width="10.19921875" bestFit="1" customWidth="1" style="82" min="37" max="37"/>
    <col width="6" bestFit="1" customWidth="1" style="149" min="38" max="38"/>
    <col width="10.5" bestFit="1" customWidth="1" style="82" min="39" max="39"/>
    <col width="6" bestFit="1" customWidth="1" style="149" min="40" max="40"/>
    <col width="10.19921875" bestFit="1" customWidth="1" style="82" min="41" max="41"/>
    <col width="6" bestFit="1" customWidth="1" style="149" min="42" max="42"/>
    <col width="10.19921875" bestFit="1" customWidth="1" style="82" min="43" max="43"/>
    <col width="6" bestFit="1" customWidth="1" style="149" min="44" max="44"/>
    <col width="10.19921875" bestFit="1" customWidth="1" style="82" min="45" max="45"/>
    <col width="6" bestFit="1" customWidth="1" style="149" min="46" max="46"/>
    <col width="10.5" bestFit="1" customWidth="1" style="82" min="47" max="47"/>
    <col width="6" bestFit="1" customWidth="1" style="149" min="48" max="48"/>
    <col width="10.19921875" bestFit="1" customWidth="1" style="82" min="49" max="49"/>
    <col width="6" bestFit="1" customWidth="1" style="149" min="50" max="50"/>
    <col width="10.19921875" bestFit="1" customWidth="1" style="82" min="51" max="51"/>
    <col width="6" bestFit="1" customWidth="1" style="149" min="52" max="52"/>
    <col width="10.19921875" bestFit="1" customWidth="1" style="82" min="53" max="53"/>
    <col width="6" bestFit="1" customWidth="1" style="149" min="54" max="54"/>
    <col width="10.19921875" bestFit="1" customWidth="1" style="82" min="55" max="55"/>
    <col width="6" bestFit="1" customWidth="1" style="149" min="56" max="56"/>
    <col width="10.19921875" bestFit="1" customWidth="1" style="82" min="57" max="57"/>
    <col width="6" bestFit="1" customWidth="1" style="149" min="58" max="58"/>
    <col width="10.19921875" bestFit="1" customWidth="1" style="82" min="59" max="59"/>
    <col width="6" bestFit="1" customWidth="1" style="149" min="60" max="60"/>
    <col width="10.19921875" bestFit="1" customWidth="1" style="82" min="61" max="61"/>
    <col width="6" bestFit="1" customWidth="1" style="149" min="62" max="62"/>
    <col width="10.19921875" bestFit="1" customWidth="1" style="82" min="63" max="63"/>
    <col width="6" bestFit="1" customWidth="1" style="149" min="64" max="64"/>
    <col width="11" bestFit="1" customWidth="1" style="82" min="65" max="65"/>
    <col width="6" bestFit="1" customWidth="1" style="149" min="66" max="66"/>
    <col width="11" bestFit="1" customWidth="1" style="82" min="67" max="67"/>
    <col width="6" bestFit="1" customWidth="1" style="149" min="68" max="68"/>
    <col width="10.19921875" bestFit="1" customWidth="1" style="82" min="69" max="69"/>
    <col width="6" bestFit="1" customWidth="1" style="149" min="70" max="70"/>
    <col width="10.19921875" bestFit="1" customWidth="1" style="82" min="71" max="71"/>
    <col width="6" bestFit="1" customWidth="1" style="149" min="72" max="72"/>
    <col width="10.19921875" bestFit="1" customWidth="1" style="82" min="73" max="73"/>
    <col width="6" bestFit="1" customWidth="1" style="149" min="74" max="74"/>
    <col width="11" bestFit="1" customWidth="1" style="82" min="75" max="75"/>
    <col width="6" bestFit="1" customWidth="1" style="149" min="76" max="76"/>
    <col width="10.19921875" bestFit="1" customWidth="1" style="82" min="77" max="77"/>
    <col width="6" bestFit="1" customWidth="1" style="149" min="78" max="78"/>
    <col width="10.19921875" bestFit="1" customWidth="1" style="82" min="79" max="79"/>
    <col width="6" bestFit="1" customWidth="1" style="149" min="80" max="80"/>
    <col width="10.19921875" bestFit="1" customWidth="1" style="82" min="81" max="81"/>
    <col width="6" bestFit="1" customWidth="1" style="149" min="82" max="82"/>
    <col width="10.19921875" bestFit="1" customWidth="1" style="82" min="83" max="83"/>
    <col width="6" bestFit="1" customWidth="1" style="149" min="84" max="84"/>
    <col width="10.19921875" bestFit="1" customWidth="1" style="82" min="85" max="85"/>
    <col width="6" bestFit="1" customWidth="1" style="149" min="86" max="86"/>
    <col width="10.19921875" bestFit="1" customWidth="1" style="82" min="87" max="87"/>
    <col width="6" bestFit="1" customWidth="1" style="149" min="88" max="88"/>
    <col width="17.5" bestFit="1" customWidth="1" style="82" min="89" max="89"/>
    <col width="6" bestFit="1" customWidth="1" style="149" min="90" max="90"/>
    <col width="8.796875" customWidth="1" style="149" min="91" max="211"/>
    <col width="8.796875" customWidth="1" style="149" min="212" max="16384"/>
  </cols>
  <sheetData>
    <row r="1" customFormat="1" s="152">
      <c r="A1" s="81" t="inlineStr">
        <is>
          <t>關卡名稱</t>
        </is>
      </c>
      <c r="B1" s="152" t="inlineStr">
        <is>
          <t>消耗</t>
        </is>
      </c>
      <c r="C1" s="81" t="inlineStr">
        <is>
          <t>關卡名稱</t>
        </is>
      </c>
      <c r="D1" s="152" t="inlineStr">
        <is>
          <t>消耗</t>
        </is>
      </c>
      <c r="E1" s="81" t="inlineStr">
        <is>
          <t>關卡名稱</t>
        </is>
      </c>
      <c r="F1" s="152" t="inlineStr">
        <is>
          <t>消耗</t>
        </is>
      </c>
      <c r="G1" s="81" t="inlineStr">
        <is>
          <t>關卡名稱</t>
        </is>
      </c>
      <c r="H1" s="152" t="inlineStr">
        <is>
          <t>消耗</t>
        </is>
      </c>
      <c r="I1" s="81" t="inlineStr">
        <is>
          <t>關卡名稱</t>
        </is>
      </c>
      <c r="J1" s="152" t="inlineStr">
        <is>
          <t>消耗</t>
        </is>
      </c>
      <c r="K1" s="81" t="inlineStr">
        <is>
          <t>關卡名稱</t>
        </is>
      </c>
      <c r="L1" s="152" t="inlineStr">
        <is>
          <t>消耗</t>
        </is>
      </c>
      <c r="M1" s="81" t="inlineStr">
        <is>
          <t>關卡名稱</t>
        </is>
      </c>
      <c r="N1" s="152" t="inlineStr">
        <is>
          <t>消耗</t>
        </is>
      </c>
      <c r="O1" s="81" t="inlineStr">
        <is>
          <t>關卡名稱</t>
        </is>
      </c>
      <c r="P1" s="152" t="inlineStr">
        <is>
          <t>消耗</t>
        </is>
      </c>
      <c r="Q1" s="81" t="inlineStr">
        <is>
          <t>關卡名稱</t>
        </is>
      </c>
      <c r="R1" s="152" t="inlineStr">
        <is>
          <t>消耗</t>
        </is>
      </c>
      <c r="S1" s="81" t="inlineStr">
        <is>
          <t>關卡名稱</t>
        </is>
      </c>
      <c r="T1" s="152" t="inlineStr">
        <is>
          <t>消耗</t>
        </is>
      </c>
      <c r="U1" s="81" t="inlineStr">
        <is>
          <t>關卡名稱</t>
        </is>
      </c>
      <c r="V1" s="152" t="inlineStr">
        <is>
          <t>消耗</t>
        </is>
      </c>
      <c r="W1" s="81" t="inlineStr">
        <is>
          <t>關卡名稱</t>
        </is>
      </c>
      <c r="X1" s="152" t="inlineStr">
        <is>
          <t>消耗</t>
        </is>
      </c>
      <c r="Y1" s="81" t="inlineStr">
        <is>
          <t>關卡名稱</t>
        </is>
      </c>
      <c r="Z1" s="152" t="inlineStr">
        <is>
          <t>消耗</t>
        </is>
      </c>
      <c r="AA1" s="81" t="inlineStr">
        <is>
          <t>關卡名稱</t>
        </is>
      </c>
      <c r="AB1" s="152" t="inlineStr">
        <is>
          <t>消耗</t>
        </is>
      </c>
      <c r="AC1" s="81" t="inlineStr">
        <is>
          <t>關卡名稱</t>
        </is>
      </c>
      <c r="AD1" s="152" t="inlineStr">
        <is>
          <t>消耗</t>
        </is>
      </c>
      <c r="AE1" s="81" t="inlineStr">
        <is>
          <t>關卡名稱</t>
        </is>
      </c>
      <c r="AF1" s="152" t="inlineStr">
        <is>
          <t>消耗</t>
        </is>
      </c>
      <c r="AG1" s="81" t="inlineStr">
        <is>
          <t>關卡名稱</t>
        </is>
      </c>
      <c r="AH1" s="152" t="inlineStr">
        <is>
          <t>消耗</t>
        </is>
      </c>
      <c r="AI1" s="81" t="inlineStr">
        <is>
          <t>關卡名稱</t>
        </is>
      </c>
      <c r="AJ1" s="152" t="inlineStr">
        <is>
          <t>消耗</t>
        </is>
      </c>
      <c r="AK1" s="81" t="inlineStr">
        <is>
          <t>關卡名稱</t>
        </is>
      </c>
      <c r="AL1" s="152" t="inlineStr">
        <is>
          <t>消耗</t>
        </is>
      </c>
      <c r="AM1" s="81" t="inlineStr">
        <is>
          <t>關卡名稱</t>
        </is>
      </c>
      <c r="AN1" s="152" t="inlineStr">
        <is>
          <t>消耗</t>
        </is>
      </c>
      <c r="AO1" s="81" t="inlineStr">
        <is>
          <t>關卡名稱</t>
        </is>
      </c>
      <c r="AP1" s="152" t="inlineStr">
        <is>
          <t>消耗</t>
        </is>
      </c>
      <c r="AQ1" s="81" t="inlineStr">
        <is>
          <t>關卡名稱</t>
        </is>
      </c>
      <c r="AR1" s="152" t="inlineStr">
        <is>
          <t>消耗</t>
        </is>
      </c>
      <c r="AS1" s="81" t="inlineStr">
        <is>
          <t>關卡名稱</t>
        </is>
      </c>
      <c r="AT1" s="152" t="inlineStr">
        <is>
          <t>消耗</t>
        </is>
      </c>
      <c r="AU1" s="81" t="inlineStr">
        <is>
          <t>關卡名稱</t>
        </is>
      </c>
      <c r="AV1" s="152" t="inlineStr">
        <is>
          <t>消耗</t>
        </is>
      </c>
      <c r="AW1" s="81" t="inlineStr">
        <is>
          <t>關卡名稱</t>
        </is>
      </c>
      <c r="AX1" s="152" t="inlineStr">
        <is>
          <t>消耗</t>
        </is>
      </c>
      <c r="AY1" s="81" t="inlineStr">
        <is>
          <t>關卡名稱</t>
        </is>
      </c>
      <c r="AZ1" s="152" t="inlineStr">
        <is>
          <t>消耗</t>
        </is>
      </c>
      <c r="BA1" s="81" t="inlineStr">
        <is>
          <t>關卡名稱</t>
        </is>
      </c>
      <c r="BB1" s="152" t="inlineStr">
        <is>
          <t>消耗</t>
        </is>
      </c>
      <c r="BC1" s="81" t="inlineStr">
        <is>
          <t>關卡名稱</t>
        </is>
      </c>
      <c r="BD1" s="152" t="inlineStr">
        <is>
          <t>消耗</t>
        </is>
      </c>
      <c r="BE1" s="81" t="inlineStr">
        <is>
          <t>關卡名稱</t>
        </is>
      </c>
      <c r="BF1" s="152" t="inlineStr">
        <is>
          <t>消耗</t>
        </is>
      </c>
      <c r="BG1" s="81" t="inlineStr">
        <is>
          <t>關卡名稱</t>
        </is>
      </c>
      <c r="BH1" s="152" t="inlineStr">
        <is>
          <t>消耗</t>
        </is>
      </c>
      <c r="BI1" s="81" t="inlineStr">
        <is>
          <t>關卡名稱</t>
        </is>
      </c>
      <c r="BJ1" s="152" t="inlineStr">
        <is>
          <t>消耗</t>
        </is>
      </c>
      <c r="BK1" s="81" t="inlineStr">
        <is>
          <t>關卡名稱</t>
        </is>
      </c>
      <c r="BL1" s="152" t="inlineStr">
        <is>
          <t>消耗</t>
        </is>
      </c>
      <c r="BM1" s="81" t="inlineStr">
        <is>
          <t>關卡名稱</t>
        </is>
      </c>
      <c r="BN1" s="152" t="inlineStr">
        <is>
          <t>消耗</t>
        </is>
      </c>
      <c r="BO1" s="81" t="inlineStr">
        <is>
          <t>關卡名稱</t>
        </is>
      </c>
      <c r="BP1" s="152" t="inlineStr">
        <is>
          <t>消耗</t>
        </is>
      </c>
      <c r="BQ1" s="81" t="inlineStr">
        <is>
          <t>關卡名稱</t>
        </is>
      </c>
      <c r="BR1" s="152" t="inlineStr">
        <is>
          <t>消耗</t>
        </is>
      </c>
      <c r="BS1" s="81" t="inlineStr">
        <is>
          <t>關卡名稱</t>
        </is>
      </c>
      <c r="BT1" s="152" t="inlineStr">
        <is>
          <t>消耗</t>
        </is>
      </c>
      <c r="BU1" s="81" t="inlineStr">
        <is>
          <t>關卡名稱</t>
        </is>
      </c>
      <c r="BV1" s="152" t="inlineStr">
        <is>
          <t>消耗</t>
        </is>
      </c>
      <c r="BW1" s="81" t="inlineStr">
        <is>
          <t>關卡名稱</t>
        </is>
      </c>
      <c r="BX1" s="152" t="inlineStr">
        <is>
          <t>消耗</t>
        </is>
      </c>
      <c r="BY1" s="81" t="inlineStr">
        <is>
          <t>關卡名稱</t>
        </is>
      </c>
      <c r="BZ1" s="152" t="inlineStr">
        <is>
          <t>消耗</t>
        </is>
      </c>
      <c r="CA1" s="81" t="inlineStr">
        <is>
          <t>關卡名稱</t>
        </is>
      </c>
      <c r="CB1" s="152" t="inlineStr">
        <is>
          <t>消耗</t>
        </is>
      </c>
      <c r="CC1" s="81" t="inlineStr">
        <is>
          <t>關卡名稱</t>
        </is>
      </c>
      <c r="CD1" s="152" t="inlineStr">
        <is>
          <t>消耗</t>
        </is>
      </c>
      <c r="CE1" s="81" t="inlineStr">
        <is>
          <t>關卡名稱</t>
        </is>
      </c>
      <c r="CF1" s="152" t="inlineStr">
        <is>
          <t>消耗</t>
        </is>
      </c>
      <c r="CG1" s="81" t="inlineStr">
        <is>
          <t>關卡名稱</t>
        </is>
      </c>
      <c r="CH1" s="152" t="inlineStr">
        <is>
          <t>消耗</t>
        </is>
      </c>
      <c r="CI1" s="81" t="inlineStr">
        <is>
          <t>關卡名稱</t>
        </is>
      </c>
      <c r="CJ1" s="152" t="inlineStr">
        <is>
          <t>消耗</t>
        </is>
      </c>
      <c r="CK1" s="81" t="inlineStr">
        <is>
          <t>關卡名稱</t>
        </is>
      </c>
      <c r="CL1" s="152" t="inlineStr">
        <is>
          <t>消耗</t>
        </is>
      </c>
    </row>
    <row r="2">
      <c r="A2" s="82" t="inlineStr">
        <is>
          <t>0-1</t>
        </is>
      </c>
      <c r="B2" s="149" t="n">
        <v>6</v>
      </c>
      <c r="C2" s="82" t="inlineStr">
        <is>
          <t>1-1</t>
        </is>
      </c>
      <c r="D2" s="149" t="n">
        <v>6</v>
      </c>
      <c r="E2" s="82" t="inlineStr">
        <is>
          <t>2-1</t>
        </is>
      </c>
      <c r="F2" s="149" t="n">
        <v>9</v>
      </c>
      <c r="G2" s="82" t="inlineStr">
        <is>
          <t>3-1</t>
        </is>
      </c>
      <c r="H2" s="149" t="n">
        <v>15</v>
      </c>
      <c r="I2" s="82" t="inlineStr">
        <is>
          <t>4-1</t>
        </is>
      </c>
      <c r="J2" s="149" t="n">
        <v>18</v>
      </c>
      <c r="K2" s="82" t="inlineStr">
        <is>
          <t>5-1</t>
        </is>
      </c>
      <c r="L2" s="149" t="n">
        <v>18</v>
      </c>
      <c r="M2" s="82" t="inlineStr">
        <is>
          <t>6-1</t>
        </is>
      </c>
      <c r="N2" s="149" t="n">
        <v>18</v>
      </c>
      <c r="O2" s="82" t="inlineStr">
        <is>
          <t>7-1</t>
        </is>
      </c>
      <c r="P2" s="149" t="n">
        <v>0</v>
      </c>
      <c r="Q2" s="82" t="inlineStr">
        <is>
          <t>R8-1</t>
        </is>
      </c>
      <c r="R2" s="149" t="n">
        <v>18</v>
      </c>
      <c r="S2" s="82" t="inlineStr">
        <is>
          <t>9-1</t>
        </is>
      </c>
      <c r="T2" s="149" t="n">
        <v>0</v>
      </c>
      <c r="U2" s="82" t="inlineStr">
        <is>
          <t>10-1</t>
        </is>
      </c>
      <c r="V2" s="149" t="n">
        <v>0</v>
      </c>
      <c r="W2" s="82" t="inlineStr">
        <is>
          <t>11-1</t>
        </is>
      </c>
      <c r="X2" s="149" t="n">
        <v>21</v>
      </c>
      <c r="Y2" s="82" t="inlineStr">
        <is>
          <t>12-1</t>
        </is>
      </c>
      <c r="Z2" s="149" t="n">
        <v>0</v>
      </c>
      <c r="AA2" s="82" t="inlineStr">
        <is>
          <t>13-1</t>
        </is>
      </c>
      <c r="AB2" s="149" t="n">
        <v>0</v>
      </c>
      <c r="AC2" s="82" t="inlineStr">
        <is>
          <t>TR-1</t>
        </is>
      </c>
      <c r="AD2" s="149" t="n">
        <v>0</v>
      </c>
      <c r="AE2" s="82" t="inlineStr">
        <is>
          <t>DM-1</t>
        </is>
      </c>
      <c r="AF2" s="149" t="n">
        <v>9</v>
      </c>
      <c r="AG2" s="82" t="inlineStr">
        <is>
          <t>WD-1</t>
        </is>
      </c>
      <c r="AH2" s="149" t="n">
        <v>12</v>
      </c>
      <c r="AI2" s="82" t="inlineStr">
        <is>
          <t>SV-1</t>
        </is>
      </c>
      <c r="AJ2" s="149" t="n">
        <v>12</v>
      </c>
      <c r="AK2" s="82" t="inlineStr">
        <is>
          <t>SN-1</t>
        </is>
      </c>
      <c r="AL2" s="149" t="n">
        <v>9</v>
      </c>
      <c r="AM2" s="82" t="inlineStr">
        <is>
          <t>CW-1</t>
        </is>
      </c>
      <c r="AN2" s="149" t="n">
        <v>9</v>
      </c>
      <c r="AO2" s="82" t="inlineStr">
        <is>
          <t>GT-1</t>
        </is>
      </c>
      <c r="AP2" s="149" t="n">
        <v>9</v>
      </c>
      <c r="AQ2" s="82" t="inlineStr">
        <is>
          <t>OF-1</t>
        </is>
      </c>
      <c r="AR2" s="149" t="n">
        <v>0</v>
      </c>
      <c r="AS2" s="82" t="inlineStr">
        <is>
          <t>CB-1</t>
        </is>
      </c>
      <c r="AT2" s="149" t="n">
        <v>10</v>
      </c>
      <c r="AU2" s="82" t="inlineStr">
        <is>
          <t>TW-1</t>
        </is>
      </c>
      <c r="AV2" s="149" t="n">
        <v>9</v>
      </c>
      <c r="AW2" s="82" t="inlineStr">
        <is>
          <t>RI-1</t>
        </is>
      </c>
      <c r="AX2" s="149" t="n">
        <v>9</v>
      </c>
      <c r="AY2" s="82" t="inlineStr">
        <is>
          <t>MN-1</t>
        </is>
      </c>
      <c r="AZ2" s="149" t="n">
        <v>9</v>
      </c>
      <c r="BA2" s="82" t="inlineStr">
        <is>
          <t>MB-1</t>
        </is>
      </c>
      <c r="BB2" s="149" t="n">
        <v>9</v>
      </c>
      <c r="BC2" s="82" t="inlineStr">
        <is>
          <t>WR-1</t>
        </is>
      </c>
      <c r="BD2" s="149" t="n">
        <v>9</v>
      </c>
      <c r="BE2" s="82" t="inlineStr">
        <is>
          <t>DH-1</t>
        </is>
      </c>
      <c r="BF2" s="149" t="n">
        <v>9</v>
      </c>
      <c r="BG2" s="82" t="inlineStr">
        <is>
          <t>NL-1</t>
        </is>
      </c>
      <c r="BH2" s="149" t="n">
        <v>9</v>
      </c>
      <c r="BI2" s="82" t="inlineStr">
        <is>
          <t>BI-1</t>
        </is>
      </c>
      <c r="BJ2" s="149" t="n">
        <v>9</v>
      </c>
      <c r="BK2" s="82" t="inlineStr">
        <is>
          <t>IW-1</t>
        </is>
      </c>
      <c r="BL2" s="149" t="n">
        <v>9</v>
      </c>
      <c r="BM2" s="82" t="inlineStr">
        <is>
          <t>GA-1</t>
        </is>
      </c>
      <c r="BN2" s="149" t="n">
        <v>9</v>
      </c>
      <c r="BO2" s="82" t="inlineStr">
        <is>
          <t>LE-1</t>
        </is>
      </c>
      <c r="BP2" s="149" t="n">
        <v>9</v>
      </c>
      <c r="BQ2" s="82" t="inlineStr">
        <is>
          <t>IC-1</t>
        </is>
      </c>
      <c r="BR2" s="149" t="n">
        <v>9</v>
      </c>
      <c r="BS2" s="82" t="inlineStr">
        <is>
          <t>DV-1</t>
        </is>
      </c>
      <c r="BT2" s="149" t="n">
        <v>9</v>
      </c>
      <c r="BU2" s="82" t="inlineStr">
        <is>
          <t>IS-1</t>
        </is>
      </c>
      <c r="BV2" s="149" t="n">
        <v>9</v>
      </c>
      <c r="BW2" s="82" t="inlineStr">
        <is>
          <t>FC-1</t>
        </is>
      </c>
      <c r="BX2" s="149" t="n">
        <v>9</v>
      </c>
      <c r="BY2" s="82" t="inlineStr">
        <is>
          <t>SK-1</t>
        </is>
      </c>
      <c r="BZ2" s="149" t="n">
        <v>10</v>
      </c>
      <c r="CA2" s="82" t="inlineStr">
        <is>
          <t>AP-1</t>
        </is>
      </c>
      <c r="CB2" s="149" t="n">
        <v>10</v>
      </c>
      <c r="CC2" s="82" t="inlineStr">
        <is>
          <t>CA-1</t>
        </is>
      </c>
      <c r="CD2" s="149" t="n">
        <v>10</v>
      </c>
      <c r="CE2" s="82" t="inlineStr">
        <is>
          <t>CE-1</t>
        </is>
      </c>
      <c r="CF2" s="149" t="n">
        <v>10</v>
      </c>
      <c r="CG2" s="82" t="inlineStr">
        <is>
          <t>LS-1</t>
        </is>
      </c>
      <c r="CH2" s="149" t="n">
        <v>10</v>
      </c>
      <c r="CI2" s="82" t="inlineStr">
        <is>
          <t>PR-A-1</t>
        </is>
      </c>
      <c r="CJ2" s="149" t="n">
        <v>18</v>
      </c>
      <c r="CK2" s="82" t="inlineStr">
        <is>
          <t>切爾諾柏格</t>
        </is>
      </c>
      <c r="CL2" s="149" t="n">
        <v>20</v>
      </c>
    </row>
    <row r="3">
      <c r="A3" s="82" t="inlineStr">
        <is>
          <t>0-2</t>
        </is>
      </c>
      <c r="B3" s="149" t="n">
        <v>6</v>
      </c>
      <c r="C3" s="82" t="inlineStr">
        <is>
          <t>1-2</t>
        </is>
      </c>
      <c r="D3" s="149" t="n">
        <v>6</v>
      </c>
      <c r="E3" s="82" t="inlineStr">
        <is>
          <t>2-2</t>
        </is>
      </c>
      <c r="F3" s="149" t="n">
        <v>9</v>
      </c>
      <c r="G3" s="82" t="inlineStr">
        <is>
          <t>3-2</t>
        </is>
      </c>
      <c r="H3" s="149" t="n">
        <v>15</v>
      </c>
      <c r="I3" s="82" t="inlineStr">
        <is>
          <t>4-2</t>
        </is>
      </c>
      <c r="J3" s="149" t="n">
        <v>18</v>
      </c>
      <c r="K3" s="82" t="inlineStr">
        <is>
          <t>5-2</t>
        </is>
      </c>
      <c r="L3" s="149" t="n">
        <v>18</v>
      </c>
      <c r="M3" s="82" t="inlineStr">
        <is>
          <t>6-2</t>
        </is>
      </c>
      <c r="N3" s="149" t="n">
        <v>18</v>
      </c>
      <c r="O3" s="82" t="inlineStr">
        <is>
          <t>7-2</t>
        </is>
      </c>
      <c r="P3" s="149" t="n">
        <v>18</v>
      </c>
      <c r="Q3" s="82" t="inlineStr">
        <is>
          <t>R8-2</t>
        </is>
      </c>
      <c r="R3" s="149" t="n">
        <v>18</v>
      </c>
      <c r="S3" s="82" t="inlineStr">
        <is>
          <t>9-2</t>
        </is>
      </c>
      <c r="T3" s="149" t="n">
        <v>18</v>
      </c>
      <c r="U3" s="82" t="inlineStr">
        <is>
          <t>10-2</t>
        </is>
      </c>
      <c r="V3" s="149" t="n">
        <v>21</v>
      </c>
      <c r="W3" s="82" t="inlineStr">
        <is>
          <t>11-2</t>
        </is>
      </c>
      <c r="X3" s="149" t="n">
        <v>21</v>
      </c>
      <c r="Y3" s="82" t="inlineStr">
        <is>
          <t>12-2</t>
        </is>
      </c>
      <c r="Z3" s="149" t="n">
        <v>21</v>
      </c>
      <c r="AA3" s="82" t="inlineStr">
        <is>
          <t>13-2</t>
        </is>
      </c>
      <c r="AB3" s="149" t="n">
        <v>21</v>
      </c>
      <c r="AC3" s="82" t="inlineStr">
        <is>
          <t>TR-2</t>
        </is>
      </c>
      <c r="AD3" s="149" t="n">
        <v>0</v>
      </c>
      <c r="AE3" s="82" t="inlineStr">
        <is>
          <t>DM-2</t>
        </is>
      </c>
      <c r="AF3" s="149" t="n">
        <v>9</v>
      </c>
      <c r="AG3" s="82" t="inlineStr">
        <is>
          <t>WD-2</t>
        </is>
      </c>
      <c r="AH3" s="149" t="n">
        <v>12</v>
      </c>
      <c r="AI3" s="82" t="inlineStr">
        <is>
          <t>SV-2</t>
        </is>
      </c>
      <c r="AJ3" s="149" t="n">
        <v>12</v>
      </c>
      <c r="AK3" s="82" t="inlineStr">
        <is>
          <t>SN-2</t>
        </is>
      </c>
      <c r="AL3" s="149" t="n">
        <v>9</v>
      </c>
      <c r="AM3" s="82" t="inlineStr">
        <is>
          <t>CW-2</t>
        </is>
      </c>
      <c r="AN3" s="149" t="n">
        <v>9</v>
      </c>
      <c r="AO3" s="82" t="inlineStr">
        <is>
          <t>GT-2</t>
        </is>
      </c>
      <c r="AP3" s="149" t="n">
        <v>9</v>
      </c>
      <c r="AQ3" s="82" t="inlineStr">
        <is>
          <t>OF-2</t>
        </is>
      </c>
      <c r="AR3" s="149" t="n">
        <v>0</v>
      </c>
      <c r="AS3" s="82" t="inlineStr">
        <is>
          <t>CB-2</t>
        </is>
      </c>
      <c r="AT3" s="149" t="n">
        <v>10</v>
      </c>
      <c r="AU3" s="82" t="inlineStr">
        <is>
          <t>TW-2</t>
        </is>
      </c>
      <c r="AV3" s="149" t="n">
        <v>9</v>
      </c>
      <c r="AW3" s="82" t="inlineStr">
        <is>
          <t>RI-2</t>
        </is>
      </c>
      <c r="AX3" s="149" t="n">
        <v>9</v>
      </c>
      <c r="AY3" s="82" t="inlineStr">
        <is>
          <t>MN-2</t>
        </is>
      </c>
      <c r="AZ3" s="149" t="n">
        <v>9</v>
      </c>
      <c r="BA3" s="82" t="inlineStr">
        <is>
          <t>MB-2</t>
        </is>
      </c>
      <c r="BB3" s="149" t="n">
        <v>9</v>
      </c>
      <c r="BC3" s="82" t="inlineStr">
        <is>
          <t>WR-2</t>
        </is>
      </c>
      <c r="BD3" s="149" t="n">
        <v>9</v>
      </c>
      <c r="BE3" s="82" t="inlineStr">
        <is>
          <t>DH-2</t>
        </is>
      </c>
      <c r="BF3" s="149" t="n">
        <v>9</v>
      </c>
      <c r="BG3" s="82" t="inlineStr">
        <is>
          <t>NL-2</t>
        </is>
      </c>
      <c r="BH3" s="149" t="n">
        <v>9</v>
      </c>
      <c r="BI3" s="82" t="inlineStr">
        <is>
          <t>BI-2</t>
        </is>
      </c>
      <c r="BJ3" s="149" t="n">
        <v>9</v>
      </c>
      <c r="BK3" s="82" t="inlineStr">
        <is>
          <t>IW-2</t>
        </is>
      </c>
      <c r="BL3" s="149" t="n">
        <v>9</v>
      </c>
      <c r="BM3" s="82" t="inlineStr">
        <is>
          <t>GA-2</t>
        </is>
      </c>
      <c r="BN3" s="149" t="n">
        <v>9</v>
      </c>
      <c r="BO3" s="82" t="inlineStr">
        <is>
          <t>LE-2</t>
        </is>
      </c>
      <c r="BP3" s="149" t="n">
        <v>9</v>
      </c>
      <c r="BQ3" s="82" t="inlineStr">
        <is>
          <t>IC-2</t>
        </is>
      </c>
      <c r="BR3" s="149" t="n">
        <v>9</v>
      </c>
      <c r="BS3" s="82" t="inlineStr">
        <is>
          <t>DV-2</t>
        </is>
      </c>
      <c r="BT3" s="149" t="n">
        <v>9</v>
      </c>
      <c r="BU3" s="82" t="inlineStr">
        <is>
          <t>IS-2</t>
        </is>
      </c>
      <c r="BV3" s="149" t="n">
        <v>9</v>
      </c>
      <c r="BW3" s="82" t="inlineStr">
        <is>
          <t>FC-2</t>
        </is>
      </c>
      <c r="BX3" s="149" t="n">
        <v>9</v>
      </c>
      <c r="BY3" s="82" t="inlineStr">
        <is>
          <t>SK-2</t>
        </is>
      </c>
      <c r="BZ3" s="149" t="n">
        <v>15</v>
      </c>
      <c r="CA3" s="82" t="inlineStr">
        <is>
          <t>AP-2</t>
        </is>
      </c>
      <c r="CB3" s="149" t="n">
        <v>15</v>
      </c>
      <c r="CC3" s="82" t="inlineStr">
        <is>
          <t>CA-2</t>
        </is>
      </c>
      <c r="CD3" s="149" t="n">
        <v>15</v>
      </c>
      <c r="CE3" s="82" t="inlineStr">
        <is>
          <t>CE-2</t>
        </is>
      </c>
      <c r="CF3" s="149" t="n">
        <v>15</v>
      </c>
      <c r="CG3" s="82" t="inlineStr">
        <is>
          <t>LS-2</t>
        </is>
      </c>
      <c r="CH3" s="149" t="n">
        <v>15</v>
      </c>
      <c r="CI3" s="82" t="inlineStr">
        <is>
          <t>PR-A-2</t>
        </is>
      </c>
      <c r="CJ3" s="149" t="n">
        <v>36</v>
      </c>
      <c r="CK3" s="82" t="inlineStr">
        <is>
          <t>龍門外環</t>
        </is>
      </c>
      <c r="CL3" s="149" t="n">
        <v>25</v>
      </c>
    </row>
    <row r="4">
      <c r="A4" s="82" t="inlineStr">
        <is>
          <t>0-3</t>
        </is>
      </c>
      <c r="B4" s="149" t="n">
        <v>6</v>
      </c>
      <c r="C4" s="82" t="inlineStr">
        <is>
          <t>1-3</t>
        </is>
      </c>
      <c r="D4" s="149" t="n">
        <v>6</v>
      </c>
      <c r="E4" s="82" t="inlineStr">
        <is>
          <t>2-3</t>
        </is>
      </c>
      <c r="F4" s="149" t="n">
        <v>12</v>
      </c>
      <c r="G4" s="82" t="inlineStr">
        <is>
          <t>3-3</t>
        </is>
      </c>
      <c r="H4" s="149" t="n">
        <v>15</v>
      </c>
      <c r="I4" s="82" t="inlineStr">
        <is>
          <t>4-3</t>
        </is>
      </c>
      <c r="J4" s="149" t="n">
        <v>18</v>
      </c>
      <c r="K4" s="82" t="inlineStr">
        <is>
          <t>5-3</t>
        </is>
      </c>
      <c r="L4" s="149" t="n">
        <v>18</v>
      </c>
      <c r="M4" s="82" t="inlineStr">
        <is>
          <t>6-3</t>
        </is>
      </c>
      <c r="N4" s="149" t="n">
        <v>18</v>
      </c>
      <c r="O4" s="82" t="inlineStr">
        <is>
          <t>7-3</t>
        </is>
      </c>
      <c r="P4" s="149" t="n">
        <v>18</v>
      </c>
      <c r="Q4" s="82" t="inlineStr">
        <is>
          <t>R8-3</t>
        </is>
      </c>
      <c r="R4" s="149" t="n">
        <v>18</v>
      </c>
      <c r="S4" s="82" t="inlineStr">
        <is>
          <t>9-3</t>
        </is>
      </c>
      <c r="T4" s="149" t="n">
        <v>18</v>
      </c>
      <c r="U4" s="82" t="inlineStr">
        <is>
          <t>10-3</t>
        </is>
      </c>
      <c r="V4" s="149" t="n">
        <v>21</v>
      </c>
      <c r="W4" s="82" t="inlineStr">
        <is>
          <t>11-3</t>
        </is>
      </c>
      <c r="X4" s="149" t="n">
        <v>21</v>
      </c>
      <c r="Y4" s="82" t="inlineStr">
        <is>
          <t>12-3</t>
        </is>
      </c>
      <c r="Z4" s="149" t="n">
        <v>21</v>
      </c>
      <c r="AA4" s="82" t="inlineStr">
        <is>
          <t>13-3</t>
        </is>
      </c>
      <c r="AB4" s="149" t="n">
        <v>21</v>
      </c>
      <c r="AC4" s="82" t="inlineStr">
        <is>
          <t>TR-3</t>
        </is>
      </c>
      <c r="AD4" s="149" t="n">
        <v>0</v>
      </c>
      <c r="AE4" s="82" t="inlineStr">
        <is>
          <t>DM-3</t>
        </is>
      </c>
      <c r="AF4" s="149" t="n">
        <v>12</v>
      </c>
      <c r="AG4" s="82" t="inlineStr">
        <is>
          <t>WD-3</t>
        </is>
      </c>
      <c r="AH4" s="149" t="n">
        <v>12</v>
      </c>
      <c r="AI4" s="82" t="inlineStr">
        <is>
          <t>SV-3</t>
        </is>
      </c>
      <c r="AJ4" s="149" t="n">
        <v>12</v>
      </c>
      <c r="AK4" s="82" t="inlineStr">
        <is>
          <t>SN-3</t>
        </is>
      </c>
      <c r="AL4" s="149" t="n">
        <v>9</v>
      </c>
      <c r="AM4" s="82" t="inlineStr">
        <is>
          <t>CW-3</t>
        </is>
      </c>
      <c r="AN4" s="149" t="n">
        <v>9</v>
      </c>
      <c r="AO4" s="82" t="inlineStr">
        <is>
          <t>GT-3</t>
        </is>
      </c>
      <c r="AP4" s="149" t="n">
        <v>12</v>
      </c>
      <c r="AQ4" s="82" t="inlineStr">
        <is>
          <t>OF-3</t>
        </is>
      </c>
      <c r="AR4" s="149" t="n">
        <v>0</v>
      </c>
      <c r="AS4" s="82" t="inlineStr">
        <is>
          <t>CB-3</t>
        </is>
      </c>
      <c r="AT4" s="149" t="n">
        <v>10</v>
      </c>
      <c r="AU4" s="82" t="inlineStr">
        <is>
          <t>TW-3</t>
        </is>
      </c>
      <c r="AV4" s="149" t="n">
        <v>12</v>
      </c>
      <c r="AW4" s="82" t="inlineStr">
        <is>
          <t>RI-3</t>
        </is>
      </c>
      <c r="AX4" s="149" t="n">
        <v>12</v>
      </c>
      <c r="AY4" s="82" t="inlineStr">
        <is>
          <t>MN-3</t>
        </is>
      </c>
      <c r="AZ4" s="149" t="n">
        <v>12</v>
      </c>
      <c r="BA4" s="82" t="inlineStr">
        <is>
          <t>MB-3</t>
        </is>
      </c>
      <c r="BB4" s="149" t="n">
        <v>12</v>
      </c>
      <c r="BC4" s="82" t="inlineStr">
        <is>
          <t>WR-3</t>
        </is>
      </c>
      <c r="BD4" s="149" t="n">
        <v>12</v>
      </c>
      <c r="BE4" s="82" t="inlineStr">
        <is>
          <t>DH-3</t>
        </is>
      </c>
      <c r="BF4" s="149" t="n">
        <v>9</v>
      </c>
      <c r="BG4" s="82" t="inlineStr">
        <is>
          <t>NL-3</t>
        </is>
      </c>
      <c r="BH4" s="149" t="n">
        <v>9</v>
      </c>
      <c r="BI4" s="82" t="inlineStr">
        <is>
          <t>BI-3</t>
        </is>
      </c>
      <c r="BJ4" s="149" t="n">
        <v>9</v>
      </c>
      <c r="BK4" s="82" t="inlineStr">
        <is>
          <t>IW-3</t>
        </is>
      </c>
      <c r="BL4" s="149" t="n">
        <v>9</v>
      </c>
      <c r="BM4" s="82" t="inlineStr">
        <is>
          <t>GA-3</t>
        </is>
      </c>
      <c r="BN4" s="149" t="n">
        <v>9</v>
      </c>
      <c r="BO4" s="82" t="inlineStr">
        <is>
          <t>LE-3</t>
        </is>
      </c>
      <c r="BP4" s="149" t="n">
        <v>12</v>
      </c>
      <c r="BQ4" s="82" t="inlineStr">
        <is>
          <t>IC-3</t>
        </is>
      </c>
      <c r="BR4" s="149" t="n">
        <v>12</v>
      </c>
      <c r="BS4" s="82" t="inlineStr">
        <is>
          <t>DV-3</t>
        </is>
      </c>
      <c r="BT4" s="149" t="n">
        <v>12</v>
      </c>
      <c r="BU4" s="82" t="inlineStr">
        <is>
          <t>IS-3</t>
        </is>
      </c>
      <c r="BV4" s="149" t="n">
        <v>9</v>
      </c>
      <c r="BW4" s="82" t="inlineStr">
        <is>
          <t>FC-3</t>
        </is>
      </c>
      <c r="BX4" s="149" t="n">
        <v>12</v>
      </c>
      <c r="BY4" s="82" t="inlineStr">
        <is>
          <t>SK-3</t>
        </is>
      </c>
      <c r="BZ4" s="149" t="n">
        <v>20</v>
      </c>
      <c r="CA4" s="82" t="inlineStr">
        <is>
          <t>AP-3</t>
        </is>
      </c>
      <c r="CB4" s="149" t="n">
        <v>20</v>
      </c>
      <c r="CC4" s="82" t="inlineStr">
        <is>
          <t>CA-3</t>
        </is>
      </c>
      <c r="CD4" s="149" t="n">
        <v>20</v>
      </c>
      <c r="CE4" s="82" t="inlineStr">
        <is>
          <t>CE-3</t>
        </is>
      </c>
      <c r="CF4" s="149" t="n">
        <v>20</v>
      </c>
      <c r="CG4" s="82" t="inlineStr">
        <is>
          <t>LS-3</t>
        </is>
      </c>
      <c r="CH4" s="149" t="n">
        <v>20</v>
      </c>
      <c r="CI4" s="82" t="inlineStr">
        <is>
          <t>PR-B-1</t>
        </is>
      </c>
      <c r="CJ4" s="149" t="n">
        <v>18</v>
      </c>
      <c r="CK4" s="82" t="inlineStr">
        <is>
          <t>龍門市區</t>
        </is>
      </c>
      <c r="CL4" s="149" t="n">
        <v>25</v>
      </c>
    </row>
    <row r="5">
      <c r="A5" s="82" t="inlineStr">
        <is>
          <t>0-4</t>
        </is>
      </c>
      <c r="B5" s="149" t="n">
        <v>6</v>
      </c>
      <c r="C5" s="82" t="inlineStr">
        <is>
          <t>1-4</t>
        </is>
      </c>
      <c r="D5" s="149" t="n">
        <v>6</v>
      </c>
      <c r="E5" s="82" t="inlineStr">
        <is>
          <t>2-4</t>
        </is>
      </c>
      <c r="F5" s="149" t="n">
        <v>12</v>
      </c>
      <c r="G5" s="82" t="inlineStr">
        <is>
          <t>3-4</t>
        </is>
      </c>
      <c r="H5" s="149" t="n">
        <v>15</v>
      </c>
      <c r="I5" s="82" t="inlineStr">
        <is>
          <t>4-4</t>
        </is>
      </c>
      <c r="J5" s="149" t="n">
        <v>18</v>
      </c>
      <c r="K5" s="82" t="inlineStr">
        <is>
          <t>5-4</t>
        </is>
      </c>
      <c r="L5" s="149" t="n">
        <v>18</v>
      </c>
      <c r="M5" s="82" t="inlineStr">
        <is>
          <t>6-4</t>
        </is>
      </c>
      <c r="N5" s="149" t="n">
        <v>18</v>
      </c>
      <c r="O5" s="82" t="inlineStr">
        <is>
          <t>7-4</t>
        </is>
      </c>
      <c r="P5" s="149" t="n">
        <v>18</v>
      </c>
      <c r="Q5" s="82" t="inlineStr">
        <is>
          <t>R8-4</t>
        </is>
      </c>
      <c r="R5" s="149" t="n">
        <v>18</v>
      </c>
      <c r="S5" s="82" t="inlineStr">
        <is>
          <t>9-4</t>
        </is>
      </c>
      <c r="T5" s="149" t="n">
        <v>18</v>
      </c>
      <c r="U5" s="82" t="inlineStr">
        <is>
          <t>10-4</t>
        </is>
      </c>
      <c r="V5" s="149" t="n">
        <v>21</v>
      </c>
      <c r="W5" s="82" t="inlineStr">
        <is>
          <t>11-4</t>
        </is>
      </c>
      <c r="X5" s="149" t="n">
        <v>0</v>
      </c>
      <c r="Y5" s="82" t="inlineStr">
        <is>
          <t>12-4</t>
        </is>
      </c>
      <c r="Z5" s="149" t="n">
        <v>21</v>
      </c>
      <c r="AA5" s="82" t="inlineStr">
        <is>
          <t>13-4</t>
        </is>
      </c>
      <c r="AB5" s="149" t="n">
        <v>21</v>
      </c>
      <c r="AC5" s="82" t="inlineStr">
        <is>
          <t>TR-4</t>
        </is>
      </c>
      <c r="AD5" s="149" t="n">
        <v>0</v>
      </c>
      <c r="AE5" s="82" t="inlineStr">
        <is>
          <t>DM-4</t>
        </is>
      </c>
      <c r="AF5" s="149" t="n">
        <v>12</v>
      </c>
      <c r="AG5" s="82" t="inlineStr">
        <is>
          <t>WD-4</t>
        </is>
      </c>
      <c r="AH5" s="149" t="n">
        <v>12</v>
      </c>
      <c r="AI5" s="82" t="inlineStr">
        <is>
          <t>SV-4</t>
        </is>
      </c>
      <c r="AJ5" s="149" t="n">
        <v>12</v>
      </c>
      <c r="AK5" s="82" t="inlineStr">
        <is>
          <t>SN-4</t>
        </is>
      </c>
      <c r="AL5" s="149" t="n">
        <v>12</v>
      </c>
      <c r="AM5" s="82" t="inlineStr">
        <is>
          <t>CW-4</t>
        </is>
      </c>
      <c r="AN5" s="149" t="n">
        <v>12</v>
      </c>
      <c r="AO5" s="82" t="inlineStr">
        <is>
          <t>GT-4</t>
        </is>
      </c>
      <c r="AP5" s="149" t="n">
        <v>12</v>
      </c>
      <c r="AQ5" s="82" t="inlineStr">
        <is>
          <t>OF-4</t>
        </is>
      </c>
      <c r="AR5" s="149" t="n">
        <v>0</v>
      </c>
      <c r="AS5" s="82" t="inlineStr">
        <is>
          <t>CB-4</t>
        </is>
      </c>
      <c r="AT5" s="149" t="n">
        <v>10</v>
      </c>
      <c r="AU5" s="82" t="inlineStr">
        <is>
          <t>TW-4</t>
        </is>
      </c>
      <c r="AV5" s="149" t="n">
        <v>12</v>
      </c>
      <c r="AW5" s="82" t="inlineStr">
        <is>
          <t>RI-4</t>
        </is>
      </c>
      <c r="AX5" s="149" t="n">
        <v>12</v>
      </c>
      <c r="AY5" s="82" t="inlineStr">
        <is>
          <t>MN-4</t>
        </is>
      </c>
      <c r="AZ5" s="149" t="n">
        <v>12</v>
      </c>
      <c r="BA5" s="82" t="inlineStr">
        <is>
          <t>MB-4</t>
        </is>
      </c>
      <c r="BB5" s="149" t="n">
        <v>12</v>
      </c>
      <c r="BC5" s="82" t="inlineStr">
        <is>
          <t>WR-4</t>
        </is>
      </c>
      <c r="BD5" s="149" t="n">
        <v>12</v>
      </c>
      <c r="BE5" s="82" t="inlineStr">
        <is>
          <t>DH-4</t>
        </is>
      </c>
      <c r="BF5" s="149" t="n">
        <v>12</v>
      </c>
      <c r="BG5" s="82" t="inlineStr">
        <is>
          <t>NL-4</t>
        </is>
      </c>
      <c r="BH5" s="149" t="n">
        <v>12</v>
      </c>
      <c r="BI5" s="82" t="inlineStr">
        <is>
          <t>BI-4</t>
        </is>
      </c>
      <c r="BJ5" s="149" t="n">
        <v>12</v>
      </c>
      <c r="BK5" s="82" t="inlineStr">
        <is>
          <t>IW-4</t>
        </is>
      </c>
      <c r="BL5" s="149" t="n">
        <v>12</v>
      </c>
      <c r="BM5" s="82" t="inlineStr">
        <is>
          <t>GA-4</t>
        </is>
      </c>
      <c r="BN5" s="149" t="n">
        <v>12</v>
      </c>
      <c r="BO5" s="82" t="inlineStr">
        <is>
          <t>LE-4</t>
        </is>
      </c>
      <c r="BP5" s="149" t="n">
        <v>12</v>
      </c>
      <c r="BQ5" s="82" t="inlineStr">
        <is>
          <t>IC-4</t>
        </is>
      </c>
      <c r="BR5" s="149" t="n">
        <v>12</v>
      </c>
      <c r="BS5" s="82" t="inlineStr">
        <is>
          <t>DV-4</t>
        </is>
      </c>
      <c r="BT5" s="149" t="n">
        <v>12</v>
      </c>
      <c r="BU5" s="82" t="inlineStr">
        <is>
          <t>IS-4</t>
        </is>
      </c>
      <c r="BV5" s="149" t="n">
        <v>12</v>
      </c>
      <c r="BW5" s="82" t="inlineStr">
        <is>
          <t>FC-4</t>
        </is>
      </c>
      <c r="BX5" s="149" t="n">
        <v>12</v>
      </c>
      <c r="BY5" s="82" t="inlineStr">
        <is>
          <t>SK-4</t>
        </is>
      </c>
      <c r="BZ5" s="149" t="n">
        <v>25</v>
      </c>
      <c r="CA5" s="82" t="inlineStr">
        <is>
          <t>AP-4</t>
        </is>
      </c>
      <c r="CB5" s="149" t="n">
        <v>25</v>
      </c>
      <c r="CC5" s="82" t="inlineStr">
        <is>
          <t>CA-4</t>
        </is>
      </c>
      <c r="CD5" s="149" t="n">
        <v>25</v>
      </c>
      <c r="CE5" s="82" t="inlineStr">
        <is>
          <t>CE-4</t>
        </is>
      </c>
      <c r="CF5" s="149" t="n">
        <v>25</v>
      </c>
      <c r="CG5" s="82" t="inlineStr">
        <is>
          <t>LS-4</t>
        </is>
      </c>
      <c r="CH5" s="149" t="n">
        <v>25</v>
      </c>
      <c r="CI5" s="82" t="inlineStr">
        <is>
          <t>PR-B-2</t>
        </is>
      </c>
      <c r="CJ5" s="149" t="n">
        <v>36</v>
      </c>
      <c r="CK5" s="82" t="inlineStr">
        <is>
          <t>大騎士領郊外</t>
        </is>
      </c>
      <c r="CL5" s="149" t="n">
        <v>25</v>
      </c>
    </row>
    <row r="6">
      <c r="A6" s="82" t="inlineStr">
        <is>
          <t>0-5</t>
        </is>
      </c>
      <c r="B6" s="149" t="n">
        <v>6</v>
      </c>
      <c r="C6" s="82" t="inlineStr">
        <is>
          <t>1-5</t>
        </is>
      </c>
      <c r="D6" s="149" t="n">
        <v>6</v>
      </c>
      <c r="E6" s="82" t="inlineStr">
        <is>
          <t>2-5</t>
        </is>
      </c>
      <c r="F6" s="149" t="n">
        <v>12</v>
      </c>
      <c r="G6" s="82" t="inlineStr">
        <is>
          <t>3-5</t>
        </is>
      </c>
      <c r="H6" s="149" t="n">
        <v>15</v>
      </c>
      <c r="I6" s="82" t="inlineStr">
        <is>
          <t>4-5</t>
        </is>
      </c>
      <c r="J6" s="149" t="n">
        <v>18</v>
      </c>
      <c r="K6" s="82" t="inlineStr">
        <is>
          <t>5-5</t>
        </is>
      </c>
      <c r="L6" s="149" t="n">
        <v>18</v>
      </c>
      <c r="M6" s="82" t="inlineStr">
        <is>
          <t>6-5</t>
        </is>
      </c>
      <c r="N6" s="149" t="n">
        <v>18</v>
      </c>
      <c r="O6" s="82" t="inlineStr">
        <is>
          <t>7-5</t>
        </is>
      </c>
      <c r="P6" s="149" t="n">
        <v>18</v>
      </c>
      <c r="Q6" s="82" t="inlineStr">
        <is>
          <t>R8-5</t>
        </is>
      </c>
      <c r="R6" s="149" t="n">
        <v>18</v>
      </c>
      <c r="S6" s="82" t="inlineStr">
        <is>
          <t>9-5</t>
        </is>
      </c>
      <c r="T6" s="149" t="n">
        <v>18</v>
      </c>
      <c r="U6" s="82" t="inlineStr">
        <is>
          <t>10-5</t>
        </is>
      </c>
      <c r="V6" s="149" t="n">
        <v>21</v>
      </c>
      <c r="W6" s="82" t="inlineStr">
        <is>
          <t>11-5</t>
        </is>
      </c>
      <c r="X6" s="149" t="n">
        <v>21</v>
      </c>
      <c r="Y6" s="82" t="inlineStr">
        <is>
          <t>12-5</t>
        </is>
      </c>
      <c r="Z6" s="149" t="n">
        <v>21</v>
      </c>
      <c r="AA6" s="82" t="inlineStr">
        <is>
          <t>13-5</t>
        </is>
      </c>
      <c r="AB6" s="149" t="n">
        <v>24</v>
      </c>
      <c r="AC6" s="82" t="inlineStr">
        <is>
          <t>TR-5</t>
        </is>
      </c>
      <c r="AD6" s="149" t="n">
        <v>0</v>
      </c>
      <c r="AE6" s="82" t="inlineStr">
        <is>
          <t>DM-5</t>
        </is>
      </c>
      <c r="AF6" s="149" t="n">
        <v>15</v>
      </c>
      <c r="AG6" s="82" t="inlineStr">
        <is>
          <t>WD-5</t>
        </is>
      </c>
      <c r="AH6" s="149" t="n">
        <v>12</v>
      </c>
      <c r="AI6" s="82" t="inlineStr">
        <is>
          <t>SV-5</t>
        </is>
      </c>
      <c r="AJ6" s="149" t="n">
        <v>12</v>
      </c>
      <c r="AK6" s="82" t="inlineStr">
        <is>
          <t>SN-5</t>
        </is>
      </c>
      <c r="AL6" s="149" t="n">
        <v>12</v>
      </c>
      <c r="AM6" s="82" t="inlineStr">
        <is>
          <t>CW-5</t>
        </is>
      </c>
      <c r="AN6" s="149" t="n">
        <v>12</v>
      </c>
      <c r="AO6" s="82" t="inlineStr">
        <is>
          <t>GT-5</t>
        </is>
      </c>
      <c r="AP6" s="149" t="n">
        <v>15</v>
      </c>
      <c r="AQ6" s="82" t="inlineStr">
        <is>
          <t>OF-5</t>
        </is>
      </c>
      <c r="AR6" s="149" t="n">
        <v>0</v>
      </c>
      <c r="AS6" s="82" t="inlineStr">
        <is>
          <t>CB-5</t>
        </is>
      </c>
      <c r="AT6" s="149" t="n">
        <v>15</v>
      </c>
      <c r="AU6" s="82" t="inlineStr">
        <is>
          <t>TW-5</t>
        </is>
      </c>
      <c r="AV6" s="149" t="n">
        <v>15</v>
      </c>
      <c r="AW6" s="82" t="inlineStr">
        <is>
          <t>RI-5</t>
        </is>
      </c>
      <c r="AX6" s="149" t="n">
        <v>15</v>
      </c>
      <c r="AY6" s="82" t="inlineStr">
        <is>
          <t>MN-5</t>
        </is>
      </c>
      <c r="AZ6" s="149" t="n">
        <v>15</v>
      </c>
      <c r="BA6" s="82" t="inlineStr">
        <is>
          <t>MB-5</t>
        </is>
      </c>
      <c r="BB6" s="149" t="n">
        <v>15</v>
      </c>
      <c r="BC6" s="82" t="inlineStr">
        <is>
          <t>WR-5</t>
        </is>
      </c>
      <c r="BD6" s="149" t="n">
        <v>12</v>
      </c>
      <c r="BE6" s="82" t="inlineStr">
        <is>
          <t>DH-5</t>
        </is>
      </c>
      <c r="BF6" s="149" t="n">
        <v>12</v>
      </c>
      <c r="BG6" s="82" t="inlineStr">
        <is>
          <t>NL-5</t>
        </is>
      </c>
      <c r="BH6" s="149" t="n">
        <v>12</v>
      </c>
      <c r="BI6" s="82" t="inlineStr">
        <is>
          <t>BI-5</t>
        </is>
      </c>
      <c r="BJ6" s="149" t="n">
        <v>12</v>
      </c>
      <c r="BK6" s="82" t="inlineStr">
        <is>
          <t>IW-5</t>
        </is>
      </c>
      <c r="BL6" s="149" t="n">
        <v>12</v>
      </c>
      <c r="BM6" s="82" t="inlineStr">
        <is>
          <t>GA-5</t>
        </is>
      </c>
      <c r="BN6" s="149" t="n">
        <v>12</v>
      </c>
      <c r="BO6" s="82" t="inlineStr">
        <is>
          <t>LE-5</t>
        </is>
      </c>
      <c r="BP6" s="149" t="n">
        <v>18</v>
      </c>
      <c r="BQ6" s="82" t="inlineStr">
        <is>
          <t>IC-5</t>
        </is>
      </c>
      <c r="BR6" s="149" t="n">
        <v>15</v>
      </c>
      <c r="BS6" s="82" t="inlineStr">
        <is>
          <t>DV-5</t>
        </is>
      </c>
      <c r="BT6" s="149" t="n">
        <v>15</v>
      </c>
      <c r="BU6" s="82" t="inlineStr">
        <is>
          <t>IS-5</t>
        </is>
      </c>
      <c r="BV6" s="149" t="n">
        <v>12</v>
      </c>
      <c r="BW6" s="82" t="inlineStr">
        <is>
          <t>FC-5</t>
        </is>
      </c>
      <c r="BX6" s="149" t="n">
        <v>21</v>
      </c>
      <c r="BY6" s="82" t="inlineStr">
        <is>
          <t>SK-5</t>
        </is>
      </c>
      <c r="BZ6" s="149" t="n">
        <v>30</v>
      </c>
      <c r="CA6" s="82" t="inlineStr">
        <is>
          <t>AP-5</t>
        </is>
      </c>
      <c r="CB6" s="149" t="n">
        <v>30</v>
      </c>
      <c r="CC6" s="82" t="inlineStr">
        <is>
          <t>CA-5</t>
        </is>
      </c>
      <c r="CD6" s="149" t="n">
        <v>30</v>
      </c>
      <c r="CE6" s="82" t="inlineStr">
        <is>
          <t>CE-5</t>
        </is>
      </c>
      <c r="CF6" s="149" t="n">
        <v>30</v>
      </c>
      <c r="CG6" s="82" t="inlineStr">
        <is>
          <t>LS-5</t>
        </is>
      </c>
      <c r="CH6" s="149" t="n">
        <v>30</v>
      </c>
      <c r="CI6" s="82" t="inlineStr">
        <is>
          <t>PR-C-1</t>
        </is>
      </c>
      <c r="CJ6" s="149" t="n">
        <v>18</v>
      </c>
      <c r="CK6" s="82" t="inlineStr">
        <is>
          <t>北原冰封廢城</t>
        </is>
      </c>
      <c r="CL6" s="149" t="n">
        <v>25</v>
      </c>
    </row>
    <row r="7">
      <c r="A7" s="82" t="inlineStr">
        <is>
          <t>0-6</t>
        </is>
      </c>
      <c r="B7" s="149" t="n">
        <v>6</v>
      </c>
      <c r="C7" s="82" t="inlineStr">
        <is>
          <t>1-6</t>
        </is>
      </c>
      <c r="D7" s="149" t="n">
        <v>6</v>
      </c>
      <c r="E7" s="82" t="inlineStr">
        <is>
          <t>2-6</t>
        </is>
      </c>
      <c r="F7" s="149" t="n">
        <v>12</v>
      </c>
      <c r="G7" s="82" t="inlineStr">
        <is>
          <t>3-6</t>
        </is>
      </c>
      <c r="H7" s="149" t="n">
        <v>15</v>
      </c>
      <c r="I7" s="82" t="inlineStr">
        <is>
          <t>4-6</t>
        </is>
      </c>
      <c r="J7" s="149" t="n">
        <v>18</v>
      </c>
      <c r="K7" s="82" t="inlineStr">
        <is>
          <t>5-6</t>
        </is>
      </c>
      <c r="L7" s="149" t="n">
        <v>18</v>
      </c>
      <c r="M7" s="82" t="inlineStr">
        <is>
          <t>6-6</t>
        </is>
      </c>
      <c r="N7" s="149" t="n">
        <v>0</v>
      </c>
      <c r="O7" s="82" t="inlineStr">
        <is>
          <t>7-6</t>
        </is>
      </c>
      <c r="P7" s="149" t="n">
        <v>18</v>
      </c>
      <c r="Q7" s="82" t="inlineStr">
        <is>
          <t>R8-6</t>
        </is>
      </c>
      <c r="R7" s="149" t="n">
        <v>18</v>
      </c>
      <c r="S7" s="82" t="inlineStr">
        <is>
          <t>9-6</t>
        </is>
      </c>
      <c r="T7" s="149" t="n">
        <v>18</v>
      </c>
      <c r="U7" s="82" t="inlineStr">
        <is>
          <t>10-6</t>
        </is>
      </c>
      <c r="V7" s="149" t="n">
        <v>21</v>
      </c>
      <c r="W7" s="82" t="inlineStr">
        <is>
          <t>11-6</t>
        </is>
      </c>
      <c r="X7" s="149" t="n">
        <v>21</v>
      </c>
      <c r="Y7" s="82" t="inlineStr">
        <is>
          <t>12-6</t>
        </is>
      </c>
      <c r="Z7" s="149" t="n">
        <v>21</v>
      </c>
      <c r="AA7" s="82" t="inlineStr">
        <is>
          <t>13-6</t>
        </is>
      </c>
      <c r="AB7" s="149" t="n">
        <v>21</v>
      </c>
      <c r="AC7" s="82" t="inlineStr">
        <is>
          <t>TR-6</t>
        </is>
      </c>
      <c r="AD7" s="149" t="n">
        <v>0</v>
      </c>
      <c r="AE7" s="82" t="inlineStr">
        <is>
          <t>DM-6</t>
        </is>
      </c>
      <c r="AF7" s="149" t="n">
        <v>15</v>
      </c>
      <c r="AG7" s="82" t="inlineStr">
        <is>
          <t>WD-6</t>
        </is>
      </c>
      <c r="AH7" s="149" t="n">
        <v>15</v>
      </c>
      <c r="AI7" s="82" t="inlineStr">
        <is>
          <t>SV-6</t>
        </is>
      </c>
      <c r="AJ7" s="149" t="n">
        <v>12</v>
      </c>
      <c r="AK7" s="82" t="inlineStr">
        <is>
          <t>SN-6</t>
        </is>
      </c>
      <c r="AL7" s="149" t="n">
        <v>15</v>
      </c>
      <c r="AM7" s="82" t="inlineStr">
        <is>
          <t>CW-6</t>
        </is>
      </c>
      <c r="AN7" s="149" t="n">
        <v>12</v>
      </c>
      <c r="AO7" s="82" t="inlineStr">
        <is>
          <t>GT-6</t>
        </is>
      </c>
      <c r="AP7" s="149" t="n">
        <v>15</v>
      </c>
      <c r="AQ7" s="82" t="inlineStr">
        <is>
          <t>OF-6</t>
        </is>
      </c>
      <c r="AR7" s="149" t="n">
        <v>0</v>
      </c>
      <c r="AS7" s="82" t="inlineStr">
        <is>
          <t>CB-6</t>
        </is>
      </c>
      <c r="AT7" s="149" t="n">
        <v>15</v>
      </c>
      <c r="AU7" s="82" t="inlineStr">
        <is>
          <t>TW-6</t>
        </is>
      </c>
      <c r="AV7" s="149" t="n">
        <v>15</v>
      </c>
      <c r="AW7" s="82" t="inlineStr">
        <is>
          <t>RI-6</t>
        </is>
      </c>
      <c r="AX7" s="149" t="n">
        <v>15</v>
      </c>
      <c r="AY7" s="82" t="inlineStr">
        <is>
          <t>MN-6</t>
        </is>
      </c>
      <c r="AZ7" s="149" t="n">
        <v>18</v>
      </c>
      <c r="BA7" s="82" t="inlineStr">
        <is>
          <t>MB-6</t>
        </is>
      </c>
      <c r="BB7" s="149" t="n">
        <v>15</v>
      </c>
      <c r="BC7" s="82" t="inlineStr">
        <is>
          <t>WR-6</t>
        </is>
      </c>
      <c r="BD7" s="149" t="n">
        <v>12</v>
      </c>
      <c r="BE7" s="82" t="inlineStr">
        <is>
          <t>DH-6</t>
        </is>
      </c>
      <c r="BF7" s="149" t="n">
        <v>12</v>
      </c>
      <c r="BG7" s="82" t="inlineStr">
        <is>
          <t>NL-6</t>
        </is>
      </c>
      <c r="BH7" s="149" t="n">
        <v>15</v>
      </c>
      <c r="BI7" s="82" t="inlineStr">
        <is>
          <t>BI-6</t>
        </is>
      </c>
      <c r="BJ7" s="149" t="n">
        <v>15</v>
      </c>
      <c r="BK7" s="82" t="inlineStr">
        <is>
          <t>IW-6</t>
        </is>
      </c>
      <c r="BL7" s="149" t="n">
        <v>18</v>
      </c>
      <c r="BM7" s="82" t="inlineStr">
        <is>
          <t>GA-6</t>
        </is>
      </c>
      <c r="BN7" s="149" t="n">
        <v>18</v>
      </c>
      <c r="BO7" s="82" t="inlineStr">
        <is>
          <t>LE-6</t>
        </is>
      </c>
      <c r="BP7" s="149" t="n">
        <v>21</v>
      </c>
      <c r="BQ7" s="82" t="inlineStr">
        <is>
          <t>IC-6</t>
        </is>
      </c>
      <c r="BR7" s="149" t="n">
        <v>15</v>
      </c>
      <c r="BS7" s="82" t="inlineStr">
        <is>
          <t>DV-6</t>
        </is>
      </c>
      <c r="BT7" s="149" t="n">
        <v>21</v>
      </c>
      <c r="BU7" s="82" t="inlineStr">
        <is>
          <t>IS-6</t>
        </is>
      </c>
      <c r="BV7" s="149" t="n">
        <v>15</v>
      </c>
      <c r="BW7" s="82" t="inlineStr">
        <is>
          <t>FC-6</t>
        </is>
      </c>
      <c r="BX7" s="149" t="n">
        <v>21</v>
      </c>
      <c r="CE7" s="82" t="inlineStr">
        <is>
          <t>CE-6</t>
        </is>
      </c>
      <c r="CF7" s="149" t="n">
        <v>36</v>
      </c>
      <c r="CG7" s="82" t="inlineStr">
        <is>
          <t>LS-6</t>
        </is>
      </c>
      <c r="CH7" s="149" t="n">
        <v>36</v>
      </c>
      <c r="CI7" s="82" t="inlineStr">
        <is>
          <t>PR-C-2</t>
        </is>
      </c>
      <c r="CJ7" s="149" t="n">
        <v>36</v>
      </c>
      <c r="CK7" s="82" t="inlineStr">
        <is>
          <t>廢棄礦區</t>
        </is>
      </c>
      <c r="CL7" s="149" t="n">
        <v>25</v>
      </c>
    </row>
    <row r="8">
      <c r="A8" s="82" t="inlineStr">
        <is>
          <t>0-7</t>
        </is>
      </c>
      <c r="B8" s="149" t="n">
        <v>6</v>
      </c>
      <c r="C8" s="82" t="inlineStr">
        <is>
          <t>1-7</t>
        </is>
      </c>
      <c r="D8" s="149" t="n">
        <v>6</v>
      </c>
      <c r="E8" s="82" t="inlineStr">
        <is>
          <t>2-7</t>
        </is>
      </c>
      <c r="F8" s="149" t="n">
        <v>12</v>
      </c>
      <c r="G8" s="82" t="inlineStr">
        <is>
          <t>3-7</t>
        </is>
      </c>
      <c r="H8" s="149" t="n">
        <v>15</v>
      </c>
      <c r="I8" s="82" t="inlineStr">
        <is>
          <t>4-7</t>
        </is>
      </c>
      <c r="J8" s="149" t="n">
        <v>21</v>
      </c>
      <c r="K8" s="82" t="inlineStr">
        <is>
          <t>5-7</t>
        </is>
      </c>
      <c r="L8" s="149" t="n">
        <v>21</v>
      </c>
      <c r="M8" s="82" t="inlineStr">
        <is>
          <t>6-7</t>
        </is>
      </c>
      <c r="N8" s="149" t="n">
        <v>0</v>
      </c>
      <c r="O8" s="82" t="inlineStr">
        <is>
          <t>7-7</t>
        </is>
      </c>
      <c r="P8" s="149" t="n">
        <v>0</v>
      </c>
      <c r="Q8" s="82" t="inlineStr">
        <is>
          <t>R8-7</t>
        </is>
      </c>
      <c r="R8" s="149" t="n">
        <v>18</v>
      </c>
      <c r="S8" s="82" t="inlineStr">
        <is>
          <t>9-7</t>
        </is>
      </c>
      <c r="T8" s="149" t="n">
        <v>18</v>
      </c>
      <c r="U8" s="82" t="inlineStr">
        <is>
          <t>10-7</t>
        </is>
      </c>
      <c r="V8" s="149" t="n">
        <v>24</v>
      </c>
      <c r="W8" s="82" t="inlineStr">
        <is>
          <t>11-7</t>
        </is>
      </c>
      <c r="X8" s="149" t="n">
        <v>21</v>
      </c>
      <c r="Y8" s="82" t="inlineStr">
        <is>
          <t>12-7</t>
        </is>
      </c>
      <c r="Z8" s="149" t="n">
        <v>24</v>
      </c>
      <c r="AA8" s="82" t="inlineStr">
        <is>
          <t>13-7</t>
        </is>
      </c>
      <c r="AB8" s="149" t="n">
        <v>21</v>
      </c>
      <c r="AC8" s="82" t="inlineStr">
        <is>
          <t>TR-7</t>
        </is>
      </c>
      <c r="AD8" s="149" t="n">
        <v>0</v>
      </c>
      <c r="AE8" s="82" t="inlineStr">
        <is>
          <t>DM-7</t>
        </is>
      </c>
      <c r="AF8" s="149" t="n">
        <v>18</v>
      </c>
      <c r="AG8" s="82" t="inlineStr">
        <is>
          <t>WD-7</t>
        </is>
      </c>
      <c r="AH8" s="149" t="n">
        <v>18</v>
      </c>
      <c r="AI8" s="82" t="inlineStr">
        <is>
          <t>SV-7</t>
        </is>
      </c>
      <c r="AJ8" s="149" t="n">
        <v>15</v>
      </c>
      <c r="AK8" s="82" t="inlineStr">
        <is>
          <t>SN-7</t>
        </is>
      </c>
      <c r="AL8" s="149" t="n">
        <v>15</v>
      </c>
      <c r="AM8" s="82" t="inlineStr">
        <is>
          <t>CW-7</t>
        </is>
      </c>
      <c r="AN8" s="149" t="n">
        <v>21</v>
      </c>
      <c r="AO8" s="82" t="inlineStr">
        <is>
          <t>GT-EX-1</t>
        </is>
      </c>
      <c r="AP8" s="149" t="n">
        <v>15</v>
      </c>
      <c r="AQ8" s="82" t="inlineStr">
        <is>
          <t>OF-7</t>
        </is>
      </c>
      <c r="AR8" s="149" t="n">
        <v>0</v>
      </c>
      <c r="AS8" s="82" t="inlineStr">
        <is>
          <t>CB-7</t>
        </is>
      </c>
      <c r="AT8" s="149" t="n">
        <v>15</v>
      </c>
      <c r="AU8" s="82" t="inlineStr">
        <is>
          <t>TW-7</t>
        </is>
      </c>
      <c r="AV8" s="149" t="n">
        <v>18</v>
      </c>
      <c r="AW8" s="82" t="inlineStr">
        <is>
          <t>RI-7</t>
        </is>
      </c>
      <c r="AX8" s="149" t="n">
        <v>18</v>
      </c>
      <c r="AY8" s="82" t="inlineStr">
        <is>
          <t>MN-7</t>
        </is>
      </c>
      <c r="AZ8" s="149" t="n">
        <v>18</v>
      </c>
      <c r="BA8" s="82" t="inlineStr">
        <is>
          <t>MB-7</t>
        </is>
      </c>
      <c r="BB8" s="149" t="n">
        <v>18</v>
      </c>
      <c r="BC8" s="82" t="inlineStr">
        <is>
          <t>WR-7</t>
        </is>
      </c>
      <c r="BD8" s="149" t="n">
        <v>12</v>
      </c>
      <c r="BE8" s="82" t="inlineStr">
        <is>
          <t>DH-7</t>
        </is>
      </c>
      <c r="BF8" s="149" t="n">
        <v>18</v>
      </c>
      <c r="BG8" s="82" t="inlineStr">
        <is>
          <t>NL-7</t>
        </is>
      </c>
      <c r="BH8" s="149" t="n">
        <v>15</v>
      </c>
      <c r="BI8" s="82" t="inlineStr">
        <is>
          <t>BI-7</t>
        </is>
      </c>
      <c r="BJ8" s="149" t="n">
        <v>18</v>
      </c>
      <c r="BK8" s="82" t="inlineStr">
        <is>
          <t>IW-7</t>
        </is>
      </c>
      <c r="BL8" s="149" t="n">
        <v>21</v>
      </c>
      <c r="BM8" s="82" t="inlineStr">
        <is>
          <t>GA-7</t>
        </is>
      </c>
      <c r="BN8" s="149" t="n">
        <v>21</v>
      </c>
      <c r="BO8" s="82" t="inlineStr">
        <is>
          <t>LE-7</t>
        </is>
      </c>
      <c r="BP8" s="149" t="n">
        <v>21</v>
      </c>
      <c r="BQ8" s="82" t="inlineStr">
        <is>
          <t>IC-7</t>
        </is>
      </c>
      <c r="BR8" s="149" t="n">
        <v>21</v>
      </c>
      <c r="BS8" s="82" t="inlineStr">
        <is>
          <t>DV-7</t>
        </is>
      </c>
      <c r="BT8" s="149" t="n">
        <v>21</v>
      </c>
      <c r="BU8" s="82" t="inlineStr">
        <is>
          <t>IS-7</t>
        </is>
      </c>
      <c r="BV8" s="149" t="n">
        <v>15</v>
      </c>
      <c r="BW8" s="82" t="inlineStr">
        <is>
          <t>FC-7</t>
        </is>
      </c>
      <c r="BX8" s="149" t="n">
        <v>21</v>
      </c>
      <c r="CI8" s="82" t="inlineStr">
        <is>
          <t>PR-D-1</t>
        </is>
      </c>
      <c r="CJ8" s="149" t="n">
        <v>18</v>
      </c>
      <c r="CK8" s="82" t="inlineStr">
        <is>
          <t>潮沒海濱</t>
        </is>
      </c>
      <c r="CL8" s="149" t="n">
        <v>25</v>
      </c>
    </row>
    <row r="9">
      <c r="A9" s="82" t="inlineStr">
        <is>
          <t>0-8</t>
        </is>
      </c>
      <c r="B9" s="149" t="n">
        <v>6</v>
      </c>
      <c r="C9" s="82" t="inlineStr">
        <is>
          <t>1-8</t>
        </is>
      </c>
      <c r="D9" s="149" t="n">
        <v>9</v>
      </c>
      <c r="E9" s="82" t="inlineStr">
        <is>
          <t>2-8</t>
        </is>
      </c>
      <c r="F9" s="149" t="n">
        <v>12</v>
      </c>
      <c r="G9" s="82" t="inlineStr">
        <is>
          <t>3-8</t>
        </is>
      </c>
      <c r="H9" s="149" t="n">
        <v>18</v>
      </c>
      <c r="I9" s="82" t="inlineStr">
        <is>
          <t>4-8</t>
        </is>
      </c>
      <c r="J9" s="149" t="n">
        <v>21</v>
      </c>
      <c r="K9" s="82" t="inlineStr">
        <is>
          <t>5-8</t>
        </is>
      </c>
      <c r="L9" s="149" t="n">
        <v>18</v>
      </c>
      <c r="M9" s="82" t="inlineStr">
        <is>
          <t>6-8</t>
        </is>
      </c>
      <c r="N9" s="149" t="n">
        <v>18</v>
      </c>
      <c r="O9" s="82" t="inlineStr">
        <is>
          <t>7-8</t>
        </is>
      </c>
      <c r="P9" s="149" t="n">
        <v>18</v>
      </c>
      <c r="Q9" s="82" t="inlineStr">
        <is>
          <t>R8-8</t>
        </is>
      </c>
      <c r="R9" s="149" t="n">
        <v>18</v>
      </c>
      <c r="S9" s="82" t="inlineStr">
        <is>
          <t>9-8</t>
        </is>
      </c>
      <c r="T9" s="149" t="n">
        <v>0</v>
      </c>
      <c r="U9" s="82" t="inlineStr">
        <is>
          <t>10-8</t>
        </is>
      </c>
      <c r="V9" s="149" t="n">
        <v>21</v>
      </c>
      <c r="W9" s="82" t="inlineStr">
        <is>
          <t>11-8</t>
        </is>
      </c>
      <c r="X9" s="149" t="n">
        <v>24</v>
      </c>
      <c r="Y9" s="82" t="inlineStr">
        <is>
          <t>12-8</t>
        </is>
      </c>
      <c r="Z9" s="149" t="n">
        <v>21</v>
      </c>
      <c r="AA9" s="82" t="inlineStr">
        <is>
          <t>13-8</t>
        </is>
      </c>
      <c r="AB9" s="149" t="n">
        <v>24</v>
      </c>
      <c r="AC9" s="82" t="inlineStr">
        <is>
          <t>TR-8</t>
        </is>
      </c>
      <c r="AD9" s="149" t="n">
        <v>0</v>
      </c>
      <c r="AE9" s="82" t="inlineStr">
        <is>
          <t>DM-8</t>
        </is>
      </c>
      <c r="AF9" s="149" t="n">
        <v>18</v>
      </c>
      <c r="AG9" s="82" t="inlineStr">
        <is>
          <t>WD-8</t>
        </is>
      </c>
      <c r="AH9" s="149" t="n">
        <v>18</v>
      </c>
      <c r="AI9" s="82" t="inlineStr">
        <is>
          <t>SV-8</t>
        </is>
      </c>
      <c r="AJ9" s="149" t="n">
        <v>18</v>
      </c>
      <c r="AK9" s="82" t="inlineStr">
        <is>
          <t>SN-8</t>
        </is>
      </c>
      <c r="AL9" s="149" t="n">
        <v>21</v>
      </c>
      <c r="AM9" s="82" t="inlineStr">
        <is>
          <t>CW-8</t>
        </is>
      </c>
      <c r="AN9" s="149" t="n">
        <v>21</v>
      </c>
      <c r="AO9" s="82" t="inlineStr">
        <is>
          <t>GT-EX-2</t>
        </is>
      </c>
      <c r="AP9" s="149" t="n">
        <v>15</v>
      </c>
      <c r="AQ9" s="82" t="inlineStr">
        <is>
          <t>OF-8</t>
        </is>
      </c>
      <c r="AR9" s="149" t="n">
        <v>0</v>
      </c>
      <c r="AS9" s="82" t="inlineStr">
        <is>
          <t>CB-8</t>
        </is>
      </c>
      <c r="AT9" s="149" t="n">
        <v>15</v>
      </c>
      <c r="AU9" s="82" t="inlineStr">
        <is>
          <t>TW-8</t>
        </is>
      </c>
      <c r="AV9" s="149" t="n">
        <v>18</v>
      </c>
      <c r="AW9" s="82" t="inlineStr">
        <is>
          <t>RI-8</t>
        </is>
      </c>
      <c r="AX9" s="149" t="n">
        <v>18</v>
      </c>
      <c r="AY9" s="82" t="inlineStr">
        <is>
          <t>MN-8</t>
        </is>
      </c>
      <c r="AZ9" s="149" t="n">
        <v>18</v>
      </c>
      <c r="BA9" s="82" t="inlineStr">
        <is>
          <t>MB-8</t>
        </is>
      </c>
      <c r="BB9" s="149" t="n">
        <v>18</v>
      </c>
      <c r="BC9" s="82" t="inlineStr">
        <is>
          <t>WR-8</t>
        </is>
      </c>
      <c r="BD9" s="149" t="n">
        <v>15</v>
      </c>
      <c r="BE9" s="82" t="inlineStr">
        <is>
          <t>DH-8</t>
        </is>
      </c>
      <c r="BF9" s="149" t="n">
        <v>18</v>
      </c>
      <c r="BG9" s="82" t="inlineStr">
        <is>
          <t>NL-8</t>
        </is>
      </c>
      <c r="BH9" s="149" t="n">
        <v>18</v>
      </c>
      <c r="BI9" s="82" t="inlineStr">
        <is>
          <t>BI-8</t>
        </is>
      </c>
      <c r="BJ9" s="149" t="n">
        <v>18</v>
      </c>
      <c r="BK9" s="82" t="inlineStr">
        <is>
          <t>IW-8</t>
        </is>
      </c>
      <c r="BL9" s="149" t="n">
        <v>21</v>
      </c>
      <c r="BM9" s="82" t="inlineStr">
        <is>
          <t>GA-8</t>
        </is>
      </c>
      <c r="BN9" s="149" t="n">
        <v>21</v>
      </c>
      <c r="BO9" s="82" t="inlineStr">
        <is>
          <t>LE-8</t>
        </is>
      </c>
      <c r="BP9" s="149" t="n">
        <v>10</v>
      </c>
      <c r="BQ9" s="82" t="inlineStr">
        <is>
          <t>IC-8</t>
        </is>
      </c>
      <c r="BR9" s="149" t="n">
        <v>21</v>
      </c>
      <c r="BS9" s="82" t="inlineStr">
        <is>
          <t>DV-8</t>
        </is>
      </c>
      <c r="BT9" s="149" t="n">
        <v>21</v>
      </c>
      <c r="BU9" s="82" t="inlineStr">
        <is>
          <t>IS-8</t>
        </is>
      </c>
      <c r="BV9" s="149" t="n">
        <v>21</v>
      </c>
      <c r="BW9" s="82" t="inlineStr">
        <is>
          <t>FC-8</t>
        </is>
      </c>
      <c r="BX9" s="149" t="n">
        <v>10</v>
      </c>
      <c r="CI9" s="82" t="inlineStr">
        <is>
          <t>PR-D-2</t>
        </is>
      </c>
      <c r="CJ9" s="149" t="n">
        <v>36</v>
      </c>
      <c r="CK9" s="82" t="inlineStr">
        <is>
          <t>積水潮窟</t>
        </is>
      </c>
      <c r="CL9" s="149" t="n">
        <v>25</v>
      </c>
    </row>
    <row r="10">
      <c r="A10" s="82" t="inlineStr">
        <is>
          <t>0-9</t>
        </is>
      </c>
      <c r="B10" s="149" t="n">
        <v>6</v>
      </c>
      <c r="C10" s="82" t="inlineStr">
        <is>
          <t>1-9</t>
        </is>
      </c>
      <c r="D10" s="149" t="n">
        <v>9</v>
      </c>
      <c r="E10" s="82" t="inlineStr">
        <is>
          <t>2-9</t>
        </is>
      </c>
      <c r="F10" s="149" t="n">
        <v>12</v>
      </c>
      <c r="G10" s="82" t="inlineStr">
        <is>
          <t>S3-1</t>
        </is>
      </c>
      <c r="H10" s="149" t="n">
        <v>15</v>
      </c>
      <c r="I10" s="82" t="inlineStr">
        <is>
          <t>4-9</t>
        </is>
      </c>
      <c r="J10" s="149" t="n">
        <v>21</v>
      </c>
      <c r="K10" s="82" t="inlineStr">
        <is>
          <t>5-9</t>
        </is>
      </c>
      <c r="L10" s="149" t="n">
        <v>18</v>
      </c>
      <c r="M10" s="82" t="inlineStr">
        <is>
          <t>6-9</t>
        </is>
      </c>
      <c r="N10" s="149" t="n">
        <v>18</v>
      </c>
      <c r="O10" s="82" t="inlineStr">
        <is>
          <t>7-9</t>
        </is>
      </c>
      <c r="P10" s="149" t="n">
        <v>21</v>
      </c>
      <c r="Q10" s="82" t="inlineStr">
        <is>
          <t>R8-9</t>
        </is>
      </c>
      <c r="R10" s="149" t="n">
        <v>18</v>
      </c>
      <c r="S10" s="82" t="inlineStr">
        <is>
          <t>9-9</t>
        </is>
      </c>
      <c r="T10" s="149" t="n">
        <v>18</v>
      </c>
      <c r="U10" s="82" t="inlineStr">
        <is>
          <t>10-9</t>
        </is>
      </c>
      <c r="V10" s="149" t="n">
        <v>21</v>
      </c>
      <c r="W10" s="82" t="inlineStr">
        <is>
          <t>11-9</t>
        </is>
      </c>
      <c r="X10" s="149" t="n">
        <v>21</v>
      </c>
      <c r="Y10" s="82" t="inlineStr">
        <is>
          <t>12-9</t>
        </is>
      </c>
      <c r="Z10" s="149" t="n">
        <v>21</v>
      </c>
      <c r="AA10" s="82" t="inlineStr">
        <is>
          <t>13-9</t>
        </is>
      </c>
      <c r="AB10" s="149" t="n">
        <v>0</v>
      </c>
      <c r="AC10" s="82" t="inlineStr">
        <is>
          <t>TR-9</t>
        </is>
      </c>
      <c r="AD10" s="149" t="n">
        <v>0</v>
      </c>
      <c r="AE10" s="82" t="inlineStr">
        <is>
          <t>DM-ST-1</t>
        </is>
      </c>
      <c r="AF10" s="149" t="n">
        <v>0</v>
      </c>
      <c r="AG10" s="82" t="inlineStr">
        <is>
          <t>WD-TR-1</t>
        </is>
      </c>
      <c r="AH10" s="149" t="n">
        <v>0</v>
      </c>
      <c r="AI10" s="82" t="inlineStr">
        <is>
          <t>SV-9</t>
        </is>
      </c>
      <c r="AJ10" s="149" t="n">
        <v>18</v>
      </c>
      <c r="AK10" s="82" t="inlineStr">
        <is>
          <t>SN-9</t>
        </is>
      </c>
      <c r="AL10" s="149" t="n">
        <v>21</v>
      </c>
      <c r="AM10" s="82" t="inlineStr">
        <is>
          <t>CW-9</t>
        </is>
      </c>
      <c r="AN10" s="149" t="n">
        <v>21</v>
      </c>
      <c r="AO10" s="82" t="inlineStr">
        <is>
          <t>GT-EX-3</t>
        </is>
      </c>
      <c r="AP10" s="149" t="n">
        <v>15</v>
      </c>
      <c r="AQ10" s="82" t="inlineStr">
        <is>
          <t>OF-ST-1</t>
        </is>
      </c>
      <c r="AR10" s="149" t="n">
        <v>0</v>
      </c>
      <c r="AS10" s="82" t="inlineStr">
        <is>
          <t>CB-9</t>
        </is>
      </c>
      <c r="AT10" s="149" t="n">
        <v>20</v>
      </c>
      <c r="AU10" s="82" t="inlineStr">
        <is>
          <t>TW-ST-1</t>
        </is>
      </c>
      <c r="AV10" s="149" t="n">
        <v>0</v>
      </c>
      <c r="AW10" s="82" t="inlineStr">
        <is>
          <t>RI-9</t>
        </is>
      </c>
      <c r="AX10" s="149" t="n">
        <v>18</v>
      </c>
      <c r="AY10" s="82" t="inlineStr">
        <is>
          <t>MN-ST-1</t>
        </is>
      </c>
      <c r="AZ10" s="149" t="n">
        <v>0</v>
      </c>
      <c r="BA10" s="82" t="inlineStr">
        <is>
          <t>MB-ST-1</t>
        </is>
      </c>
      <c r="BB10" s="149" t="n">
        <v>0</v>
      </c>
      <c r="BC10" s="82" t="inlineStr">
        <is>
          <t>WR-9</t>
        </is>
      </c>
      <c r="BD10" s="149" t="n">
        <v>18</v>
      </c>
      <c r="BE10" s="82" t="inlineStr">
        <is>
          <t>DH-9</t>
        </is>
      </c>
      <c r="BF10" s="149" t="n">
        <v>18</v>
      </c>
      <c r="BG10" s="82" t="inlineStr">
        <is>
          <t>NL-9</t>
        </is>
      </c>
      <c r="BH10" s="149" t="n">
        <v>18</v>
      </c>
      <c r="BI10" s="82" t="inlineStr">
        <is>
          <t>BI-ST-1</t>
        </is>
      </c>
      <c r="BJ10" s="149" t="n">
        <v>0</v>
      </c>
      <c r="BK10" s="82" t="inlineStr">
        <is>
          <t>IW-9</t>
        </is>
      </c>
      <c r="BL10" s="149" t="n">
        <v>10</v>
      </c>
      <c r="BM10" s="82" t="inlineStr">
        <is>
          <t>GA-ST-1</t>
        </is>
      </c>
      <c r="BN10" s="149" t="n">
        <v>0</v>
      </c>
      <c r="BO10" s="82" t="inlineStr">
        <is>
          <t>LE-ST-1</t>
        </is>
      </c>
      <c r="BP10" s="149" t="n">
        <v>0</v>
      </c>
      <c r="BQ10" s="82" t="inlineStr">
        <is>
          <t>IC-9</t>
        </is>
      </c>
      <c r="BR10" s="149" t="n">
        <v>21</v>
      </c>
      <c r="BS10" s="82" t="inlineStr">
        <is>
          <t>DV-ST-1</t>
        </is>
      </c>
      <c r="BT10" s="149" t="n">
        <v>0</v>
      </c>
      <c r="BU10" s="82" t="inlineStr">
        <is>
          <t>IS-9</t>
        </is>
      </c>
      <c r="BV10" s="149" t="n">
        <v>21</v>
      </c>
      <c r="BW10" s="82" t="inlineStr">
        <is>
          <t>FC-ST-1</t>
        </is>
      </c>
      <c r="BX10" s="149" t="n">
        <v>0</v>
      </c>
      <c r="CK10" s="82" t="inlineStr">
        <is>
          <t>長泉鎮郊野</t>
        </is>
      </c>
      <c r="CL10" s="149" t="n">
        <v>25</v>
      </c>
    </row>
    <row r="11">
      <c r="A11" s="82" t="inlineStr">
        <is>
          <t>0-10</t>
        </is>
      </c>
      <c r="B11" s="149" t="n">
        <v>6</v>
      </c>
      <c r="C11" s="82" t="inlineStr">
        <is>
          <t>1-10</t>
        </is>
      </c>
      <c r="D11" s="149" t="n">
        <v>9</v>
      </c>
      <c r="E11" s="82" t="inlineStr">
        <is>
          <t>2-10</t>
        </is>
      </c>
      <c r="F11" s="149" t="n">
        <v>15</v>
      </c>
      <c r="G11" s="82" t="inlineStr">
        <is>
          <t>S3-2</t>
        </is>
      </c>
      <c r="H11" s="149" t="n">
        <v>15</v>
      </c>
      <c r="I11" s="82" t="inlineStr">
        <is>
          <t>4-10</t>
        </is>
      </c>
      <c r="J11" s="149" t="n">
        <v>21</v>
      </c>
      <c r="K11" s="82" t="inlineStr">
        <is>
          <t>5-10</t>
        </is>
      </c>
      <c r="L11" s="149" t="n">
        <v>21</v>
      </c>
      <c r="M11" s="82" t="inlineStr">
        <is>
          <t>6-10</t>
        </is>
      </c>
      <c r="N11" s="149" t="n">
        <v>18</v>
      </c>
      <c r="O11" s="82" t="inlineStr">
        <is>
          <t>7-10</t>
        </is>
      </c>
      <c r="P11" s="149" t="n">
        <v>18</v>
      </c>
      <c r="Q11" s="82" t="inlineStr">
        <is>
          <t>R8-10</t>
        </is>
      </c>
      <c r="R11" s="149" t="n">
        <v>18</v>
      </c>
      <c r="S11" s="82" t="inlineStr">
        <is>
          <t>9-10</t>
        </is>
      </c>
      <c r="T11" s="149" t="n">
        <v>18</v>
      </c>
      <c r="U11" s="82" t="inlineStr">
        <is>
          <t>10-10</t>
        </is>
      </c>
      <c r="V11" s="149" t="n">
        <v>21</v>
      </c>
      <c r="W11" s="82" t="inlineStr">
        <is>
          <t>11-10</t>
        </is>
      </c>
      <c r="X11" s="149" t="n">
        <v>0</v>
      </c>
      <c r="Y11" s="82" t="inlineStr">
        <is>
          <t>12-10</t>
        </is>
      </c>
      <c r="Z11" s="149" t="n">
        <v>21</v>
      </c>
      <c r="AA11" s="82" t="inlineStr">
        <is>
          <t>13-10</t>
        </is>
      </c>
      <c r="AB11" s="149" t="n">
        <v>21</v>
      </c>
      <c r="AC11" s="82" t="inlineStr">
        <is>
          <t>TR-10</t>
        </is>
      </c>
      <c r="AD11" s="149" t="n">
        <v>0</v>
      </c>
      <c r="AE11" s="82" t="inlineStr">
        <is>
          <t>DM-EX-1</t>
        </is>
      </c>
      <c r="AF11" s="149" t="n">
        <v>10</v>
      </c>
      <c r="AG11" s="82" t="inlineStr">
        <is>
          <t>WD-ST-1</t>
        </is>
      </c>
      <c r="AH11" s="149" t="n">
        <v>0</v>
      </c>
      <c r="AI11" s="82" t="inlineStr">
        <is>
          <t>SV-TR-1</t>
        </is>
      </c>
      <c r="AJ11" s="149" t="n">
        <v>0</v>
      </c>
      <c r="AK11" s="82" t="inlineStr">
        <is>
          <t>SN-10</t>
        </is>
      </c>
      <c r="AL11" s="149" t="n">
        <v>21</v>
      </c>
      <c r="AM11" s="82" t="inlineStr">
        <is>
          <t>CW-10</t>
        </is>
      </c>
      <c r="AN11" s="149" t="n">
        <v>21</v>
      </c>
      <c r="AO11" s="82" t="inlineStr">
        <is>
          <t>GT-HX-1</t>
        </is>
      </c>
      <c r="AP11" s="149" t="n">
        <v>15</v>
      </c>
      <c r="AQ11" s="82" t="inlineStr">
        <is>
          <t>OF-ST-2</t>
        </is>
      </c>
      <c r="AR11" s="149" t="n">
        <v>0</v>
      </c>
      <c r="AS11" s="82" t="inlineStr">
        <is>
          <t>CB-10</t>
        </is>
      </c>
      <c r="AT11" s="149" t="n">
        <v>20</v>
      </c>
      <c r="AU11" s="82" t="inlineStr">
        <is>
          <t>TW-ST-2</t>
        </is>
      </c>
      <c r="AV11" s="149" t="n">
        <v>0</v>
      </c>
      <c r="AW11" s="82" t="inlineStr">
        <is>
          <t>RI-ST-1</t>
        </is>
      </c>
      <c r="AX11" s="149" t="n">
        <v>0</v>
      </c>
      <c r="AY11" s="82" t="inlineStr">
        <is>
          <t>MN-ST-2</t>
        </is>
      </c>
      <c r="AZ11" s="149" t="n">
        <v>0</v>
      </c>
      <c r="BA11" s="82" t="inlineStr">
        <is>
          <t>MB-ST-2</t>
        </is>
      </c>
      <c r="BB11" s="149" t="n">
        <v>0</v>
      </c>
      <c r="BC11" s="82" t="inlineStr">
        <is>
          <t>WR-10</t>
        </is>
      </c>
      <c r="BD11" s="149" t="n">
        <v>18</v>
      </c>
      <c r="BE11" s="82" t="inlineStr">
        <is>
          <t>DH-ST-1</t>
        </is>
      </c>
      <c r="BF11" s="149" t="n">
        <v>0</v>
      </c>
      <c r="BG11" s="82" t="inlineStr">
        <is>
          <t>NL-10</t>
        </is>
      </c>
      <c r="BH11" s="149" t="n">
        <v>18</v>
      </c>
      <c r="BI11" s="82" t="inlineStr">
        <is>
          <t>BI-ST-2</t>
        </is>
      </c>
      <c r="BJ11" s="149" t="n">
        <v>0</v>
      </c>
      <c r="BK11" s="82" t="inlineStr">
        <is>
          <t>IW-ST-1</t>
        </is>
      </c>
      <c r="BL11" s="149" t="n">
        <v>0</v>
      </c>
      <c r="BM11" s="82" t="inlineStr">
        <is>
          <t>GA-ST-2</t>
        </is>
      </c>
      <c r="BN11" s="149" t="n">
        <v>0</v>
      </c>
      <c r="BO11" s="82" t="inlineStr">
        <is>
          <t>LE-ST-2</t>
        </is>
      </c>
      <c r="BP11" s="149" t="n">
        <v>0</v>
      </c>
      <c r="BQ11" s="82" t="inlineStr">
        <is>
          <t>IC-ST-1</t>
        </is>
      </c>
      <c r="BR11" s="149" t="n">
        <v>0</v>
      </c>
      <c r="BS11" s="82" t="inlineStr">
        <is>
          <t>DV-ST-2</t>
        </is>
      </c>
      <c r="BT11" s="149" t="n">
        <v>0</v>
      </c>
      <c r="BU11" s="82" t="inlineStr">
        <is>
          <t>IS-10</t>
        </is>
      </c>
      <c r="BV11" s="149" t="n">
        <v>21</v>
      </c>
      <c r="BW11" s="82" t="inlineStr">
        <is>
          <t>FC-ST-2</t>
        </is>
      </c>
      <c r="BX11" s="149" t="n">
        <v>0</v>
      </c>
      <c r="CK11" s="82" t="inlineStr">
        <is>
          <t>多索雷斯換水口</t>
        </is>
      </c>
      <c r="CL11" s="149" t="n">
        <v>25</v>
      </c>
    </row>
    <row r="12">
      <c r="A12" s="82" t="inlineStr">
        <is>
          <t>0-11</t>
        </is>
      </c>
      <c r="B12" s="149" t="n">
        <v>6</v>
      </c>
      <c r="C12" s="82" t="inlineStr">
        <is>
          <t>1-11</t>
        </is>
      </c>
      <c r="D12" s="149" t="n">
        <v>9</v>
      </c>
      <c r="E12" s="82" t="inlineStr">
        <is>
          <t>S2-1</t>
        </is>
      </c>
      <c r="F12" s="149" t="n">
        <v>9</v>
      </c>
      <c r="G12" s="82" t="inlineStr">
        <is>
          <t>S3-3</t>
        </is>
      </c>
      <c r="H12" s="149" t="n">
        <v>15</v>
      </c>
      <c r="I12" s="82" t="inlineStr">
        <is>
          <t>S4-1</t>
        </is>
      </c>
      <c r="J12" s="149" t="n">
        <v>18</v>
      </c>
      <c r="K12" s="82" t="inlineStr">
        <is>
          <t>5-11</t>
        </is>
      </c>
      <c r="L12" s="149" t="n">
        <v>0</v>
      </c>
      <c r="M12" s="82" t="inlineStr">
        <is>
          <t>6-11</t>
        </is>
      </c>
      <c r="N12" s="149" t="n">
        <v>21</v>
      </c>
      <c r="O12" s="82" t="inlineStr">
        <is>
          <t>7-11</t>
        </is>
      </c>
      <c r="P12" s="149" t="n">
        <v>18</v>
      </c>
      <c r="Q12" s="82" t="inlineStr">
        <is>
          <t>R8-11</t>
        </is>
      </c>
      <c r="R12" s="149" t="n">
        <v>21</v>
      </c>
      <c r="S12" s="82" t="inlineStr">
        <is>
          <t>9-11</t>
        </is>
      </c>
      <c r="T12" s="149" t="n">
        <v>18</v>
      </c>
      <c r="U12" s="82" t="inlineStr">
        <is>
          <t>10-11</t>
        </is>
      </c>
      <c r="V12" s="149" t="n">
        <v>24</v>
      </c>
      <c r="W12" s="82" t="inlineStr">
        <is>
          <t>11-11</t>
        </is>
      </c>
      <c r="X12" s="149" t="n">
        <v>21</v>
      </c>
      <c r="Y12" s="82" t="inlineStr">
        <is>
          <t>12-11</t>
        </is>
      </c>
      <c r="Z12" s="149" t="n">
        <v>0</v>
      </c>
      <c r="AA12" s="82" t="inlineStr">
        <is>
          <t>13-11</t>
        </is>
      </c>
      <c r="AB12" s="149" t="n">
        <v>24</v>
      </c>
      <c r="AC12" s="82" t="inlineStr">
        <is>
          <t>TR-11</t>
        </is>
      </c>
      <c r="AD12" s="149" t="n">
        <v>0</v>
      </c>
      <c r="AE12" s="82" t="inlineStr">
        <is>
          <t>DM-EX-2</t>
        </is>
      </c>
      <c r="AF12" s="149" t="n">
        <v>10</v>
      </c>
      <c r="AG12" s="82" t="inlineStr">
        <is>
          <t>WD-ST-2</t>
        </is>
      </c>
      <c r="AH12" s="149" t="n">
        <v>0</v>
      </c>
      <c r="AI12" s="82" t="inlineStr">
        <is>
          <t>SV-ST-1</t>
        </is>
      </c>
      <c r="AJ12" s="149" t="n">
        <v>0</v>
      </c>
      <c r="AK12" s="82" t="inlineStr">
        <is>
          <t>SN-TR-1</t>
        </is>
      </c>
      <c r="AL12" s="149" t="n">
        <v>0</v>
      </c>
      <c r="AM12" s="82" t="inlineStr">
        <is>
          <t>CW-TR-1</t>
        </is>
      </c>
      <c r="AN12" s="149" t="n">
        <v>0</v>
      </c>
      <c r="AO12" s="82" t="inlineStr">
        <is>
          <t>GT-HX-2</t>
        </is>
      </c>
      <c r="AP12" s="149" t="n">
        <v>15</v>
      </c>
      <c r="AQ12" s="82" t="inlineStr">
        <is>
          <t>OF-ST-3</t>
        </is>
      </c>
      <c r="AR12" s="149" t="n">
        <v>0</v>
      </c>
      <c r="AS12" s="82" t="inlineStr">
        <is>
          <t>CB-ST-1</t>
        </is>
      </c>
      <c r="AT12" s="149" t="n">
        <v>0</v>
      </c>
      <c r="AU12" s="82" t="inlineStr">
        <is>
          <t>TW-TR-1</t>
        </is>
      </c>
      <c r="AV12" s="149" t="n">
        <v>0</v>
      </c>
      <c r="AW12" s="82" t="inlineStr">
        <is>
          <t>RI-ST-2</t>
        </is>
      </c>
      <c r="AX12" s="149" t="n">
        <v>0</v>
      </c>
      <c r="AY12" s="82" t="inlineStr">
        <is>
          <t>MN-ST-3</t>
        </is>
      </c>
      <c r="AZ12" s="149" t="n">
        <v>0</v>
      </c>
      <c r="BA12" s="82" t="inlineStr">
        <is>
          <t>MB-TR-1</t>
        </is>
      </c>
      <c r="BB12" s="149" t="n">
        <v>0</v>
      </c>
      <c r="BC12" s="82" t="inlineStr">
        <is>
          <t>WR-ST-1</t>
        </is>
      </c>
      <c r="BD12" s="149" t="n">
        <v>0</v>
      </c>
      <c r="BE12" s="82" t="inlineStr">
        <is>
          <t>DH-ST-2</t>
        </is>
      </c>
      <c r="BF12" s="149" t="n">
        <v>0</v>
      </c>
      <c r="BG12" s="82" t="inlineStr">
        <is>
          <t>NL-ST-1</t>
        </is>
      </c>
      <c r="BH12" s="149" t="n">
        <v>0</v>
      </c>
      <c r="BI12" s="82" t="inlineStr">
        <is>
          <t>BI-ST-3</t>
        </is>
      </c>
      <c r="BJ12" s="149" t="n">
        <v>0</v>
      </c>
      <c r="BK12" s="82" t="inlineStr">
        <is>
          <t>IW-ST-2</t>
        </is>
      </c>
      <c r="BL12" s="149" t="n">
        <v>0</v>
      </c>
      <c r="BM12" s="82" t="inlineStr">
        <is>
          <t>GA-TR-1</t>
        </is>
      </c>
      <c r="BN12" s="149" t="n">
        <v>0</v>
      </c>
      <c r="BO12" s="82" t="inlineStr">
        <is>
          <t>LE-ST-3</t>
        </is>
      </c>
      <c r="BP12" s="149" t="n">
        <v>0</v>
      </c>
      <c r="BQ12" s="82" t="inlineStr">
        <is>
          <t>IC-ST-2</t>
        </is>
      </c>
      <c r="BR12" s="149" t="n">
        <v>0</v>
      </c>
      <c r="BS12" s="82" t="inlineStr">
        <is>
          <t>DV-TR-1</t>
        </is>
      </c>
      <c r="BT12" s="149" t="n">
        <v>0</v>
      </c>
      <c r="BU12" s="82" t="inlineStr">
        <is>
          <t>IS-ST-1</t>
        </is>
      </c>
      <c r="BV12" s="149" t="n">
        <v>0</v>
      </c>
      <c r="BW12" s="82" t="inlineStr">
        <is>
          <t>FC-ST-3</t>
        </is>
      </c>
      <c r="BX12" s="149" t="n">
        <v>0</v>
      </c>
      <c r="CK12" s="82" t="inlineStr">
        <is>
          <t>南方監獄</t>
        </is>
      </c>
      <c r="CL12" s="149" t="n">
        <v>25</v>
      </c>
    </row>
    <row r="13">
      <c r="C13" s="82" t="inlineStr">
        <is>
          <t>1-12</t>
        </is>
      </c>
      <c r="D13" s="149" t="n">
        <v>9</v>
      </c>
      <c r="E13" s="82" t="inlineStr">
        <is>
          <t>S2-2</t>
        </is>
      </c>
      <c r="F13" s="149" t="n">
        <v>9</v>
      </c>
      <c r="G13" s="82" t="inlineStr">
        <is>
          <t>S3-4</t>
        </is>
      </c>
      <c r="H13" s="149" t="n">
        <v>15</v>
      </c>
      <c r="I13" s="82" t="inlineStr">
        <is>
          <t>S4-2</t>
        </is>
      </c>
      <c r="J13" s="149" t="n">
        <v>18</v>
      </c>
      <c r="K13" s="82" t="inlineStr">
        <is>
          <t>S5-1</t>
        </is>
      </c>
      <c r="L13" s="149" t="n">
        <v>18</v>
      </c>
      <c r="M13" s="82" t="inlineStr">
        <is>
          <t>6-12</t>
        </is>
      </c>
      <c r="N13" s="149" t="n">
        <v>18</v>
      </c>
      <c r="O13" s="82" t="inlineStr">
        <is>
          <t>7-12</t>
        </is>
      </c>
      <c r="P13" s="149" t="n">
        <v>18</v>
      </c>
      <c r="Q13" s="82" t="inlineStr">
        <is>
          <t>M8-1</t>
        </is>
      </c>
      <c r="R13" s="149" t="n">
        <v>0</v>
      </c>
      <c r="S13" s="82" t="inlineStr">
        <is>
          <t>9-12</t>
        </is>
      </c>
      <c r="T13" s="149" t="n">
        <v>18</v>
      </c>
      <c r="U13" s="82" t="inlineStr">
        <is>
          <t>10-12</t>
        </is>
      </c>
      <c r="V13" s="149" t="n">
        <v>21</v>
      </c>
      <c r="W13" s="82" t="inlineStr">
        <is>
          <t>11-12</t>
        </is>
      </c>
      <c r="X13" s="149" t="n">
        <v>24</v>
      </c>
      <c r="Y13" s="82" t="inlineStr">
        <is>
          <t>12-12</t>
        </is>
      </c>
      <c r="Z13" s="149" t="n">
        <v>21</v>
      </c>
      <c r="AA13" s="82" t="inlineStr">
        <is>
          <t>13-12</t>
        </is>
      </c>
      <c r="AB13" s="149" t="n">
        <v>21</v>
      </c>
      <c r="AC13" s="82" t="inlineStr">
        <is>
          <t>TR-12</t>
        </is>
      </c>
      <c r="AD13" s="149" t="n">
        <v>0</v>
      </c>
      <c r="AE13" s="82" t="inlineStr">
        <is>
          <t>DM-EX-3</t>
        </is>
      </c>
      <c r="AF13" s="149" t="n">
        <v>15</v>
      </c>
      <c r="AG13" s="82" t="inlineStr">
        <is>
          <t>WD-EX-1</t>
        </is>
      </c>
      <c r="AH13" s="149" t="n">
        <v>10</v>
      </c>
      <c r="AI13" s="82" t="inlineStr">
        <is>
          <t>SV-ST-2</t>
        </is>
      </c>
      <c r="AJ13" s="149" t="n">
        <v>0</v>
      </c>
      <c r="AK13" s="82" t="inlineStr">
        <is>
          <t>SN-EX-1</t>
        </is>
      </c>
      <c r="AL13" s="149" t="n">
        <v>10</v>
      </c>
      <c r="AM13" s="82" t="inlineStr">
        <is>
          <t>CW-TR-2</t>
        </is>
      </c>
      <c r="AN13" s="149" t="n">
        <v>0</v>
      </c>
      <c r="AO13" s="82" t="inlineStr">
        <is>
          <t>GT-HX-3</t>
        </is>
      </c>
      <c r="AP13" s="149" t="n">
        <v>15</v>
      </c>
      <c r="AQ13" s="82" t="inlineStr">
        <is>
          <t>OF-ST-4</t>
        </is>
      </c>
      <c r="AR13" s="149" t="n">
        <v>0</v>
      </c>
      <c r="AS13" s="82" t="inlineStr">
        <is>
          <t>CB-ST-2</t>
        </is>
      </c>
      <c r="AT13" s="149" t="n">
        <v>0</v>
      </c>
      <c r="AU13" s="82" t="inlineStr">
        <is>
          <t>TW-S-1</t>
        </is>
      </c>
      <c r="AV13" s="149" t="n">
        <v>15</v>
      </c>
      <c r="AW13" s="82" t="inlineStr">
        <is>
          <t>RI-TR-1</t>
        </is>
      </c>
      <c r="AX13" s="149" t="n">
        <v>0</v>
      </c>
      <c r="AY13" s="82" t="inlineStr">
        <is>
          <t>MN-TR-1</t>
        </is>
      </c>
      <c r="AZ13" s="149" t="n">
        <v>0</v>
      </c>
      <c r="BA13" s="82" t="inlineStr">
        <is>
          <t>MB-EX-1</t>
        </is>
      </c>
      <c r="BB13" s="149" t="n">
        <v>10</v>
      </c>
      <c r="BC13" s="82" t="inlineStr">
        <is>
          <t>WR-ST-2</t>
        </is>
      </c>
      <c r="BD13" s="149" t="n">
        <v>0</v>
      </c>
      <c r="BE13" s="82" t="inlineStr">
        <is>
          <t>DH-ST-3</t>
        </is>
      </c>
      <c r="BF13" s="149" t="n">
        <v>0</v>
      </c>
      <c r="BG13" s="82" t="inlineStr">
        <is>
          <t>NL-ST-2</t>
        </is>
      </c>
      <c r="BH13" s="149" t="n">
        <v>0</v>
      </c>
      <c r="BI13" s="82" t="inlineStr">
        <is>
          <t>BI-ST-4</t>
        </is>
      </c>
      <c r="BJ13" s="149" t="n">
        <v>0</v>
      </c>
      <c r="BK13" s="82" t="inlineStr">
        <is>
          <t>IW-ST-3</t>
        </is>
      </c>
      <c r="BL13" s="149" t="n">
        <v>0</v>
      </c>
      <c r="BM13" s="82" t="inlineStr">
        <is>
          <t>GA-EX-1</t>
        </is>
      </c>
      <c r="BN13" s="149" t="n">
        <v>10</v>
      </c>
      <c r="BO13" s="82" t="inlineStr">
        <is>
          <t>LE-TR-1</t>
        </is>
      </c>
      <c r="BP13" s="149" t="n">
        <v>0</v>
      </c>
      <c r="BQ13" s="82" t="inlineStr">
        <is>
          <t>IC-TR-1</t>
        </is>
      </c>
      <c r="BR13" s="149" t="n">
        <v>0</v>
      </c>
      <c r="BS13" s="82" t="inlineStr">
        <is>
          <t>DV-EX-1</t>
        </is>
      </c>
      <c r="BT13" s="149" t="n">
        <v>10</v>
      </c>
      <c r="BU13" s="82" t="inlineStr">
        <is>
          <t>IS-ST-2</t>
        </is>
      </c>
      <c r="BV13" s="149" t="n">
        <v>0</v>
      </c>
      <c r="BW13" s="82" t="inlineStr">
        <is>
          <t>FC-TR-1</t>
        </is>
      </c>
      <c r="BX13" s="149" t="n">
        <v>0</v>
      </c>
      <c r="CK13" s="82" t="inlineStr">
        <is>
          <t>小邱郡郊野</t>
        </is>
      </c>
      <c r="CL13" s="149" t="n">
        <v>25</v>
      </c>
    </row>
    <row r="14">
      <c r="A14" s="82">
        <f>C2</f>
        <v/>
      </c>
      <c r="B14" s="149">
        <f>D2</f>
        <v/>
      </c>
      <c r="E14" s="82" t="inlineStr">
        <is>
          <t>S2-3</t>
        </is>
      </c>
      <c r="F14" s="149" t="n">
        <v>9</v>
      </c>
      <c r="G14" s="82" t="inlineStr">
        <is>
          <t>S3-5</t>
        </is>
      </c>
      <c r="H14" s="149" t="n">
        <v>15</v>
      </c>
      <c r="I14" s="82" t="inlineStr">
        <is>
          <t>S4-3</t>
        </is>
      </c>
      <c r="J14" s="149" t="n">
        <v>18</v>
      </c>
      <c r="K14" s="82" t="inlineStr">
        <is>
          <t>S5-2</t>
        </is>
      </c>
      <c r="L14" s="149" t="n">
        <v>18</v>
      </c>
      <c r="M14" s="82" t="inlineStr">
        <is>
          <t>6-13</t>
        </is>
      </c>
      <c r="N14" s="149" t="n">
        <v>0</v>
      </c>
      <c r="O14" s="82" t="inlineStr">
        <is>
          <t>7-13</t>
        </is>
      </c>
      <c r="P14" s="149" t="n">
        <v>18</v>
      </c>
      <c r="Q14" s="82" t="inlineStr">
        <is>
          <t>M8-2</t>
        </is>
      </c>
      <c r="R14" s="149" t="n">
        <v>0</v>
      </c>
      <c r="S14" s="82" t="inlineStr">
        <is>
          <t>9-13</t>
        </is>
      </c>
      <c r="T14" s="149" t="n">
        <v>18</v>
      </c>
      <c r="U14" s="82" t="inlineStr">
        <is>
          <t>10-13</t>
        </is>
      </c>
      <c r="V14" s="149" t="n">
        <v>0</v>
      </c>
      <c r="W14" s="82" t="inlineStr">
        <is>
          <t>11-13</t>
        </is>
      </c>
      <c r="X14" s="149" t="n">
        <v>21</v>
      </c>
      <c r="Y14" s="82" t="inlineStr">
        <is>
          <t>12-13</t>
        </is>
      </c>
      <c r="Z14" s="149" t="n">
        <v>24</v>
      </c>
      <c r="AA14" s="82" t="inlineStr">
        <is>
          <t>13-13</t>
        </is>
      </c>
      <c r="AB14" s="149" t="n">
        <v>21</v>
      </c>
      <c r="AC14" s="82" t="inlineStr">
        <is>
          <t>TR-13</t>
        </is>
      </c>
      <c r="AD14" s="149" t="n">
        <v>0</v>
      </c>
      <c r="AE14" s="82" t="inlineStr">
        <is>
          <t>DM-EX-4</t>
        </is>
      </c>
      <c r="AF14" s="149" t="n">
        <v>15</v>
      </c>
      <c r="AG14" s="82" t="inlineStr">
        <is>
          <t>WD-EX-2</t>
        </is>
      </c>
      <c r="AH14" s="149" t="n">
        <v>10</v>
      </c>
      <c r="AI14" s="82" t="inlineStr">
        <is>
          <t>SV-EX-1</t>
        </is>
      </c>
      <c r="AJ14" s="149" t="n">
        <v>10</v>
      </c>
      <c r="AK14" s="82" t="inlineStr">
        <is>
          <t>SN-EX-2</t>
        </is>
      </c>
      <c r="AL14" s="149" t="n">
        <v>10</v>
      </c>
      <c r="AM14" s="82" t="inlineStr">
        <is>
          <t>CW-P-1</t>
        </is>
      </c>
      <c r="AN14" s="149" t="n">
        <v>0</v>
      </c>
      <c r="AQ14" s="82" t="inlineStr">
        <is>
          <t>OF-ST-5</t>
        </is>
      </c>
      <c r="AR14" s="149" t="n">
        <v>0</v>
      </c>
      <c r="AS14" s="82" t="inlineStr">
        <is>
          <t>CB-ST-3</t>
        </is>
      </c>
      <c r="AT14" s="149" t="n">
        <v>0</v>
      </c>
      <c r="AU14" s="82" t="inlineStr">
        <is>
          <t>TW-S-2</t>
        </is>
      </c>
      <c r="AV14" s="149" t="n">
        <v>15</v>
      </c>
      <c r="AW14" s="82" t="inlineStr">
        <is>
          <t>RI-EX-1</t>
        </is>
      </c>
      <c r="AX14" s="149" t="n">
        <v>10</v>
      </c>
      <c r="AY14" s="82" t="inlineStr">
        <is>
          <t>MN-EX-1</t>
        </is>
      </c>
      <c r="AZ14" s="149" t="n">
        <v>10</v>
      </c>
      <c r="BA14" s="82" t="inlineStr">
        <is>
          <t>MB-EX-2</t>
        </is>
      </c>
      <c r="BB14" s="149" t="n">
        <v>10</v>
      </c>
      <c r="BC14" s="82" t="inlineStr">
        <is>
          <t>WR-ST-3</t>
        </is>
      </c>
      <c r="BD14" s="149" t="n">
        <v>0</v>
      </c>
      <c r="BE14" s="82" t="inlineStr">
        <is>
          <t>DH-ST-4</t>
        </is>
      </c>
      <c r="BF14" s="149" t="n">
        <v>0</v>
      </c>
      <c r="BG14" s="82" t="inlineStr">
        <is>
          <t>NL-ST-3</t>
        </is>
      </c>
      <c r="BH14" s="149" t="n">
        <v>0</v>
      </c>
      <c r="BI14" s="82" t="inlineStr">
        <is>
          <t>BI-TR-1</t>
        </is>
      </c>
      <c r="BJ14" s="149" t="n">
        <v>0</v>
      </c>
      <c r="BK14" s="82" t="inlineStr">
        <is>
          <t>IW-EX-1</t>
        </is>
      </c>
      <c r="BL14" s="149" t="n">
        <v>10</v>
      </c>
      <c r="BM14" s="82" t="inlineStr">
        <is>
          <t>GA-EX-2</t>
        </is>
      </c>
      <c r="BN14" s="149" t="n">
        <v>10</v>
      </c>
      <c r="BO14" s="82" t="inlineStr">
        <is>
          <t>LE-TR-2</t>
        </is>
      </c>
      <c r="BP14" s="149" t="n">
        <v>0</v>
      </c>
      <c r="BQ14" s="82" t="inlineStr">
        <is>
          <t>IC-EX-1</t>
        </is>
      </c>
      <c r="BR14" s="149" t="n">
        <v>10</v>
      </c>
      <c r="BS14" s="82" t="inlineStr">
        <is>
          <t>DV-EX-2</t>
        </is>
      </c>
      <c r="BT14" s="149" t="n">
        <v>10</v>
      </c>
      <c r="BU14" s="82" t="inlineStr">
        <is>
          <t>IS-ST-3</t>
        </is>
      </c>
      <c r="BV14" s="149" t="n">
        <v>0</v>
      </c>
      <c r="BW14" s="82" t="inlineStr">
        <is>
          <t>FC-TR-2</t>
        </is>
      </c>
      <c r="BX14" s="149" t="n">
        <v>0</v>
      </c>
      <c r="CK14" s="82" t="inlineStr">
        <is>
          <t>黑夜錦標秀</t>
        </is>
      </c>
      <c r="CL14" s="149" t="n">
        <v>25</v>
      </c>
    </row>
    <row r="15">
      <c r="A15" s="82">
        <f>C3</f>
        <v/>
      </c>
      <c r="B15" s="149">
        <f>D3</f>
        <v/>
      </c>
      <c r="E15" s="82" t="inlineStr">
        <is>
          <t>S2-4</t>
        </is>
      </c>
      <c r="F15" s="149" t="n">
        <v>9</v>
      </c>
      <c r="G15" s="82" t="inlineStr">
        <is>
          <t>S3-6</t>
        </is>
      </c>
      <c r="H15" s="149" t="n">
        <v>15</v>
      </c>
      <c r="I15" s="82" t="inlineStr">
        <is>
          <t>S4-4</t>
        </is>
      </c>
      <c r="J15" s="149" t="n">
        <v>18</v>
      </c>
      <c r="K15" s="82" t="inlineStr">
        <is>
          <t>S5-3</t>
        </is>
      </c>
      <c r="L15" s="149" t="n">
        <v>18</v>
      </c>
      <c r="M15" s="82" t="inlineStr">
        <is>
          <t>6-14</t>
        </is>
      </c>
      <c r="N15" s="149" t="n">
        <v>18</v>
      </c>
      <c r="O15" s="82" t="inlineStr">
        <is>
          <t>7-14</t>
        </is>
      </c>
      <c r="P15" s="149" t="n">
        <v>18</v>
      </c>
      <c r="Q15" s="82" t="inlineStr">
        <is>
          <t>M8-3</t>
        </is>
      </c>
      <c r="R15" s="149" t="n">
        <v>0</v>
      </c>
      <c r="S15" s="82" t="inlineStr">
        <is>
          <t>9-14</t>
        </is>
      </c>
      <c r="T15" s="149" t="n">
        <v>21</v>
      </c>
      <c r="U15" s="82" t="inlineStr">
        <is>
          <t>10-14</t>
        </is>
      </c>
      <c r="V15" s="149" t="n">
        <v>21</v>
      </c>
      <c r="W15" s="82" t="inlineStr">
        <is>
          <t>11-14</t>
        </is>
      </c>
      <c r="X15" s="149" t="n">
        <v>21</v>
      </c>
      <c r="Y15" s="82" t="inlineStr">
        <is>
          <t>12-14</t>
        </is>
      </c>
      <c r="Z15" s="149" t="n">
        <v>21</v>
      </c>
      <c r="AA15" s="82" t="inlineStr">
        <is>
          <t>13-14</t>
        </is>
      </c>
      <c r="AB15" s="149" t="n">
        <v>21</v>
      </c>
      <c r="AC15" s="82" t="inlineStr">
        <is>
          <t>TR-14</t>
        </is>
      </c>
      <c r="AD15" s="149" t="n">
        <v>0</v>
      </c>
      <c r="AE15" s="82" t="inlineStr">
        <is>
          <t>DM-EX-5</t>
        </is>
      </c>
      <c r="AF15" s="149" t="n">
        <v>20</v>
      </c>
      <c r="AG15" s="82" t="inlineStr">
        <is>
          <t>WD-EX-3</t>
        </is>
      </c>
      <c r="AH15" s="149" t="n">
        <v>15</v>
      </c>
      <c r="AI15" s="82" t="inlineStr">
        <is>
          <t>SV-EX-2</t>
        </is>
      </c>
      <c r="AJ15" s="149" t="n">
        <v>10</v>
      </c>
      <c r="AK15" s="82" t="inlineStr">
        <is>
          <t>SN-EX-3</t>
        </is>
      </c>
      <c r="AL15" s="149" t="n">
        <v>15</v>
      </c>
      <c r="AM15" s="82" t="inlineStr">
        <is>
          <t>CW-P-2</t>
        </is>
      </c>
      <c r="AN15" s="149" t="n">
        <v>0</v>
      </c>
      <c r="AQ15" s="82" t="inlineStr">
        <is>
          <t>OF-ST-6</t>
        </is>
      </c>
      <c r="AR15" s="149" t="n">
        <v>0</v>
      </c>
      <c r="AS15" s="82" t="inlineStr">
        <is>
          <t>CB-EX-1</t>
        </is>
      </c>
      <c r="AT15" s="149" t="n">
        <v>10</v>
      </c>
      <c r="AU15" s="82" t="inlineStr">
        <is>
          <t>TW-EX-1</t>
        </is>
      </c>
      <c r="AV15" s="149" t="n">
        <v>10</v>
      </c>
      <c r="AW15" s="82" t="inlineStr">
        <is>
          <t>RI-EX-2</t>
        </is>
      </c>
      <c r="AX15" s="149" t="n">
        <v>10</v>
      </c>
      <c r="AY15" s="82" t="inlineStr">
        <is>
          <t>MN-EX-2</t>
        </is>
      </c>
      <c r="AZ15" s="149" t="n">
        <v>10</v>
      </c>
      <c r="BA15" s="82" t="inlineStr">
        <is>
          <t>MB-EX-3</t>
        </is>
      </c>
      <c r="BB15" s="149" t="n">
        <v>10</v>
      </c>
      <c r="BC15" s="82" t="inlineStr">
        <is>
          <t>WR-TR-1</t>
        </is>
      </c>
      <c r="BD15" s="149" t="n">
        <v>0</v>
      </c>
      <c r="BE15" s="82" t="inlineStr">
        <is>
          <t>DH-TR-1</t>
        </is>
      </c>
      <c r="BF15" s="149" t="n">
        <v>0</v>
      </c>
      <c r="BG15" s="82" t="inlineStr">
        <is>
          <t>NL-ST-4</t>
        </is>
      </c>
      <c r="BH15" s="149" t="n">
        <v>0</v>
      </c>
      <c r="BI15" s="82" t="inlineStr">
        <is>
          <t>BI-TR-2</t>
        </is>
      </c>
      <c r="BJ15" s="149" t="n">
        <v>0</v>
      </c>
      <c r="BK15" s="82" t="inlineStr">
        <is>
          <t>IW-EX-2</t>
        </is>
      </c>
      <c r="BL15" s="149" t="n">
        <v>10</v>
      </c>
      <c r="BM15" s="82" t="inlineStr">
        <is>
          <t>GA-EX-3</t>
        </is>
      </c>
      <c r="BN15" s="149" t="n">
        <v>15</v>
      </c>
      <c r="BO15" s="82" t="inlineStr">
        <is>
          <t>LE-EX-1</t>
        </is>
      </c>
      <c r="BP15" s="149" t="n">
        <v>10</v>
      </c>
      <c r="BQ15" s="82" t="inlineStr">
        <is>
          <t>IC-EX-2</t>
        </is>
      </c>
      <c r="BR15" s="149" t="n">
        <v>10</v>
      </c>
      <c r="BS15" s="82" t="inlineStr">
        <is>
          <t>DV-EX-3</t>
        </is>
      </c>
      <c r="BT15" s="149" t="n">
        <v>15</v>
      </c>
      <c r="BU15" s="82" t="inlineStr">
        <is>
          <t>IS-ST-4</t>
        </is>
      </c>
      <c r="BV15" s="149" t="n">
        <v>0</v>
      </c>
      <c r="BW15" s="82" t="inlineStr">
        <is>
          <t>FC-EX-1</t>
        </is>
      </c>
      <c r="BX15" s="149" t="n">
        <v>10</v>
      </c>
      <c r="CK15" s="82" t="inlineStr">
        <is>
          <t>盤桓蜀道</t>
        </is>
      </c>
      <c r="CL15" s="149" t="n">
        <v>25</v>
      </c>
    </row>
    <row r="16">
      <c r="A16" s="82">
        <f>C4</f>
        <v/>
      </c>
      <c r="B16" s="149">
        <f>D4</f>
        <v/>
      </c>
      <c r="E16" s="82" t="inlineStr">
        <is>
          <t>S2-5</t>
        </is>
      </c>
      <c r="F16" s="149" t="n">
        <v>12</v>
      </c>
      <c r="G16" s="82" t="inlineStr">
        <is>
          <t>S3-7</t>
        </is>
      </c>
      <c r="H16" s="149" t="n">
        <v>18</v>
      </c>
      <c r="I16" s="82" t="inlineStr">
        <is>
          <t>S4-5</t>
        </is>
      </c>
      <c r="J16" s="149" t="n">
        <v>18</v>
      </c>
      <c r="K16" s="82" t="inlineStr">
        <is>
          <t>S5-4</t>
        </is>
      </c>
      <c r="L16" s="149" t="n">
        <v>18</v>
      </c>
      <c r="M16" s="82" t="inlineStr">
        <is>
          <t>6-15</t>
        </is>
      </c>
      <c r="N16" s="149" t="n">
        <v>18</v>
      </c>
      <c r="O16" s="82" t="inlineStr">
        <is>
          <t>7-15</t>
        </is>
      </c>
      <c r="P16" s="149" t="n">
        <v>18</v>
      </c>
      <c r="Q16" s="82" t="inlineStr">
        <is>
          <t>M8-4</t>
        </is>
      </c>
      <c r="R16" s="149" t="n">
        <v>0</v>
      </c>
      <c r="S16" s="82" t="inlineStr">
        <is>
          <t>9-15</t>
        </is>
      </c>
      <c r="T16" s="149" t="n">
        <v>18</v>
      </c>
      <c r="U16" s="82" t="inlineStr">
        <is>
          <t>10-15</t>
        </is>
      </c>
      <c r="V16" s="149" t="n">
        <v>24</v>
      </c>
      <c r="W16" s="82" t="inlineStr">
        <is>
          <t>11-15</t>
        </is>
      </c>
      <c r="X16" s="149" t="n">
        <v>24</v>
      </c>
      <c r="Y16" s="82" t="inlineStr">
        <is>
          <t>12-15</t>
        </is>
      </c>
      <c r="Z16" s="149" t="n">
        <v>21</v>
      </c>
      <c r="AA16" s="82" t="inlineStr">
        <is>
          <t>13-15</t>
        </is>
      </c>
      <c r="AB16" s="149" t="n">
        <v>24</v>
      </c>
      <c r="AC16" s="82" t="inlineStr">
        <is>
          <t>TR-15</t>
        </is>
      </c>
      <c r="AD16" s="149" t="n">
        <v>0</v>
      </c>
      <c r="AE16" s="82" t="inlineStr">
        <is>
          <t>DM-EX-6</t>
        </is>
      </c>
      <c r="AF16" s="149" t="n">
        <v>20</v>
      </c>
      <c r="AG16" s="82" t="inlineStr">
        <is>
          <t>WD-EX-4</t>
        </is>
      </c>
      <c r="AH16" s="149" t="n">
        <v>15</v>
      </c>
      <c r="AI16" s="82" t="inlineStr">
        <is>
          <t>SV-EX-3</t>
        </is>
      </c>
      <c r="AJ16" s="149" t="n">
        <v>15</v>
      </c>
      <c r="AK16" s="82" t="inlineStr">
        <is>
          <t>SN-EX-4</t>
        </is>
      </c>
      <c r="AL16" s="149" t="n">
        <v>15</v>
      </c>
      <c r="AM16" s="82" t="inlineStr">
        <is>
          <t>CW-EX-1</t>
        </is>
      </c>
      <c r="AN16" s="149" t="n">
        <v>10</v>
      </c>
      <c r="AQ16" s="82" t="inlineStr">
        <is>
          <t>OF-F1</t>
        </is>
      </c>
      <c r="AR16" s="149" t="n">
        <v>9</v>
      </c>
      <c r="AS16" s="82" t="inlineStr">
        <is>
          <t>CB-EX-2</t>
        </is>
      </c>
      <c r="AT16" s="149" t="n">
        <v>10</v>
      </c>
      <c r="AU16" s="82" t="inlineStr">
        <is>
          <t>TW-EX-2</t>
        </is>
      </c>
      <c r="AV16" s="149" t="n">
        <v>10</v>
      </c>
      <c r="AW16" s="82" t="inlineStr">
        <is>
          <t>RI-EX-3</t>
        </is>
      </c>
      <c r="AX16" s="149" t="n">
        <v>15</v>
      </c>
      <c r="AY16" s="82" t="inlineStr">
        <is>
          <t>MN-EX-3</t>
        </is>
      </c>
      <c r="AZ16" s="149" t="n">
        <v>10</v>
      </c>
      <c r="BA16" s="82" t="inlineStr">
        <is>
          <t>MB-EX-4</t>
        </is>
      </c>
      <c r="BB16" s="149" t="n">
        <v>15</v>
      </c>
      <c r="BC16" s="82" t="inlineStr">
        <is>
          <t>WR-EX-1</t>
        </is>
      </c>
      <c r="BD16" s="149" t="n">
        <v>10</v>
      </c>
      <c r="BE16" s="82" t="inlineStr">
        <is>
          <t>DH-TR-2</t>
        </is>
      </c>
      <c r="BF16" s="149" t="n">
        <v>0</v>
      </c>
      <c r="BG16" s="82" t="inlineStr">
        <is>
          <t>NL-TR-1</t>
        </is>
      </c>
      <c r="BH16" s="149" t="n">
        <v>0</v>
      </c>
      <c r="BI16" s="82" t="inlineStr">
        <is>
          <t>BI-EX-1</t>
        </is>
      </c>
      <c r="BJ16" s="149" t="n">
        <v>10</v>
      </c>
      <c r="BK16" s="82" t="inlineStr">
        <is>
          <t>IW-EX-3</t>
        </is>
      </c>
      <c r="BL16" s="149" t="n">
        <v>15</v>
      </c>
      <c r="BM16" s="82" t="inlineStr">
        <is>
          <t>GA-EX-4</t>
        </is>
      </c>
      <c r="BN16" s="149" t="n">
        <v>15</v>
      </c>
      <c r="BO16" s="82" t="inlineStr">
        <is>
          <t>LE-EX-2</t>
        </is>
      </c>
      <c r="BP16" s="149" t="n">
        <v>10</v>
      </c>
      <c r="BQ16" s="82" t="inlineStr">
        <is>
          <t>IC-EX-3</t>
        </is>
      </c>
      <c r="BR16" s="149" t="n">
        <v>15</v>
      </c>
      <c r="BS16" s="82" t="inlineStr">
        <is>
          <t>DV-EX-4</t>
        </is>
      </c>
      <c r="BT16" s="149" t="n">
        <v>15</v>
      </c>
      <c r="BU16" s="82" t="inlineStr">
        <is>
          <t>IS-TR-1</t>
        </is>
      </c>
      <c r="BV16" s="149" t="n">
        <v>0</v>
      </c>
      <c r="BW16" s="82" t="inlineStr">
        <is>
          <t>FC-EX-2</t>
        </is>
      </c>
      <c r="BX16" s="149" t="n">
        <v>10</v>
      </c>
      <c r="CK16" s="82" t="inlineStr">
        <is>
          <t>巧克力大街</t>
        </is>
      </c>
      <c r="CL16" s="149" t="n">
        <v>25</v>
      </c>
    </row>
    <row r="17">
      <c r="A17" s="82">
        <f>C5</f>
        <v/>
      </c>
      <c r="B17" s="149">
        <f>D5</f>
        <v/>
      </c>
      <c r="E17" s="82" t="inlineStr">
        <is>
          <t>S2-6</t>
        </is>
      </c>
      <c r="F17" s="149" t="n">
        <v>12</v>
      </c>
      <c r="I17" s="82" t="inlineStr">
        <is>
          <t>S4-6</t>
        </is>
      </c>
      <c r="J17" s="149" t="n">
        <v>21</v>
      </c>
      <c r="K17" s="82" t="inlineStr">
        <is>
          <t>S5-5</t>
        </is>
      </c>
      <c r="L17" s="149" t="n">
        <v>18</v>
      </c>
      <c r="M17" s="82" t="inlineStr">
        <is>
          <t>6-16</t>
        </is>
      </c>
      <c r="N17" s="149" t="n">
        <v>21</v>
      </c>
      <c r="O17" s="82" t="inlineStr">
        <is>
          <t>7-16</t>
        </is>
      </c>
      <c r="P17" s="149" t="n">
        <v>18</v>
      </c>
      <c r="Q17" s="82" t="inlineStr">
        <is>
          <t>M8-5</t>
        </is>
      </c>
      <c r="R17" s="149" t="n">
        <v>0</v>
      </c>
      <c r="S17" s="82" t="inlineStr">
        <is>
          <t>9-16</t>
        </is>
      </c>
      <c r="T17" s="149" t="n">
        <v>18</v>
      </c>
      <c r="U17" s="82" t="inlineStr">
        <is>
          <t>10-16</t>
        </is>
      </c>
      <c r="V17" s="149" t="n">
        <v>21</v>
      </c>
      <c r="W17" s="82" t="inlineStr">
        <is>
          <t>11-16</t>
        </is>
      </c>
      <c r="X17" s="149" t="n">
        <v>21</v>
      </c>
      <c r="Y17" s="82" t="inlineStr">
        <is>
          <t>12-16</t>
        </is>
      </c>
      <c r="Z17" s="149" t="n">
        <v>0</v>
      </c>
      <c r="AA17" s="82" t="inlineStr">
        <is>
          <t>13-16</t>
        </is>
      </c>
      <c r="AB17" s="149" t="n">
        <v>21</v>
      </c>
      <c r="AC17" s="82" t="inlineStr">
        <is>
          <t>TR-16</t>
        </is>
      </c>
      <c r="AD17" s="149" t="n">
        <v>0</v>
      </c>
      <c r="AE17" s="82" t="inlineStr">
        <is>
          <t>DM-MO-1</t>
        </is>
      </c>
      <c r="AF17" s="149" t="n">
        <v>25</v>
      </c>
      <c r="AG17" s="82" t="inlineStr">
        <is>
          <t>WD-EX-5</t>
        </is>
      </c>
      <c r="AH17" s="149" t="n">
        <v>15</v>
      </c>
      <c r="AI17" s="82" t="inlineStr">
        <is>
          <t>SV-EX-4</t>
        </is>
      </c>
      <c r="AJ17" s="149" t="n">
        <v>15</v>
      </c>
      <c r="AK17" s="82" t="inlineStr">
        <is>
          <t>SN-EX-5</t>
        </is>
      </c>
      <c r="AL17" s="149" t="n">
        <v>15</v>
      </c>
      <c r="AM17" s="82" t="inlineStr">
        <is>
          <t>CW-EX-2</t>
        </is>
      </c>
      <c r="AN17" s="149" t="n">
        <v>10</v>
      </c>
      <c r="AQ17" s="82" t="inlineStr">
        <is>
          <t>OF-F2</t>
        </is>
      </c>
      <c r="AR17" s="149" t="n">
        <v>12</v>
      </c>
      <c r="AS17" s="82" t="inlineStr">
        <is>
          <t>CB-EX-3</t>
        </is>
      </c>
      <c r="AT17" s="149" t="n">
        <v>15</v>
      </c>
      <c r="AU17" s="82" t="inlineStr">
        <is>
          <t>TW-EX-3</t>
        </is>
      </c>
      <c r="AV17" s="149" t="n">
        <v>10</v>
      </c>
      <c r="AW17" s="82" t="inlineStr">
        <is>
          <t>RI-EX-4</t>
        </is>
      </c>
      <c r="AX17" s="149" t="n">
        <v>15</v>
      </c>
      <c r="AY17" s="82" t="inlineStr">
        <is>
          <t>MN-EX-4</t>
        </is>
      </c>
      <c r="AZ17" s="149" t="n">
        <v>15</v>
      </c>
      <c r="BA17" s="82" t="inlineStr">
        <is>
          <t>MB-EX-5</t>
        </is>
      </c>
      <c r="BB17" s="149" t="n">
        <v>15</v>
      </c>
      <c r="BC17" s="82" t="inlineStr">
        <is>
          <t>WR-EX-2</t>
        </is>
      </c>
      <c r="BD17" s="149" t="n">
        <v>10</v>
      </c>
      <c r="BE17" s="82" t="inlineStr">
        <is>
          <t>DH-EX-1</t>
        </is>
      </c>
      <c r="BF17" s="149" t="n">
        <v>10</v>
      </c>
      <c r="BG17" s="82" t="inlineStr">
        <is>
          <t>NL-TR-2</t>
        </is>
      </c>
      <c r="BH17" s="149" t="n">
        <v>0</v>
      </c>
      <c r="BI17" s="82" t="inlineStr">
        <is>
          <t>BI-EX-2</t>
        </is>
      </c>
      <c r="BJ17" s="149" t="n">
        <v>10</v>
      </c>
      <c r="BK17" s="82" t="inlineStr">
        <is>
          <t>IW-EX-4</t>
        </is>
      </c>
      <c r="BL17" s="149" t="n">
        <v>15</v>
      </c>
      <c r="BM17" s="82" t="inlineStr">
        <is>
          <t>GA-EX-5</t>
        </is>
      </c>
      <c r="BN17" s="149" t="n">
        <v>15</v>
      </c>
      <c r="BO17" s="82" t="inlineStr">
        <is>
          <t>LE-EX-3</t>
        </is>
      </c>
      <c r="BP17" s="149" t="n">
        <v>15</v>
      </c>
      <c r="BQ17" s="82" t="inlineStr">
        <is>
          <t>IC-EX-4</t>
        </is>
      </c>
      <c r="BR17" s="149" t="n">
        <v>15</v>
      </c>
      <c r="BS17" s="82" t="inlineStr">
        <is>
          <t>DV-EX-5</t>
        </is>
      </c>
      <c r="BT17" s="149" t="n">
        <v>15</v>
      </c>
      <c r="BU17" s="82" t="inlineStr">
        <is>
          <t>IS-EX-1</t>
        </is>
      </c>
      <c r="BV17" s="149" t="n">
        <v>10</v>
      </c>
      <c r="BW17" s="82" t="inlineStr">
        <is>
          <t>FC-EX-3</t>
        </is>
      </c>
      <c r="BX17" s="149" t="n">
        <v>15</v>
      </c>
      <c r="CK17" s="82" t="inlineStr">
        <is>
          <t>實驗基地機庫</t>
        </is>
      </c>
      <c r="CL17" s="149" t="n">
        <v>25</v>
      </c>
    </row>
    <row r="18">
      <c r="A18" s="82">
        <f>C6</f>
        <v/>
      </c>
      <c r="B18" s="149">
        <f>D6</f>
        <v/>
      </c>
      <c r="E18" s="82" t="inlineStr">
        <is>
          <t>S2-7</t>
        </is>
      </c>
      <c r="F18" s="149" t="n">
        <v>12</v>
      </c>
      <c r="I18" s="82" t="inlineStr">
        <is>
          <t>S4-7</t>
        </is>
      </c>
      <c r="J18" s="149" t="n">
        <v>18</v>
      </c>
      <c r="K18" s="82" t="inlineStr">
        <is>
          <t>S5-6</t>
        </is>
      </c>
      <c r="L18" s="149" t="n">
        <v>18</v>
      </c>
      <c r="M18" s="82" t="inlineStr">
        <is>
          <t>6-17</t>
        </is>
      </c>
      <c r="N18" s="149" t="n">
        <v>0</v>
      </c>
      <c r="O18" s="82" t="inlineStr">
        <is>
          <t>7-17</t>
        </is>
      </c>
      <c r="P18" s="149" t="n">
        <v>21</v>
      </c>
      <c r="Q18" s="82" t="inlineStr">
        <is>
          <t>M8-6</t>
        </is>
      </c>
      <c r="R18" s="149" t="n">
        <v>18</v>
      </c>
      <c r="S18" s="82" t="inlineStr">
        <is>
          <t>9-17</t>
        </is>
      </c>
      <c r="T18" s="149" t="n">
        <v>18</v>
      </c>
      <c r="U18" s="82" t="inlineStr">
        <is>
          <t>10-17</t>
        </is>
      </c>
      <c r="V18" s="149" t="n">
        <v>24</v>
      </c>
      <c r="W18" s="82" t="inlineStr">
        <is>
          <t>11-17</t>
        </is>
      </c>
      <c r="X18" s="149" t="n">
        <v>0</v>
      </c>
      <c r="Y18" s="82" t="inlineStr">
        <is>
          <t>12-17</t>
        </is>
      </c>
      <c r="Z18" s="149" t="n">
        <v>21</v>
      </c>
      <c r="AA18" s="82" t="inlineStr">
        <is>
          <t>13-17</t>
        </is>
      </c>
      <c r="AB18" s="149" t="n">
        <v>21</v>
      </c>
      <c r="AC18" s="82" t="inlineStr">
        <is>
          <t>TR-17</t>
        </is>
      </c>
      <c r="AD18" s="149" t="n">
        <v>0</v>
      </c>
      <c r="AG18" s="82" t="inlineStr">
        <is>
          <t>WD-EX-6</t>
        </is>
      </c>
      <c r="AH18" s="149" t="n">
        <v>15</v>
      </c>
      <c r="AI18" s="82" t="inlineStr">
        <is>
          <t>SV-EX-5</t>
        </is>
      </c>
      <c r="AJ18" s="149" t="n">
        <v>15</v>
      </c>
      <c r="AK18" s="82" t="inlineStr">
        <is>
          <t>SN-EX-6</t>
        </is>
      </c>
      <c r="AL18" s="149" t="n">
        <v>15</v>
      </c>
      <c r="AM18" s="82" t="inlineStr">
        <is>
          <t>CW-EX-3</t>
        </is>
      </c>
      <c r="AN18" s="149" t="n">
        <v>15</v>
      </c>
      <c r="AQ18" s="82" t="inlineStr">
        <is>
          <t>OF-F3</t>
        </is>
      </c>
      <c r="AR18" s="149" t="n">
        <v>15</v>
      </c>
      <c r="AS18" s="82" t="inlineStr">
        <is>
          <t>CB-EX-4</t>
        </is>
      </c>
      <c r="AT18" s="149" t="n">
        <v>15</v>
      </c>
      <c r="AU18" s="82" t="inlineStr">
        <is>
          <t>TW-EX-4</t>
        </is>
      </c>
      <c r="AV18" s="149" t="n">
        <v>15</v>
      </c>
      <c r="AW18" s="82" t="inlineStr">
        <is>
          <t>RI-EX-5</t>
        </is>
      </c>
      <c r="AX18" s="149" t="n">
        <v>15</v>
      </c>
      <c r="AY18" s="82" t="inlineStr">
        <is>
          <t>MN-EX-5</t>
        </is>
      </c>
      <c r="AZ18" s="149" t="n">
        <v>15</v>
      </c>
      <c r="BA18" s="82" t="inlineStr">
        <is>
          <t>MB-EX-6</t>
        </is>
      </c>
      <c r="BB18" s="149" t="n">
        <v>15</v>
      </c>
      <c r="BC18" s="82" t="inlineStr">
        <is>
          <t>WR-EX-3</t>
        </is>
      </c>
      <c r="BD18" s="149" t="n">
        <v>15</v>
      </c>
      <c r="BE18" s="82" t="inlineStr">
        <is>
          <t>DH-EX-2</t>
        </is>
      </c>
      <c r="BF18" s="149" t="n">
        <v>10</v>
      </c>
      <c r="BG18" s="82" t="inlineStr">
        <is>
          <t>NL-EX-1</t>
        </is>
      </c>
      <c r="BH18" s="149" t="n">
        <v>10</v>
      </c>
      <c r="BI18" s="82" t="inlineStr">
        <is>
          <t>BI-EX-3</t>
        </is>
      </c>
      <c r="BJ18" s="149" t="n">
        <v>15</v>
      </c>
      <c r="BK18" s="82" t="inlineStr">
        <is>
          <t>IW-EX-5</t>
        </is>
      </c>
      <c r="BL18" s="149" t="n">
        <v>15</v>
      </c>
      <c r="BM18" s="82" t="inlineStr">
        <is>
          <t>GA-EX-6</t>
        </is>
      </c>
      <c r="BN18" s="149" t="n">
        <v>15</v>
      </c>
      <c r="BO18" s="82" t="inlineStr">
        <is>
          <t>LE-EX-4</t>
        </is>
      </c>
      <c r="BP18" s="149" t="n">
        <v>15</v>
      </c>
      <c r="BQ18" s="82" t="inlineStr">
        <is>
          <t>IC-EX-5</t>
        </is>
      </c>
      <c r="BR18" s="149" t="n">
        <v>15</v>
      </c>
      <c r="BS18" s="82" t="inlineStr">
        <is>
          <t>DV-EX-6</t>
        </is>
      </c>
      <c r="BT18" s="149" t="n">
        <v>15</v>
      </c>
      <c r="BU18" s="82" t="inlineStr">
        <is>
          <t>IS-EX-2</t>
        </is>
      </c>
      <c r="BV18" s="149" t="n">
        <v>10</v>
      </c>
      <c r="BW18" s="82" t="inlineStr">
        <is>
          <t>FC-EX-4</t>
        </is>
      </c>
      <c r="BX18" s="149" t="n">
        <v>15</v>
      </c>
      <c r="CK18" s="82" t="inlineStr">
        <is>
          <t>龍門商業街</t>
        </is>
      </c>
      <c r="CL18" s="149" t="n">
        <v>25</v>
      </c>
    </row>
    <row r="19">
      <c r="A19" s="82">
        <f>C7</f>
        <v/>
      </c>
      <c r="B19" s="149">
        <f>D7</f>
        <v/>
      </c>
      <c r="E19" s="82" t="inlineStr">
        <is>
          <t>S2-8</t>
        </is>
      </c>
      <c r="F19" s="149" t="n">
        <v>12</v>
      </c>
      <c r="I19" s="82" t="inlineStr">
        <is>
          <t>S4-8</t>
        </is>
      </c>
      <c r="J19" s="149" t="n">
        <v>18</v>
      </c>
      <c r="K19" s="82" t="inlineStr">
        <is>
          <t>S5-7</t>
        </is>
      </c>
      <c r="L19" s="149" t="n">
        <v>18</v>
      </c>
      <c r="M19" s="82" t="inlineStr">
        <is>
          <t>6-18</t>
        </is>
      </c>
      <c r="N19" s="149" t="n">
        <v>0</v>
      </c>
      <c r="O19" s="82" t="inlineStr">
        <is>
          <t>7-18</t>
        </is>
      </c>
      <c r="P19" s="149" t="n">
        <v>21</v>
      </c>
      <c r="Q19" s="82" t="inlineStr">
        <is>
          <t>M8-7</t>
        </is>
      </c>
      <c r="R19" s="149" t="n">
        <v>21</v>
      </c>
      <c r="S19" s="82" t="inlineStr">
        <is>
          <t>9-18</t>
        </is>
      </c>
      <c r="T19" s="149" t="n">
        <v>21</v>
      </c>
      <c r="U19" s="82" t="inlineStr">
        <is>
          <t>10-18</t>
        </is>
      </c>
      <c r="V19" s="149" t="n">
        <v>0</v>
      </c>
      <c r="W19" s="82" t="inlineStr">
        <is>
          <t>11-18</t>
        </is>
      </c>
      <c r="X19" s="149" t="n">
        <v>21</v>
      </c>
      <c r="Y19" s="82" t="inlineStr">
        <is>
          <t>12-18</t>
        </is>
      </c>
      <c r="Z19" s="149" t="n">
        <v>21</v>
      </c>
      <c r="AA19" s="82" t="inlineStr">
        <is>
          <t>13-18</t>
        </is>
      </c>
      <c r="AB19" s="149" t="n">
        <v>24</v>
      </c>
      <c r="AC19" s="82" t="inlineStr">
        <is>
          <t>TR-18</t>
        </is>
      </c>
      <c r="AD19" s="149" t="n">
        <v>0</v>
      </c>
      <c r="AG19" s="82" t="inlineStr">
        <is>
          <t>WD-EX-7</t>
        </is>
      </c>
      <c r="AH19" s="149" t="n">
        <v>20</v>
      </c>
      <c r="AI19" s="82" t="inlineStr">
        <is>
          <t>SV-EX-6</t>
        </is>
      </c>
      <c r="AJ19" s="149" t="n">
        <v>15</v>
      </c>
      <c r="AK19" s="82" t="inlineStr">
        <is>
          <t>SN-EX-7</t>
        </is>
      </c>
      <c r="AL19" s="149" t="n">
        <v>20</v>
      </c>
      <c r="AM19" s="82" t="inlineStr">
        <is>
          <t>CW-EX-4</t>
        </is>
      </c>
      <c r="AN19" s="149" t="n">
        <v>15</v>
      </c>
      <c r="AQ19" s="82" t="inlineStr">
        <is>
          <t>OF-F4</t>
        </is>
      </c>
      <c r="AR19" s="149" t="n">
        <v>18</v>
      </c>
      <c r="AS19" s="82" t="inlineStr">
        <is>
          <t>CB-EX-5</t>
        </is>
      </c>
      <c r="AT19" s="149" t="n">
        <v>20</v>
      </c>
      <c r="AU19" s="82" t="inlineStr">
        <is>
          <t>TW-EX-5</t>
        </is>
      </c>
      <c r="AV19" s="149" t="n">
        <v>15</v>
      </c>
      <c r="AW19" s="82" t="inlineStr">
        <is>
          <t>RI-EX-6</t>
        </is>
      </c>
      <c r="AX19" s="149" t="n">
        <v>20</v>
      </c>
      <c r="AY19" s="82" t="inlineStr">
        <is>
          <t>MN-EX-6</t>
        </is>
      </c>
      <c r="AZ19" s="149" t="n">
        <v>15</v>
      </c>
      <c r="BA19" s="82" t="inlineStr">
        <is>
          <t>MB-EX-7</t>
        </is>
      </c>
      <c r="BB19" s="149" t="n">
        <v>20</v>
      </c>
      <c r="BC19" s="82" t="inlineStr">
        <is>
          <t>WR-EX-4</t>
        </is>
      </c>
      <c r="BD19" s="149" t="n">
        <v>15</v>
      </c>
      <c r="BE19" s="82" t="inlineStr">
        <is>
          <t>DH-EX-3</t>
        </is>
      </c>
      <c r="BF19" s="149" t="n">
        <v>15</v>
      </c>
      <c r="BG19" s="82" t="inlineStr">
        <is>
          <t>NL-EX-2</t>
        </is>
      </c>
      <c r="BH19" s="149" t="n">
        <v>10</v>
      </c>
      <c r="BI19" s="82" t="inlineStr">
        <is>
          <t>BI-EX-4</t>
        </is>
      </c>
      <c r="BJ19" s="149" t="n">
        <v>15</v>
      </c>
      <c r="BK19" s="82" t="inlineStr">
        <is>
          <t>IW-EX-6</t>
        </is>
      </c>
      <c r="BL19" s="149" t="n">
        <v>15</v>
      </c>
      <c r="BM19" s="82" t="inlineStr">
        <is>
          <t>GA-EX-7</t>
        </is>
      </c>
      <c r="BN19" s="149" t="n">
        <v>20</v>
      </c>
      <c r="BO19" s="82" t="inlineStr">
        <is>
          <t>LE-EX-5</t>
        </is>
      </c>
      <c r="BP19" s="149" t="n">
        <v>15</v>
      </c>
      <c r="BQ19" s="82" t="inlineStr">
        <is>
          <t>IC-EX-6</t>
        </is>
      </c>
      <c r="BR19" s="149" t="n">
        <v>15</v>
      </c>
      <c r="BS19" s="82" t="inlineStr">
        <is>
          <t>DV-EX-7</t>
        </is>
      </c>
      <c r="BT19" s="149" t="n">
        <v>20</v>
      </c>
      <c r="BU19" s="82" t="inlineStr">
        <is>
          <t>IS-EX-3</t>
        </is>
      </c>
      <c r="BV19" s="149" t="n">
        <v>15</v>
      </c>
      <c r="BW19" s="82" t="inlineStr">
        <is>
          <t>FC-EX-5</t>
        </is>
      </c>
      <c r="BX19" s="149" t="n">
        <v>15</v>
      </c>
      <c r="CK19" s="82" t="inlineStr">
        <is>
          <t>休止符街道</t>
        </is>
      </c>
      <c r="CL19" s="149" t="n">
        <v>25</v>
      </c>
    </row>
    <row r="20">
      <c r="A20" s="82">
        <f>C8</f>
        <v/>
      </c>
      <c r="B20" s="149">
        <f>D8</f>
        <v/>
      </c>
      <c r="E20" s="82" t="inlineStr">
        <is>
          <t>S2-9</t>
        </is>
      </c>
      <c r="F20" s="149" t="n">
        <v>12</v>
      </c>
      <c r="I20" s="82" t="inlineStr">
        <is>
          <t>S4-9</t>
        </is>
      </c>
      <c r="J20" s="149" t="n">
        <v>21</v>
      </c>
      <c r="K20" s="82" t="inlineStr">
        <is>
          <t>S5-8</t>
        </is>
      </c>
      <c r="L20" s="149" t="n">
        <v>18</v>
      </c>
      <c r="M20" s="82" t="inlineStr">
        <is>
          <t>S6-1</t>
        </is>
      </c>
      <c r="N20" s="149" t="n">
        <v>18</v>
      </c>
      <c r="O20" s="82" t="inlineStr">
        <is>
          <t>7-19</t>
        </is>
      </c>
      <c r="P20" s="149" t="n">
        <v>0</v>
      </c>
      <c r="Q20" s="82" t="inlineStr">
        <is>
          <t>M8-8</t>
        </is>
      </c>
      <c r="R20" s="149" t="n">
        <v>18</v>
      </c>
      <c r="S20" s="82" t="inlineStr">
        <is>
          <t>9-19</t>
        </is>
      </c>
      <c r="T20" s="149" t="n">
        <v>21</v>
      </c>
      <c r="U20" s="82" t="inlineStr">
        <is>
          <t>10-19</t>
        </is>
      </c>
      <c r="V20" s="149" t="n">
        <v>0</v>
      </c>
      <c r="W20" s="82" t="inlineStr">
        <is>
          <t>11-19</t>
        </is>
      </c>
      <c r="X20" s="149" t="n">
        <v>0</v>
      </c>
      <c r="Y20" s="82" t="inlineStr">
        <is>
          <t>12-19</t>
        </is>
      </c>
      <c r="Z20" s="149" t="n">
        <v>24</v>
      </c>
      <c r="AA20" s="82" t="inlineStr">
        <is>
          <t>13-19</t>
        </is>
      </c>
      <c r="AB20" s="149" t="n">
        <v>21</v>
      </c>
      <c r="AC20" s="82" t="inlineStr">
        <is>
          <t>TR-19</t>
        </is>
      </c>
      <c r="AD20" s="149" t="n">
        <v>0</v>
      </c>
      <c r="AG20" s="82" t="inlineStr">
        <is>
          <t>WD-EX-8</t>
        </is>
      </c>
      <c r="AH20" s="149" t="n">
        <v>20</v>
      </c>
      <c r="AI20" s="82" t="inlineStr">
        <is>
          <t>SV-EX-7</t>
        </is>
      </c>
      <c r="AJ20" s="149" t="n">
        <v>20</v>
      </c>
      <c r="AK20" s="82" t="inlineStr">
        <is>
          <t>SN-EX-8</t>
        </is>
      </c>
      <c r="AL20" s="149" t="n">
        <v>20</v>
      </c>
      <c r="AM20" s="82" t="inlineStr">
        <is>
          <t>CW-EX-5</t>
        </is>
      </c>
      <c r="AN20" s="149" t="n">
        <v>15</v>
      </c>
      <c r="AQ20" s="82" t="inlineStr">
        <is>
          <t>OF-EX-1</t>
        </is>
      </c>
      <c r="AR20" s="149" t="n">
        <v>10</v>
      </c>
      <c r="AS20" s="82" t="inlineStr">
        <is>
          <t>CB-EX-6</t>
        </is>
      </c>
      <c r="AT20" s="149" t="n">
        <v>20</v>
      </c>
      <c r="AU20" s="82" t="inlineStr">
        <is>
          <t>TW-EX-6</t>
        </is>
      </c>
      <c r="AV20" s="149" t="n">
        <v>15</v>
      </c>
      <c r="AW20" s="82" t="inlineStr">
        <is>
          <t>RI-EX-7</t>
        </is>
      </c>
      <c r="AX20" s="149" t="n">
        <v>20</v>
      </c>
      <c r="AY20" s="82" t="inlineStr">
        <is>
          <t>MN-EX-7</t>
        </is>
      </c>
      <c r="AZ20" s="149" t="n">
        <v>20</v>
      </c>
      <c r="BA20" s="82" t="inlineStr">
        <is>
          <t>MB-EX-8</t>
        </is>
      </c>
      <c r="BB20" s="149" t="n">
        <v>20</v>
      </c>
      <c r="BC20" s="82" t="inlineStr">
        <is>
          <t>WR-EX-5</t>
        </is>
      </c>
      <c r="BD20" s="149" t="n">
        <v>15</v>
      </c>
      <c r="BE20" s="82" t="inlineStr">
        <is>
          <t>DH-EX-4</t>
        </is>
      </c>
      <c r="BF20" s="149" t="n">
        <v>15</v>
      </c>
      <c r="BG20" s="82" t="inlineStr">
        <is>
          <t>NL-EX-3</t>
        </is>
      </c>
      <c r="BH20" s="149" t="n">
        <v>15</v>
      </c>
      <c r="BI20" s="82" t="inlineStr">
        <is>
          <t>BI-EX-5</t>
        </is>
      </c>
      <c r="BJ20" s="149" t="n">
        <v>15</v>
      </c>
      <c r="BK20" s="82" t="inlineStr">
        <is>
          <t>IW-EX-7</t>
        </is>
      </c>
      <c r="BL20" s="149" t="n">
        <v>20</v>
      </c>
      <c r="BM20" s="82" t="inlineStr">
        <is>
          <t>GA-EX-8</t>
        </is>
      </c>
      <c r="BN20" s="149" t="n">
        <v>20</v>
      </c>
      <c r="BO20" s="82" t="inlineStr">
        <is>
          <t>LE-EX-6</t>
        </is>
      </c>
      <c r="BP20" s="149" t="n">
        <v>15</v>
      </c>
      <c r="BQ20" s="82" t="inlineStr">
        <is>
          <t>IC-EX-7</t>
        </is>
      </c>
      <c r="BR20" s="149" t="n">
        <v>20</v>
      </c>
      <c r="BS20" s="82" t="inlineStr">
        <is>
          <t>DV-EX-8</t>
        </is>
      </c>
      <c r="BT20" s="149" t="n">
        <v>20</v>
      </c>
      <c r="BU20" s="82" t="inlineStr">
        <is>
          <t>IS-EX-4</t>
        </is>
      </c>
      <c r="BV20" s="149" t="n">
        <v>15</v>
      </c>
      <c r="BW20" s="82" t="inlineStr">
        <is>
          <t>FC-EX-6</t>
        </is>
      </c>
      <c r="BX20" s="149" t="n">
        <v>15</v>
      </c>
      <c r="CK20" s="82" t="inlineStr">
        <is>
          <t>灰暗泥沼</t>
        </is>
      </c>
      <c r="CL20" s="149" t="n">
        <v>25</v>
      </c>
    </row>
    <row r="21">
      <c r="A21" s="82">
        <f>C9</f>
        <v/>
      </c>
      <c r="B21" s="149">
        <f>D9</f>
        <v/>
      </c>
      <c r="E21" s="82" t="inlineStr">
        <is>
          <t>S2-10</t>
        </is>
      </c>
      <c r="F21" s="149" t="n">
        <v>12</v>
      </c>
      <c r="I21" s="82" t="inlineStr">
        <is>
          <t>S4-10</t>
        </is>
      </c>
      <c r="J21" s="149" t="n">
        <v>18</v>
      </c>
      <c r="K21" s="82" t="inlineStr">
        <is>
          <t>S5-9</t>
        </is>
      </c>
      <c r="L21" s="149" t="n">
        <v>18</v>
      </c>
      <c r="M21" s="82" t="inlineStr">
        <is>
          <t>S6-2</t>
        </is>
      </c>
      <c r="N21" s="149" t="n">
        <v>18</v>
      </c>
      <c r="O21" s="82" t="inlineStr">
        <is>
          <t>7-20</t>
        </is>
      </c>
      <c r="P21" s="149" t="n">
        <v>0</v>
      </c>
      <c r="Q21" s="82" t="inlineStr">
        <is>
          <t>JT8-1</t>
        </is>
      </c>
      <c r="R21" s="149" t="n">
        <v>0</v>
      </c>
      <c r="S21" s="82" t="inlineStr">
        <is>
          <t>9-20</t>
        </is>
      </c>
      <c r="T21" s="149" t="n">
        <v>0</v>
      </c>
      <c r="U21" s="82" t="inlineStr">
        <is>
          <t>H10-1</t>
        </is>
      </c>
      <c r="V21" s="149" t="n">
        <v>10</v>
      </c>
      <c r="W21" s="82" t="inlineStr">
        <is>
          <t>11-20</t>
        </is>
      </c>
      <c r="X21" s="149" t="n">
        <v>24</v>
      </c>
      <c r="Y21" s="82" t="inlineStr">
        <is>
          <t>12-20</t>
        </is>
      </c>
      <c r="Z21" s="149" t="n">
        <v>24</v>
      </c>
      <c r="AA21" s="82" t="inlineStr">
        <is>
          <t>13-20</t>
        </is>
      </c>
      <c r="AB21" s="149" t="n">
        <v>21</v>
      </c>
      <c r="AC21" s="82" t="inlineStr">
        <is>
          <t>TR-20</t>
        </is>
      </c>
      <c r="AD21" s="149" t="n">
        <v>0</v>
      </c>
      <c r="AI21" s="82" t="inlineStr">
        <is>
          <t>SV-EX-8</t>
        </is>
      </c>
      <c r="AJ21" s="149" t="n">
        <v>20</v>
      </c>
      <c r="AK21" s="82" t="inlineStr">
        <is>
          <t>SN-S-1-A</t>
        </is>
      </c>
      <c r="AL21" s="149" t="n">
        <v>15</v>
      </c>
      <c r="AM21" s="82" t="inlineStr">
        <is>
          <t>CW-EX-6</t>
        </is>
      </c>
      <c r="AN21" s="149" t="n">
        <v>15</v>
      </c>
      <c r="AQ21" s="82" t="inlineStr">
        <is>
          <t>OF-EX-2</t>
        </is>
      </c>
      <c r="AR21" s="149" t="n">
        <v>10</v>
      </c>
      <c r="AS21" s="82" t="inlineStr">
        <is>
          <t>CB-EX-7</t>
        </is>
      </c>
      <c r="AT21" s="149" t="n">
        <v>20</v>
      </c>
      <c r="AU21" s="82" t="inlineStr">
        <is>
          <t>TW-EX-7</t>
        </is>
      </c>
      <c r="AV21" s="149" t="n">
        <v>20</v>
      </c>
      <c r="AW21" s="82" t="inlineStr">
        <is>
          <t>RI-EX-8</t>
        </is>
      </c>
      <c r="AX21" s="149" t="n">
        <v>20</v>
      </c>
      <c r="AY21" s="82" t="inlineStr">
        <is>
          <t>MN-EX-8</t>
        </is>
      </c>
      <c r="AZ21" s="149" t="n">
        <v>20</v>
      </c>
      <c r="BC21" s="82" t="inlineStr">
        <is>
          <t>WR-EX-6</t>
        </is>
      </c>
      <c r="BD21" s="149" t="n">
        <v>15</v>
      </c>
      <c r="BE21" s="82" t="inlineStr">
        <is>
          <t>DH-EX-5</t>
        </is>
      </c>
      <c r="BF21" s="149" t="n">
        <v>15</v>
      </c>
      <c r="BG21" s="82" t="inlineStr">
        <is>
          <t>NL-EX-4</t>
        </is>
      </c>
      <c r="BH21" s="149" t="n">
        <v>15</v>
      </c>
      <c r="BI21" s="82" t="inlineStr">
        <is>
          <t>BI-EX-6</t>
        </is>
      </c>
      <c r="BJ21" s="149" t="n">
        <v>15</v>
      </c>
      <c r="BK21" s="82" t="inlineStr">
        <is>
          <t>IW-EX-8</t>
        </is>
      </c>
      <c r="BL21" s="149" t="n">
        <v>20</v>
      </c>
      <c r="BO21" s="82" t="inlineStr">
        <is>
          <t>LE-EX-7</t>
        </is>
      </c>
      <c r="BP21" s="149" t="n">
        <v>20</v>
      </c>
      <c r="BQ21" s="82" t="inlineStr">
        <is>
          <t>IC-EX-8</t>
        </is>
      </c>
      <c r="BR21" s="149" t="n">
        <v>20</v>
      </c>
      <c r="BS21" s="82" t="inlineStr">
        <is>
          <t>DV-S-1</t>
        </is>
      </c>
      <c r="BT21" s="149" t="n">
        <v>0</v>
      </c>
      <c r="BU21" s="82" t="inlineStr">
        <is>
          <t>IS-EX-5</t>
        </is>
      </c>
      <c r="BV21" s="149" t="n">
        <v>15</v>
      </c>
      <c r="BW21" s="82" t="inlineStr">
        <is>
          <t>FC-EX-7</t>
        </is>
      </c>
      <c r="BX21" s="149" t="n">
        <v>20</v>
      </c>
      <c r="CK21" s="82" t="inlineStr">
        <is>
          <t>特製小水坑</t>
        </is>
      </c>
      <c r="CL21" s="149" t="n">
        <v>25</v>
      </c>
    </row>
    <row r="22">
      <c r="A22" s="82">
        <f>C10</f>
        <v/>
      </c>
      <c r="B22" s="149">
        <f>D10</f>
        <v/>
      </c>
      <c r="E22" s="82" t="inlineStr">
        <is>
          <t>S2-11</t>
        </is>
      </c>
      <c r="F22" s="149" t="n">
        <v>12</v>
      </c>
      <c r="K22" s="82" t="inlineStr">
        <is>
          <t>H5-1</t>
        </is>
      </c>
      <c r="L22" s="149" t="n">
        <v>10</v>
      </c>
      <c r="M22" s="82" t="inlineStr">
        <is>
          <t>S6-3</t>
        </is>
      </c>
      <c r="N22" s="149" t="n">
        <v>18</v>
      </c>
      <c r="O22" s="82" t="inlineStr">
        <is>
          <t>S7-1</t>
        </is>
      </c>
      <c r="P22" s="149" t="n">
        <v>18</v>
      </c>
      <c r="Q22" s="82" t="inlineStr">
        <is>
          <t>JT8-2</t>
        </is>
      </c>
      <c r="R22" s="149" t="n">
        <v>21</v>
      </c>
      <c r="S22" s="82" t="inlineStr">
        <is>
          <t>9-21</t>
        </is>
      </c>
      <c r="T22" s="149" t="n">
        <v>0</v>
      </c>
      <c r="U22" s="82" t="inlineStr">
        <is>
          <t>H10-2</t>
        </is>
      </c>
      <c r="V22" s="149" t="n">
        <v>10</v>
      </c>
      <c r="W22" s="82" t="inlineStr">
        <is>
          <t>11-21</t>
        </is>
      </c>
      <c r="X22" s="149" t="n">
        <v>0</v>
      </c>
      <c r="Y22" s="82" t="inlineStr">
        <is>
          <t>12-21</t>
        </is>
      </c>
      <c r="Z22" s="149" t="n">
        <v>0</v>
      </c>
      <c r="AA22" s="82" t="inlineStr">
        <is>
          <t>13-21</t>
        </is>
      </c>
      <c r="AB22" s="149" t="n">
        <v>24</v>
      </c>
      <c r="AC22" s="82" t="inlineStr">
        <is>
          <t>TR-21</t>
        </is>
      </c>
      <c r="AD22" s="149" t="n">
        <v>0</v>
      </c>
      <c r="AK22" s="82" t="inlineStr">
        <is>
          <t>SN-S-1-B</t>
        </is>
      </c>
      <c r="AL22" s="149" t="n">
        <v>15</v>
      </c>
      <c r="AM22" s="82" t="inlineStr">
        <is>
          <t>CW-EX-7</t>
        </is>
      </c>
      <c r="AN22" s="149" t="n">
        <v>20</v>
      </c>
      <c r="AQ22" s="82" t="inlineStr">
        <is>
          <t>OF-EX-3</t>
        </is>
      </c>
      <c r="AR22" s="149" t="n">
        <v>10</v>
      </c>
      <c r="AS22" s="82" t="inlineStr">
        <is>
          <t>CB-EX-8</t>
        </is>
      </c>
      <c r="AT22" s="149" t="n">
        <v>20</v>
      </c>
      <c r="AU22" s="82" t="inlineStr">
        <is>
          <t>TW-EX-8</t>
        </is>
      </c>
      <c r="AV22" s="149" t="n">
        <v>20</v>
      </c>
      <c r="BC22" s="82" t="inlineStr">
        <is>
          <t>WR-EX-7</t>
        </is>
      </c>
      <c r="BD22" s="149" t="n">
        <v>20</v>
      </c>
      <c r="BE22" s="82" t="inlineStr">
        <is>
          <t>DH-EX-6</t>
        </is>
      </c>
      <c r="BF22" s="149" t="n">
        <v>15</v>
      </c>
      <c r="BG22" s="82" t="inlineStr">
        <is>
          <t>NL-EX-5</t>
        </is>
      </c>
      <c r="BH22" s="149" t="n">
        <v>15</v>
      </c>
      <c r="BI22" s="82" t="inlineStr">
        <is>
          <t>BI-EX-7</t>
        </is>
      </c>
      <c r="BJ22" s="149" t="n">
        <v>20</v>
      </c>
      <c r="BO22" s="82" t="inlineStr">
        <is>
          <t>LE-EX-8</t>
        </is>
      </c>
      <c r="BP22" s="149" t="n">
        <v>20</v>
      </c>
      <c r="BQ22" s="82" t="inlineStr">
        <is>
          <t>IC-S-1</t>
        </is>
      </c>
      <c r="BR22" s="149" t="n">
        <v>15</v>
      </c>
      <c r="BS22" s="82" t="inlineStr">
        <is>
          <t>DV-S-2</t>
        </is>
      </c>
      <c r="BT22" s="149" t="n">
        <v>0</v>
      </c>
      <c r="BU22" s="82" t="inlineStr">
        <is>
          <t>IS-EX-6</t>
        </is>
      </c>
      <c r="BV22" s="149" t="n">
        <v>15</v>
      </c>
      <c r="BW22" s="82" t="inlineStr">
        <is>
          <t>FC-EX-8</t>
        </is>
      </c>
      <c r="BX22" s="149" t="n">
        <v>20</v>
      </c>
      <c r="CK22" s="82" t="inlineStr">
        <is>
          <t>腐爛荒野</t>
        </is>
      </c>
      <c r="CL22" s="149" t="n">
        <v>25</v>
      </c>
    </row>
    <row r="23">
      <c r="A23" s="82">
        <f>C11</f>
        <v/>
      </c>
      <c r="B23" s="149">
        <f>D11</f>
        <v/>
      </c>
      <c r="E23" s="82" t="inlineStr">
        <is>
          <t>S2-12</t>
        </is>
      </c>
      <c r="F23" s="149" t="n">
        <v>15</v>
      </c>
      <c r="K23" s="82" t="inlineStr">
        <is>
          <t>H5-2</t>
        </is>
      </c>
      <c r="L23" s="149" t="n">
        <v>10</v>
      </c>
      <c r="M23" s="82" t="inlineStr">
        <is>
          <t>S6-4</t>
        </is>
      </c>
      <c r="N23" s="149" t="n">
        <v>18</v>
      </c>
      <c r="O23" s="82" t="inlineStr">
        <is>
          <t>S7-2</t>
        </is>
      </c>
      <c r="P23" s="149" t="n">
        <v>18</v>
      </c>
      <c r="Q23" s="82" t="inlineStr">
        <is>
          <t>JT8-3</t>
        </is>
      </c>
      <c r="R23" s="149" t="n">
        <v>18</v>
      </c>
      <c r="S23" s="82" t="inlineStr">
        <is>
          <t>S9-1</t>
        </is>
      </c>
      <c r="T23" s="149" t="n">
        <v>18</v>
      </c>
      <c r="U23" s="82" t="inlineStr">
        <is>
          <t>H10-3</t>
        </is>
      </c>
      <c r="V23" s="149" t="n">
        <v>10</v>
      </c>
      <c r="W23" s="82" t="inlineStr">
        <is>
          <t>H11-1</t>
        </is>
      </c>
      <c r="X23" s="149" t="n">
        <v>10</v>
      </c>
      <c r="Y23" s="82" t="inlineStr">
        <is>
          <t>H12-1</t>
        </is>
      </c>
      <c r="Z23" s="149" t="n">
        <v>10</v>
      </c>
      <c r="AA23" s="82" t="inlineStr">
        <is>
          <t>13-22</t>
        </is>
      </c>
      <c r="AB23" s="149" t="n">
        <v>0</v>
      </c>
      <c r="AC23" s="82" t="inlineStr">
        <is>
          <t>TR-22</t>
        </is>
      </c>
      <c r="AD23" s="149" t="n">
        <v>0</v>
      </c>
      <c r="AK23" s="82" t="inlineStr">
        <is>
          <t>SN-S-2-A</t>
        </is>
      </c>
      <c r="AL23" s="149" t="n">
        <v>20</v>
      </c>
      <c r="AM23" s="82" t="inlineStr">
        <is>
          <t>CW-EX-8</t>
        </is>
      </c>
      <c r="AN23" s="149" t="n">
        <v>20</v>
      </c>
      <c r="AQ23" s="82" t="inlineStr">
        <is>
          <t>OF-EX-4</t>
        </is>
      </c>
      <c r="AR23" s="149" t="n">
        <v>10</v>
      </c>
      <c r="AU23" s="82" t="inlineStr">
        <is>
          <t>TW-MO-1</t>
        </is>
      </c>
      <c r="AV23" s="149" t="n">
        <v>25</v>
      </c>
      <c r="BC23" s="82" t="inlineStr">
        <is>
          <t>WR-EX-8</t>
        </is>
      </c>
      <c r="BD23" s="149" t="n">
        <v>20</v>
      </c>
      <c r="BE23" s="82" t="inlineStr">
        <is>
          <t>DH-EX-7</t>
        </is>
      </c>
      <c r="BF23" s="149" t="n">
        <v>20</v>
      </c>
      <c r="BG23" s="82" t="inlineStr">
        <is>
          <t>NL-EX-6</t>
        </is>
      </c>
      <c r="BH23" s="149" t="n">
        <v>15</v>
      </c>
      <c r="BI23" s="82" t="inlineStr">
        <is>
          <t>BI-EX-8</t>
        </is>
      </c>
      <c r="BJ23" s="149" t="n">
        <v>20</v>
      </c>
      <c r="BQ23" s="82" t="inlineStr">
        <is>
          <t>IC-S-2</t>
        </is>
      </c>
      <c r="BR23" s="149" t="n">
        <v>15</v>
      </c>
      <c r="BU23" s="82" t="inlineStr">
        <is>
          <t>IS-EX-7</t>
        </is>
      </c>
      <c r="BV23" s="149" t="n">
        <v>20</v>
      </c>
      <c r="CK23" s="82" t="inlineStr">
        <is>
          <t>千嶂邊城</t>
        </is>
      </c>
      <c r="CL23" s="149" t="n">
        <v>25</v>
      </c>
    </row>
    <row r="24">
      <c r="A24" s="82">
        <f>C12</f>
        <v/>
      </c>
      <c r="B24" s="149">
        <f>D12</f>
        <v/>
      </c>
      <c r="K24" s="82" t="inlineStr">
        <is>
          <t>H5-3</t>
        </is>
      </c>
      <c r="L24" s="149" t="n">
        <v>10</v>
      </c>
      <c r="M24" s="82" t="inlineStr">
        <is>
          <t>H6-1</t>
        </is>
      </c>
      <c r="N24" s="149" t="n">
        <v>10</v>
      </c>
      <c r="O24" s="82" t="inlineStr">
        <is>
          <t>H7-1</t>
        </is>
      </c>
      <c r="P24" s="149" t="n">
        <v>10</v>
      </c>
      <c r="Q24" s="82" t="inlineStr">
        <is>
          <t>END8-1</t>
        </is>
      </c>
      <c r="R24" s="149" t="n">
        <v>0</v>
      </c>
      <c r="S24" s="82" t="inlineStr">
        <is>
          <t>H9-1</t>
        </is>
      </c>
      <c r="T24" s="149" t="n">
        <v>10</v>
      </c>
      <c r="W24" s="82" t="inlineStr">
        <is>
          <t>H11-2</t>
        </is>
      </c>
      <c r="X24" s="149" t="n">
        <v>10</v>
      </c>
      <c r="Y24" s="82" t="inlineStr">
        <is>
          <t>H12-2</t>
        </is>
      </c>
      <c r="Z24" s="149" t="n">
        <v>10</v>
      </c>
      <c r="AA24" s="82" t="inlineStr">
        <is>
          <t>H13-1</t>
        </is>
      </c>
      <c r="AB24" s="149" t="n">
        <v>10</v>
      </c>
      <c r="AC24" s="82" t="inlineStr">
        <is>
          <t>TR-23</t>
        </is>
      </c>
      <c r="AD24" s="149" t="n">
        <v>0</v>
      </c>
      <c r="AK24" s="82" t="inlineStr">
        <is>
          <t>SN-S-2-B</t>
        </is>
      </c>
      <c r="AL24" s="149" t="n">
        <v>20</v>
      </c>
      <c r="AM24" s="82" t="inlineStr">
        <is>
          <t>CW-S-1-A</t>
        </is>
      </c>
      <c r="AN24" s="149" t="n">
        <v>15</v>
      </c>
      <c r="AQ24" s="82" t="inlineStr">
        <is>
          <t>OF-EX-5</t>
        </is>
      </c>
      <c r="AR24" s="149" t="n">
        <v>10</v>
      </c>
      <c r="BE24" s="82" t="inlineStr">
        <is>
          <t>DH-EX-8</t>
        </is>
      </c>
      <c r="BF24" s="149" t="n">
        <v>20</v>
      </c>
      <c r="BG24" s="82" t="inlineStr">
        <is>
          <t>NL-EX-7</t>
        </is>
      </c>
      <c r="BH24" s="149" t="n">
        <v>20</v>
      </c>
      <c r="BQ24" s="82" t="inlineStr">
        <is>
          <t>IC-S-3</t>
        </is>
      </c>
      <c r="BR24" s="149" t="n">
        <v>18</v>
      </c>
      <c r="BU24" s="82" t="inlineStr">
        <is>
          <t>IS-EX-8</t>
        </is>
      </c>
      <c r="BV24" s="149" t="n">
        <v>20</v>
      </c>
      <c r="CK24" s="82" t="inlineStr">
        <is>
          <t>新旅店大道</t>
        </is>
      </c>
      <c r="CL24" s="149" t="n">
        <v>25</v>
      </c>
    </row>
    <row r="25">
      <c r="A25" s="82">
        <f>C13</f>
        <v/>
      </c>
      <c r="B25" s="149">
        <f>D13</f>
        <v/>
      </c>
      <c r="K25" s="82" t="inlineStr">
        <is>
          <t>H5-4</t>
        </is>
      </c>
      <c r="L25" s="149" t="n">
        <v>10</v>
      </c>
      <c r="M25" s="82" t="inlineStr">
        <is>
          <t>H6-2</t>
        </is>
      </c>
      <c r="N25" s="149" t="n">
        <v>10</v>
      </c>
      <c r="O25" s="82" t="inlineStr">
        <is>
          <t>H7-2</t>
        </is>
      </c>
      <c r="P25" s="149" t="n">
        <v>10</v>
      </c>
      <c r="Q25" s="82" t="inlineStr">
        <is>
          <t>EG-1</t>
        </is>
      </c>
      <c r="R25" s="149" t="n">
        <v>0</v>
      </c>
      <c r="S25" s="82" t="inlineStr">
        <is>
          <t>H9-2</t>
        </is>
      </c>
      <c r="T25" s="149" t="n">
        <v>10</v>
      </c>
      <c r="W25" s="82" t="inlineStr">
        <is>
          <t>H11-3</t>
        </is>
      </c>
      <c r="X25" s="149" t="n">
        <v>10</v>
      </c>
      <c r="Y25" s="82" t="inlineStr">
        <is>
          <t>H12-3</t>
        </is>
      </c>
      <c r="Z25" s="149" t="n">
        <v>10</v>
      </c>
      <c r="AA25" s="82" t="inlineStr">
        <is>
          <t>H13-2</t>
        </is>
      </c>
      <c r="AB25" s="149" t="n">
        <v>10</v>
      </c>
      <c r="AC25" s="82" t="inlineStr">
        <is>
          <t>TR-24</t>
        </is>
      </c>
      <c r="AD25" s="149" t="n">
        <v>0</v>
      </c>
      <c r="AK25" s="82" t="inlineStr">
        <is>
          <t>SN-S-3-A</t>
        </is>
      </c>
      <c r="AL25" s="149" t="n">
        <v>25</v>
      </c>
      <c r="AM25" s="82" t="inlineStr">
        <is>
          <t>CW-S-1-B</t>
        </is>
      </c>
      <c r="AN25" s="149" t="n">
        <v>15</v>
      </c>
      <c r="AQ25" s="82" t="inlineStr">
        <is>
          <t>OF-EX-6</t>
        </is>
      </c>
      <c r="AR25" s="149" t="n">
        <v>10</v>
      </c>
      <c r="BE25" s="82" t="inlineStr">
        <is>
          <t>DH-S-1</t>
        </is>
      </c>
      <c r="BF25" s="149" t="n">
        <v>15</v>
      </c>
      <c r="BG25" s="82" t="inlineStr">
        <is>
          <t>NL-EX-8</t>
        </is>
      </c>
      <c r="BH25" s="149" t="n">
        <v>20</v>
      </c>
      <c r="BQ25" s="82" t="inlineStr">
        <is>
          <t>IC-S-4</t>
        </is>
      </c>
      <c r="BR25" s="149" t="n">
        <v>18</v>
      </c>
      <c r="BU25" s="82" t="inlineStr">
        <is>
          <t>IS-S-1</t>
        </is>
      </c>
      <c r="BV25" s="149" t="n">
        <v>15</v>
      </c>
    </row>
    <row r="26">
      <c r="M26" s="82" t="inlineStr">
        <is>
          <t>H6-3</t>
        </is>
      </c>
      <c r="N26" s="149" t="n">
        <v>10</v>
      </c>
      <c r="O26" s="82" t="inlineStr">
        <is>
          <t>H7-3</t>
        </is>
      </c>
      <c r="P26" s="149" t="n">
        <v>10</v>
      </c>
      <c r="Q26" s="82" t="inlineStr">
        <is>
          <t>EG-2</t>
        </is>
      </c>
      <c r="R26" s="149" t="n">
        <v>0</v>
      </c>
      <c r="S26" s="82" t="inlineStr">
        <is>
          <t>H9-3</t>
        </is>
      </c>
      <c r="T26" s="149" t="n">
        <v>10</v>
      </c>
      <c r="W26" s="82" t="inlineStr">
        <is>
          <t>H11-4</t>
        </is>
      </c>
      <c r="X26" s="149" t="n">
        <v>10</v>
      </c>
      <c r="Y26" s="82" t="inlineStr">
        <is>
          <t>H12-4</t>
        </is>
      </c>
      <c r="Z26" s="149" t="n">
        <v>10</v>
      </c>
      <c r="AA26" s="82" t="inlineStr">
        <is>
          <t>H13-3</t>
        </is>
      </c>
      <c r="AB26" s="149" t="n">
        <v>10</v>
      </c>
      <c r="AK26" s="82" t="inlineStr">
        <is>
          <t>SN-S-3-B</t>
        </is>
      </c>
      <c r="AL26" s="149" t="n">
        <v>25</v>
      </c>
      <c r="AM26" s="82" t="inlineStr">
        <is>
          <t>CW-S-2-A</t>
        </is>
      </c>
      <c r="AN26" s="149" t="n">
        <v>20</v>
      </c>
      <c r="BE26" s="82" t="inlineStr">
        <is>
          <t>DH-S-2</t>
        </is>
      </c>
      <c r="BF26" s="149" t="n">
        <v>15</v>
      </c>
      <c r="BG26" s="82" t="inlineStr">
        <is>
          <t>NL-S-1</t>
        </is>
      </c>
      <c r="BH26" s="149" t="n">
        <v>15</v>
      </c>
      <c r="BQ26" s="82" t="inlineStr">
        <is>
          <t>IC-MO-1</t>
        </is>
      </c>
      <c r="BR26" s="149" t="n">
        <v>0</v>
      </c>
      <c r="BU26" s="82" t="inlineStr">
        <is>
          <t>IS-S-2</t>
        </is>
      </c>
      <c r="BV26" s="149" t="n">
        <v>15</v>
      </c>
    </row>
    <row r="27">
      <c r="A27" s="82">
        <f>E2</f>
        <v/>
      </c>
      <c r="B27" s="149">
        <f>F2</f>
        <v/>
      </c>
      <c r="M27" s="82" t="inlineStr">
        <is>
          <t>H6-4</t>
        </is>
      </c>
      <c r="N27" s="149" t="n">
        <v>10</v>
      </c>
      <c r="O27" s="82" t="inlineStr">
        <is>
          <t>H7-4</t>
        </is>
      </c>
      <c r="P27" s="149" t="n">
        <v>10</v>
      </c>
      <c r="Q27" s="82" t="inlineStr">
        <is>
          <t>EG-3</t>
        </is>
      </c>
      <c r="R27" s="149" t="n">
        <v>0</v>
      </c>
      <c r="S27" s="82" t="inlineStr">
        <is>
          <t>H9-4</t>
        </is>
      </c>
      <c r="T27" s="149" t="n">
        <v>10</v>
      </c>
      <c r="AA27" s="82" t="inlineStr">
        <is>
          <t>H13-4</t>
        </is>
      </c>
      <c r="AB27" s="149" t="n">
        <v>10</v>
      </c>
      <c r="AK27" s="82" t="inlineStr">
        <is>
          <t>SN-S-4-A</t>
        </is>
      </c>
      <c r="AL27" s="149" t="n">
        <v>25</v>
      </c>
      <c r="AM27" s="82" t="inlineStr">
        <is>
          <t>CW-S-2-B</t>
        </is>
      </c>
      <c r="AN27" s="149" t="n">
        <v>20</v>
      </c>
      <c r="BE27" s="82" t="inlineStr">
        <is>
          <t>DH-S-3</t>
        </is>
      </c>
      <c r="BF27" s="149" t="n">
        <v>18</v>
      </c>
      <c r="BG27" s="82" t="inlineStr">
        <is>
          <t>NL-S-2</t>
        </is>
      </c>
      <c r="BH27" s="149" t="n">
        <v>15</v>
      </c>
      <c r="BU27" s="82" t="inlineStr">
        <is>
          <t>IS-S-3</t>
        </is>
      </c>
      <c r="BV27" s="149" t="n">
        <v>20</v>
      </c>
    </row>
    <row r="28">
      <c r="A28" s="82">
        <f>E3</f>
        <v/>
      </c>
      <c r="B28" s="149">
        <f>F3</f>
        <v/>
      </c>
      <c r="Q28" s="82" t="inlineStr">
        <is>
          <t>EG-4</t>
        </is>
      </c>
      <c r="R28" s="149" t="n">
        <v>0</v>
      </c>
      <c r="S28" s="82" t="inlineStr">
        <is>
          <t>H9-5</t>
        </is>
      </c>
      <c r="T28" s="149" t="n">
        <v>10</v>
      </c>
      <c r="AK28" s="82" t="inlineStr">
        <is>
          <t>SN-S-4-B</t>
        </is>
      </c>
      <c r="AL28" s="149" t="n">
        <v>25</v>
      </c>
      <c r="AM28" s="82" t="inlineStr">
        <is>
          <t>CW-S-3-A</t>
        </is>
      </c>
      <c r="AN28" s="149" t="n">
        <v>25</v>
      </c>
      <c r="BE28" s="82" t="inlineStr">
        <is>
          <t>DH-S-4</t>
        </is>
      </c>
      <c r="BF28" s="149" t="n">
        <v>18</v>
      </c>
      <c r="BG28" s="82" t="inlineStr">
        <is>
          <t>NL-S-3</t>
        </is>
      </c>
      <c r="BH28" s="149" t="n">
        <v>20</v>
      </c>
      <c r="BU28" s="82" t="inlineStr">
        <is>
          <t>IS-S-4</t>
        </is>
      </c>
      <c r="BV28" s="149" t="n">
        <v>20</v>
      </c>
    </row>
    <row r="29">
      <c r="A29" s="82">
        <f>E4</f>
        <v/>
      </c>
      <c r="B29" s="149">
        <f>F4</f>
        <v/>
      </c>
      <c r="Q29" s="82" t="inlineStr">
        <is>
          <t>EG-5</t>
        </is>
      </c>
      <c r="R29" s="149" t="n">
        <v>0</v>
      </c>
      <c r="S29" s="82" t="inlineStr">
        <is>
          <t>H9-6</t>
        </is>
      </c>
      <c r="T29" s="149" t="n">
        <v>10</v>
      </c>
      <c r="AK29" s="82" t="inlineStr">
        <is>
          <t>SN-S-5</t>
        </is>
      </c>
      <c r="AL29" s="149" t="n">
        <v>25</v>
      </c>
      <c r="AM29" s="82" t="inlineStr">
        <is>
          <t>CW-S-3-B</t>
        </is>
      </c>
      <c r="AN29" s="149" t="n">
        <v>25</v>
      </c>
      <c r="BE29" s="82" t="inlineStr">
        <is>
          <t>DH-MO-1</t>
        </is>
      </c>
      <c r="BF29" s="149" t="n">
        <v>0</v>
      </c>
      <c r="BG29" s="82" t="inlineStr">
        <is>
          <t>NL-S-4</t>
        </is>
      </c>
      <c r="BH29" s="149" t="n">
        <v>20</v>
      </c>
      <c r="BU29" s="82" t="inlineStr">
        <is>
          <t>IS-S-5</t>
        </is>
      </c>
      <c r="BV29" s="149" t="n">
        <v>25</v>
      </c>
    </row>
    <row r="30">
      <c r="A30" s="82">
        <f>E5</f>
        <v/>
      </c>
      <c r="B30" s="149">
        <f>F5</f>
        <v/>
      </c>
      <c r="Q30" s="82" t="inlineStr">
        <is>
          <t>H8-1</t>
        </is>
      </c>
      <c r="R30" s="149" t="n">
        <v>10</v>
      </c>
      <c r="AM30" s="82" t="inlineStr">
        <is>
          <t>CW-S-4</t>
        </is>
      </c>
      <c r="AN30" s="149" t="n">
        <v>25</v>
      </c>
      <c r="BG30" s="82" t="inlineStr">
        <is>
          <t>NL-S-5</t>
        </is>
      </c>
      <c r="BH30" s="149" t="n">
        <v>25</v>
      </c>
    </row>
    <row r="31">
      <c r="A31" s="82">
        <f>E6</f>
        <v/>
      </c>
      <c r="B31" s="149">
        <f>F6</f>
        <v/>
      </c>
      <c r="Q31" s="82" t="inlineStr">
        <is>
          <t>H8-2</t>
        </is>
      </c>
      <c r="R31" s="149" t="n">
        <v>10</v>
      </c>
    </row>
    <row r="32">
      <c r="A32" s="82">
        <f>E7</f>
        <v/>
      </c>
      <c r="B32" s="149">
        <f>F7</f>
        <v/>
      </c>
      <c r="Q32" s="82" t="inlineStr">
        <is>
          <t>H8-3</t>
        </is>
      </c>
      <c r="R32" s="149" t="n">
        <v>10</v>
      </c>
    </row>
    <row r="33">
      <c r="A33" s="82">
        <f>E8</f>
        <v/>
      </c>
      <c r="B33" s="149">
        <f>F8</f>
        <v/>
      </c>
      <c r="Q33" s="82" t="inlineStr">
        <is>
          <t>H8-4</t>
        </is>
      </c>
      <c r="R33" s="149" t="n">
        <v>10</v>
      </c>
    </row>
    <row r="34">
      <c r="A34" s="82">
        <f>E9</f>
        <v/>
      </c>
      <c r="B34" s="149">
        <f>F9</f>
        <v/>
      </c>
    </row>
    <row r="35">
      <c r="A35" s="82">
        <f>E10</f>
        <v/>
      </c>
      <c r="B35" s="149">
        <f>F10</f>
        <v/>
      </c>
    </row>
    <row r="36">
      <c r="A36" s="82">
        <f>E11</f>
        <v/>
      </c>
      <c r="B36" s="149">
        <f>F11</f>
        <v/>
      </c>
    </row>
    <row r="37">
      <c r="A37" s="82">
        <f>E12</f>
        <v/>
      </c>
      <c r="B37" s="149">
        <f>F12</f>
        <v/>
      </c>
    </row>
    <row r="38">
      <c r="A38" s="82">
        <f>E13</f>
        <v/>
      </c>
      <c r="B38" s="149">
        <f>F13</f>
        <v/>
      </c>
    </row>
    <row r="39">
      <c r="A39" s="82">
        <f>E14</f>
        <v/>
      </c>
      <c r="B39" s="149">
        <f>F14</f>
        <v/>
      </c>
    </row>
    <row r="40">
      <c r="A40" s="82">
        <f>E15</f>
        <v/>
      </c>
      <c r="B40" s="149">
        <f>F15</f>
        <v/>
      </c>
    </row>
    <row r="41">
      <c r="A41" s="82">
        <f>E16</f>
        <v/>
      </c>
      <c r="B41" s="149">
        <f>F16</f>
        <v/>
      </c>
    </row>
    <row r="42">
      <c r="A42" s="82">
        <f>E17</f>
        <v/>
      </c>
      <c r="B42" s="149">
        <f>F17</f>
        <v/>
      </c>
    </row>
    <row r="43">
      <c r="A43" s="82">
        <f>E18</f>
        <v/>
      </c>
      <c r="B43" s="149">
        <f>F18</f>
        <v/>
      </c>
    </row>
    <row r="44">
      <c r="A44" s="82">
        <f>E19</f>
        <v/>
      </c>
      <c r="B44" s="149">
        <f>F19</f>
        <v/>
      </c>
    </row>
    <row r="45">
      <c r="A45" s="82">
        <f>E20</f>
        <v/>
      </c>
      <c r="B45" s="149">
        <f>F20</f>
        <v/>
      </c>
    </row>
    <row r="46">
      <c r="A46" s="82">
        <f>E21</f>
        <v/>
      </c>
      <c r="B46" s="149">
        <f>F21</f>
        <v/>
      </c>
    </row>
    <row r="47">
      <c r="A47" s="82">
        <f>E22</f>
        <v/>
      </c>
      <c r="B47" s="149">
        <f>F22</f>
        <v/>
      </c>
    </row>
    <row r="48">
      <c r="A48" s="82">
        <f>E23</f>
        <v/>
      </c>
      <c r="B48" s="149">
        <f>F23</f>
        <v/>
      </c>
    </row>
    <row r="50">
      <c r="A50" s="82">
        <f>G2</f>
        <v/>
      </c>
      <c r="B50" s="149">
        <f>H2</f>
        <v/>
      </c>
    </row>
    <row r="51">
      <c r="A51" s="82">
        <f>G3</f>
        <v/>
      </c>
      <c r="B51" s="149">
        <f>H3</f>
        <v/>
      </c>
    </row>
    <row r="52">
      <c r="A52" s="82">
        <f>G4</f>
        <v/>
      </c>
      <c r="B52" s="149">
        <f>H4</f>
        <v/>
      </c>
    </row>
    <row r="53">
      <c r="A53" s="82">
        <f>G5</f>
        <v/>
      </c>
      <c r="B53" s="149">
        <f>H5</f>
        <v/>
      </c>
    </row>
    <row r="54">
      <c r="A54" s="82">
        <f>G6</f>
        <v/>
      </c>
      <c r="B54" s="149">
        <f>H6</f>
        <v/>
      </c>
    </row>
    <row r="55">
      <c r="A55" s="82">
        <f>G7</f>
        <v/>
      </c>
      <c r="B55" s="149">
        <f>H7</f>
        <v/>
      </c>
    </row>
    <row r="56">
      <c r="A56" s="82">
        <f>G8</f>
        <v/>
      </c>
      <c r="B56" s="149">
        <f>H8</f>
        <v/>
      </c>
    </row>
    <row r="57">
      <c r="A57" s="82">
        <f>G9</f>
        <v/>
      </c>
      <c r="B57" s="149">
        <f>H9</f>
        <v/>
      </c>
    </row>
    <row r="58">
      <c r="A58" s="82">
        <f>G10</f>
        <v/>
      </c>
      <c r="B58" s="149">
        <f>H10</f>
        <v/>
      </c>
    </row>
    <row r="59">
      <c r="A59" s="82">
        <f>G11</f>
        <v/>
      </c>
      <c r="B59" s="149">
        <f>H11</f>
        <v/>
      </c>
    </row>
    <row r="60">
      <c r="A60" s="82">
        <f>G12</f>
        <v/>
      </c>
      <c r="B60" s="149">
        <f>H12</f>
        <v/>
      </c>
    </row>
    <row r="61">
      <c r="A61" s="82">
        <f>G13</f>
        <v/>
      </c>
      <c r="B61" s="149">
        <f>H13</f>
        <v/>
      </c>
    </row>
    <row r="62">
      <c r="A62" s="82">
        <f>G14</f>
        <v/>
      </c>
      <c r="B62" s="149">
        <f>H14</f>
        <v/>
      </c>
    </row>
    <row r="63">
      <c r="A63" s="82">
        <f>G15</f>
        <v/>
      </c>
      <c r="B63" s="149">
        <f>H15</f>
        <v/>
      </c>
    </row>
    <row r="64">
      <c r="A64" s="82">
        <f>G16</f>
        <v/>
      </c>
      <c r="B64" s="149">
        <f>H16</f>
        <v/>
      </c>
    </row>
    <row r="66">
      <c r="A66" s="82">
        <f>I2</f>
        <v/>
      </c>
      <c r="B66" s="149">
        <f>J2</f>
        <v/>
      </c>
    </row>
    <row r="67">
      <c r="A67" s="82">
        <f>I3</f>
        <v/>
      </c>
      <c r="B67" s="149">
        <f>J3</f>
        <v/>
      </c>
    </row>
    <row r="68">
      <c r="A68" s="82">
        <f>I4</f>
        <v/>
      </c>
      <c r="B68" s="149">
        <f>J4</f>
        <v/>
      </c>
    </row>
    <row r="69">
      <c r="A69" s="82">
        <f>I5</f>
        <v/>
      </c>
      <c r="B69" s="149">
        <f>J5</f>
        <v/>
      </c>
    </row>
    <row r="70">
      <c r="A70" s="82">
        <f>I6</f>
        <v/>
      </c>
      <c r="B70" s="149">
        <f>J6</f>
        <v/>
      </c>
    </row>
    <row r="71">
      <c r="A71" s="82">
        <f>I7</f>
        <v/>
      </c>
      <c r="B71" s="149">
        <f>J7</f>
        <v/>
      </c>
    </row>
    <row r="72">
      <c r="A72" s="82">
        <f>I8</f>
        <v/>
      </c>
      <c r="B72" s="149">
        <f>J8</f>
        <v/>
      </c>
    </row>
    <row r="73">
      <c r="A73" s="82">
        <f>I9</f>
        <v/>
      </c>
      <c r="B73" s="149">
        <f>J9</f>
        <v/>
      </c>
    </row>
    <row r="74">
      <c r="A74" s="82">
        <f>I10</f>
        <v/>
      </c>
      <c r="B74" s="149">
        <f>J10</f>
        <v/>
      </c>
    </row>
    <row r="75">
      <c r="A75" s="82">
        <f>I11</f>
        <v/>
      </c>
      <c r="B75" s="149">
        <f>J11</f>
        <v/>
      </c>
    </row>
    <row r="76">
      <c r="A76" s="82">
        <f>I12</f>
        <v/>
      </c>
      <c r="B76" s="149">
        <f>J12</f>
        <v/>
      </c>
    </row>
    <row r="77">
      <c r="A77" s="82">
        <f>I13</f>
        <v/>
      </c>
      <c r="B77" s="149">
        <f>J13</f>
        <v/>
      </c>
    </row>
    <row r="78">
      <c r="A78" s="82">
        <f>I14</f>
        <v/>
      </c>
      <c r="B78" s="149">
        <f>J14</f>
        <v/>
      </c>
    </row>
    <row r="79">
      <c r="A79" s="82">
        <f>I15</f>
        <v/>
      </c>
      <c r="B79" s="149">
        <f>J15</f>
        <v/>
      </c>
    </row>
    <row r="80">
      <c r="A80" s="82">
        <f>I16</f>
        <v/>
      </c>
      <c r="B80" s="149">
        <f>J16</f>
        <v/>
      </c>
    </row>
    <row r="81">
      <c r="A81" s="82">
        <f>I17</f>
        <v/>
      </c>
      <c r="B81" s="149">
        <f>J17</f>
        <v/>
      </c>
    </row>
    <row r="82">
      <c r="A82" s="82">
        <f>I18</f>
        <v/>
      </c>
      <c r="B82" s="149">
        <f>J18</f>
        <v/>
      </c>
    </row>
    <row r="83">
      <c r="A83" s="82">
        <f>I19</f>
        <v/>
      </c>
      <c r="B83" s="149">
        <f>J19</f>
        <v/>
      </c>
    </row>
    <row r="84">
      <c r="A84" s="82">
        <f>I20</f>
        <v/>
      </c>
      <c r="B84" s="149">
        <f>J20</f>
        <v/>
      </c>
    </row>
    <row r="85">
      <c r="A85" s="82">
        <f>I21</f>
        <v/>
      </c>
      <c r="B85" s="149">
        <f>J21</f>
        <v/>
      </c>
    </row>
    <row r="87">
      <c r="A87" s="82">
        <f>K2</f>
        <v/>
      </c>
      <c r="B87" s="149">
        <f>L2</f>
        <v/>
      </c>
    </row>
    <row r="88">
      <c r="A88" s="82">
        <f>K3</f>
        <v/>
      </c>
      <c r="B88" s="149">
        <f>L3</f>
        <v/>
      </c>
    </row>
    <row r="89">
      <c r="A89" s="82">
        <f>K4</f>
        <v/>
      </c>
      <c r="B89" s="149">
        <f>L4</f>
        <v/>
      </c>
    </row>
    <row r="90">
      <c r="A90" s="82">
        <f>K5</f>
        <v/>
      </c>
      <c r="B90" s="149">
        <f>L5</f>
        <v/>
      </c>
    </row>
    <row r="91">
      <c r="A91" s="82">
        <f>K6</f>
        <v/>
      </c>
      <c r="B91" s="149">
        <f>L6</f>
        <v/>
      </c>
    </row>
    <row r="92">
      <c r="A92" s="82">
        <f>K7</f>
        <v/>
      </c>
      <c r="B92" s="149">
        <f>L7</f>
        <v/>
      </c>
    </row>
    <row r="93">
      <c r="A93" s="82">
        <f>K8</f>
        <v/>
      </c>
      <c r="B93" s="149">
        <f>L8</f>
        <v/>
      </c>
    </row>
    <row r="94">
      <c r="A94" s="82">
        <f>K9</f>
        <v/>
      </c>
      <c r="B94" s="149">
        <f>L9</f>
        <v/>
      </c>
    </row>
    <row r="95">
      <c r="A95" s="82">
        <f>K10</f>
        <v/>
      </c>
      <c r="B95" s="149">
        <f>L10</f>
        <v/>
      </c>
    </row>
    <row r="96">
      <c r="A96" s="82">
        <f>K11</f>
        <v/>
      </c>
      <c r="B96" s="149">
        <f>L11</f>
        <v/>
      </c>
    </row>
    <row r="97">
      <c r="A97" s="82">
        <f>K12</f>
        <v/>
      </c>
      <c r="B97" s="149">
        <f>L12</f>
        <v/>
      </c>
    </row>
    <row r="98">
      <c r="A98" s="82">
        <f>K13</f>
        <v/>
      </c>
      <c r="B98" s="149">
        <f>L13</f>
        <v/>
      </c>
    </row>
    <row r="99">
      <c r="A99" s="82">
        <f>K14</f>
        <v/>
      </c>
      <c r="B99" s="149">
        <f>L14</f>
        <v/>
      </c>
    </row>
    <row r="100">
      <c r="A100" s="82">
        <f>K15</f>
        <v/>
      </c>
      <c r="B100" s="149">
        <f>L15</f>
        <v/>
      </c>
    </row>
    <row r="101">
      <c r="A101" s="82">
        <f>K16</f>
        <v/>
      </c>
      <c r="B101" s="149">
        <f>L16</f>
        <v/>
      </c>
    </row>
    <row r="102">
      <c r="A102" s="82">
        <f>K17</f>
        <v/>
      </c>
      <c r="B102" s="149">
        <f>L17</f>
        <v/>
      </c>
    </row>
    <row r="103">
      <c r="A103" s="82">
        <f>K18</f>
        <v/>
      </c>
      <c r="B103" s="149">
        <f>L18</f>
        <v/>
      </c>
    </row>
    <row r="104">
      <c r="A104" s="82">
        <f>K19</f>
        <v/>
      </c>
      <c r="B104" s="149">
        <f>L19</f>
        <v/>
      </c>
    </row>
    <row r="105">
      <c r="A105" s="82">
        <f>K20</f>
        <v/>
      </c>
      <c r="B105" s="149">
        <f>L20</f>
        <v/>
      </c>
    </row>
    <row r="106">
      <c r="A106" s="82">
        <f>K21</f>
        <v/>
      </c>
      <c r="B106" s="149">
        <f>L21</f>
        <v/>
      </c>
    </row>
    <row r="107">
      <c r="A107" s="82">
        <f>K22</f>
        <v/>
      </c>
      <c r="B107" s="149">
        <f>L22</f>
        <v/>
      </c>
    </row>
    <row r="108">
      <c r="A108" s="82">
        <f>K23</f>
        <v/>
      </c>
      <c r="B108" s="149">
        <f>L23</f>
        <v/>
      </c>
    </row>
    <row r="109">
      <c r="A109" s="82">
        <f>K24</f>
        <v/>
      </c>
      <c r="B109" s="149">
        <f>L24</f>
        <v/>
      </c>
    </row>
    <row r="110">
      <c r="A110" s="82">
        <f>K25</f>
        <v/>
      </c>
      <c r="B110" s="149">
        <f>L25</f>
        <v/>
      </c>
    </row>
    <row r="112">
      <c r="A112" s="82">
        <f>M2</f>
        <v/>
      </c>
      <c r="B112" s="149">
        <f>N2</f>
        <v/>
      </c>
    </row>
    <row r="113">
      <c r="A113" s="82">
        <f>M3</f>
        <v/>
      </c>
      <c r="B113" s="149">
        <f>N3</f>
        <v/>
      </c>
    </row>
    <row r="114">
      <c r="A114" s="82">
        <f>M4</f>
        <v/>
      </c>
      <c r="B114" s="149">
        <f>N4</f>
        <v/>
      </c>
    </row>
    <row r="115">
      <c r="A115" s="82">
        <f>M5</f>
        <v/>
      </c>
      <c r="B115" s="149">
        <f>N5</f>
        <v/>
      </c>
    </row>
    <row r="116">
      <c r="A116" s="82">
        <f>M6</f>
        <v/>
      </c>
      <c r="B116" s="149">
        <f>N6</f>
        <v/>
      </c>
    </row>
    <row r="117">
      <c r="A117" s="82">
        <f>M7</f>
        <v/>
      </c>
      <c r="B117" s="149">
        <f>N7</f>
        <v/>
      </c>
    </row>
    <row r="118">
      <c r="A118" s="82">
        <f>M8</f>
        <v/>
      </c>
      <c r="B118" s="149">
        <f>N8</f>
        <v/>
      </c>
    </row>
    <row r="119">
      <c r="A119" s="82">
        <f>M9</f>
        <v/>
      </c>
      <c r="B119" s="149">
        <f>N9</f>
        <v/>
      </c>
    </row>
    <row r="120">
      <c r="A120" s="82">
        <f>M10</f>
        <v/>
      </c>
      <c r="B120" s="149">
        <f>N10</f>
        <v/>
      </c>
    </row>
    <row r="121">
      <c r="A121" s="82">
        <f>M11</f>
        <v/>
      </c>
      <c r="B121" s="149">
        <f>N11</f>
        <v/>
      </c>
    </row>
    <row r="122">
      <c r="A122" s="82">
        <f>M12</f>
        <v/>
      </c>
      <c r="B122" s="149">
        <f>N12</f>
        <v/>
      </c>
    </row>
    <row r="123">
      <c r="A123" s="82">
        <f>M13</f>
        <v/>
      </c>
      <c r="B123" s="149">
        <f>N13</f>
        <v/>
      </c>
    </row>
    <row r="124">
      <c r="A124" s="82">
        <f>M14</f>
        <v/>
      </c>
      <c r="B124" s="149">
        <f>N14</f>
        <v/>
      </c>
    </row>
    <row r="125">
      <c r="A125" s="82">
        <f>M15</f>
        <v/>
      </c>
      <c r="B125" s="149">
        <f>N15</f>
        <v/>
      </c>
    </row>
    <row r="126">
      <c r="A126" s="82">
        <f>M16</f>
        <v/>
      </c>
      <c r="B126" s="149">
        <f>N16</f>
        <v/>
      </c>
    </row>
    <row r="127">
      <c r="A127" s="82">
        <f>M17</f>
        <v/>
      </c>
      <c r="B127" s="149">
        <f>N17</f>
        <v/>
      </c>
    </row>
    <row r="128">
      <c r="A128" s="82">
        <f>M18</f>
        <v/>
      </c>
      <c r="B128" s="149">
        <f>N18</f>
        <v/>
      </c>
    </row>
    <row r="129">
      <c r="A129" s="82">
        <f>M19</f>
        <v/>
      </c>
      <c r="B129" s="149">
        <f>N19</f>
        <v/>
      </c>
    </row>
    <row r="130">
      <c r="A130" s="82">
        <f>M20</f>
        <v/>
      </c>
      <c r="B130" s="149">
        <f>N20</f>
        <v/>
      </c>
    </row>
    <row r="131">
      <c r="A131" s="82">
        <f>M21</f>
        <v/>
      </c>
      <c r="B131" s="149">
        <f>N21</f>
        <v/>
      </c>
    </row>
    <row r="132">
      <c r="A132" s="82">
        <f>M22</f>
        <v/>
      </c>
      <c r="B132" s="149">
        <f>N22</f>
        <v/>
      </c>
    </row>
    <row r="133">
      <c r="A133" s="82">
        <f>M23</f>
        <v/>
      </c>
      <c r="B133" s="149">
        <f>N23</f>
        <v/>
      </c>
    </row>
    <row r="134">
      <c r="A134" s="82">
        <f>M24</f>
        <v/>
      </c>
      <c r="B134" s="149">
        <f>N24</f>
        <v/>
      </c>
    </row>
    <row r="135">
      <c r="A135" s="82">
        <f>M25</f>
        <v/>
      </c>
      <c r="B135" s="149">
        <f>N25</f>
        <v/>
      </c>
    </row>
    <row r="136">
      <c r="A136" s="82">
        <f>M26</f>
        <v/>
      </c>
      <c r="B136" s="149">
        <f>N26</f>
        <v/>
      </c>
    </row>
    <row r="137">
      <c r="A137" s="82">
        <f>M27</f>
        <v/>
      </c>
      <c r="B137" s="149">
        <f>N27</f>
        <v/>
      </c>
    </row>
    <row r="139">
      <c r="A139" s="82">
        <f>O2</f>
        <v/>
      </c>
      <c r="B139" s="149">
        <f>P2</f>
        <v/>
      </c>
    </row>
    <row r="140">
      <c r="A140" s="82">
        <f>O3</f>
        <v/>
      </c>
      <c r="B140" s="149">
        <f>P3</f>
        <v/>
      </c>
    </row>
    <row r="141">
      <c r="A141" s="82">
        <f>O4</f>
        <v/>
      </c>
      <c r="B141" s="149">
        <f>P4</f>
        <v/>
      </c>
    </row>
    <row r="142">
      <c r="A142" s="82">
        <f>O5</f>
        <v/>
      </c>
      <c r="B142" s="149">
        <f>P5</f>
        <v/>
      </c>
    </row>
    <row r="143">
      <c r="A143" s="82">
        <f>O6</f>
        <v/>
      </c>
      <c r="B143" s="149">
        <f>P6</f>
        <v/>
      </c>
    </row>
    <row r="144">
      <c r="A144" s="82">
        <f>O7</f>
        <v/>
      </c>
      <c r="B144" s="149">
        <f>P7</f>
        <v/>
      </c>
    </row>
    <row r="145">
      <c r="A145" s="82">
        <f>O8</f>
        <v/>
      </c>
      <c r="B145" s="149">
        <f>P8</f>
        <v/>
      </c>
    </row>
    <row r="146">
      <c r="A146" s="82">
        <f>O9</f>
        <v/>
      </c>
      <c r="B146" s="149">
        <f>P9</f>
        <v/>
      </c>
    </row>
    <row r="147">
      <c r="A147" s="82">
        <f>O10</f>
        <v/>
      </c>
      <c r="B147" s="149">
        <f>P10</f>
        <v/>
      </c>
    </row>
    <row r="148">
      <c r="A148" s="82">
        <f>O11</f>
        <v/>
      </c>
      <c r="B148" s="149">
        <f>P11</f>
        <v/>
      </c>
    </row>
    <row r="149">
      <c r="A149" s="82">
        <f>O12</f>
        <v/>
      </c>
      <c r="B149" s="149">
        <f>P12</f>
        <v/>
      </c>
    </row>
    <row r="150">
      <c r="A150" s="82">
        <f>O13</f>
        <v/>
      </c>
      <c r="B150" s="149">
        <f>P13</f>
        <v/>
      </c>
    </row>
    <row r="151">
      <c r="A151" s="82">
        <f>O14</f>
        <v/>
      </c>
      <c r="B151" s="149">
        <f>P14</f>
        <v/>
      </c>
    </row>
    <row r="152">
      <c r="A152" s="82">
        <f>O15</f>
        <v/>
      </c>
      <c r="B152" s="149">
        <f>P15</f>
        <v/>
      </c>
    </row>
    <row r="153">
      <c r="A153" s="82">
        <f>O16</f>
        <v/>
      </c>
      <c r="B153" s="149">
        <f>P16</f>
        <v/>
      </c>
    </row>
    <row r="154">
      <c r="A154" s="82">
        <f>O17</f>
        <v/>
      </c>
      <c r="B154" s="149">
        <f>P17</f>
        <v/>
      </c>
    </row>
    <row r="155">
      <c r="A155" s="82">
        <f>O18</f>
        <v/>
      </c>
      <c r="B155" s="149">
        <f>P18</f>
        <v/>
      </c>
    </row>
    <row r="156">
      <c r="A156" s="82">
        <f>O19</f>
        <v/>
      </c>
      <c r="B156" s="149">
        <f>P19</f>
        <v/>
      </c>
    </row>
    <row r="157">
      <c r="A157" s="82">
        <f>O20</f>
        <v/>
      </c>
      <c r="B157" s="149">
        <f>P20</f>
        <v/>
      </c>
    </row>
    <row r="158">
      <c r="A158" s="82">
        <f>O21</f>
        <v/>
      </c>
      <c r="B158" s="149">
        <f>P21</f>
        <v/>
      </c>
    </row>
    <row r="159">
      <c r="A159" s="82">
        <f>O22</f>
        <v/>
      </c>
      <c r="B159" s="149">
        <f>P22</f>
        <v/>
      </c>
    </row>
    <row r="160">
      <c r="A160" s="82">
        <f>O23</f>
        <v/>
      </c>
      <c r="B160" s="149">
        <f>P23</f>
        <v/>
      </c>
    </row>
    <row r="161">
      <c r="A161" s="82">
        <f>O24</f>
        <v/>
      </c>
      <c r="B161" s="149">
        <f>P24</f>
        <v/>
      </c>
    </row>
    <row r="162">
      <c r="A162" s="82">
        <f>O25</f>
        <v/>
      </c>
      <c r="B162" s="149">
        <f>P25</f>
        <v/>
      </c>
    </row>
    <row r="163">
      <c r="A163" s="82">
        <f>O26</f>
        <v/>
      </c>
      <c r="B163" s="149">
        <f>P26</f>
        <v/>
      </c>
    </row>
    <row r="164">
      <c r="A164" s="82">
        <f>O27</f>
        <v/>
      </c>
      <c r="B164" s="149">
        <f>P27</f>
        <v/>
      </c>
    </row>
    <row r="166">
      <c r="A166" s="82">
        <f>Q2</f>
        <v/>
      </c>
      <c r="B166" s="149">
        <f>R2</f>
        <v/>
      </c>
    </row>
    <row r="167">
      <c r="A167" s="82">
        <f>Q3</f>
        <v/>
      </c>
      <c r="B167" s="149">
        <f>R3</f>
        <v/>
      </c>
    </row>
    <row r="168">
      <c r="A168" s="82">
        <f>Q4</f>
        <v/>
      </c>
      <c r="B168" s="149">
        <f>R4</f>
        <v/>
      </c>
    </row>
    <row r="169">
      <c r="A169" s="82">
        <f>Q5</f>
        <v/>
      </c>
      <c r="B169" s="149">
        <f>R5</f>
        <v/>
      </c>
    </row>
    <row r="170">
      <c r="A170" s="82">
        <f>Q6</f>
        <v/>
      </c>
      <c r="B170" s="149">
        <f>R6</f>
        <v/>
      </c>
    </row>
    <row r="171">
      <c r="A171" s="82">
        <f>Q7</f>
        <v/>
      </c>
      <c r="B171" s="149">
        <f>R7</f>
        <v/>
      </c>
    </row>
    <row r="172">
      <c r="A172" s="82">
        <f>Q8</f>
        <v/>
      </c>
      <c r="B172" s="149">
        <f>R8</f>
        <v/>
      </c>
    </row>
    <row r="173">
      <c r="A173" s="82">
        <f>Q9</f>
        <v/>
      </c>
      <c r="B173" s="149">
        <f>R9</f>
        <v/>
      </c>
    </row>
    <row r="174">
      <c r="A174" s="82">
        <f>Q10</f>
        <v/>
      </c>
      <c r="B174" s="149">
        <f>R10</f>
        <v/>
      </c>
    </row>
    <row r="175">
      <c r="A175" s="82">
        <f>Q11</f>
        <v/>
      </c>
      <c r="B175" s="149">
        <f>R11</f>
        <v/>
      </c>
    </row>
    <row r="176">
      <c r="A176" s="82">
        <f>Q12</f>
        <v/>
      </c>
      <c r="B176" s="149">
        <f>R12</f>
        <v/>
      </c>
    </row>
    <row r="177">
      <c r="A177" s="82">
        <f>Q13</f>
        <v/>
      </c>
      <c r="B177" s="149">
        <f>R13</f>
        <v/>
      </c>
    </row>
    <row r="178">
      <c r="A178" s="82">
        <f>Q14</f>
        <v/>
      </c>
      <c r="B178" s="149">
        <f>R14</f>
        <v/>
      </c>
    </row>
    <row r="179">
      <c r="A179" s="82">
        <f>Q15</f>
        <v/>
      </c>
      <c r="B179" s="149">
        <f>R15</f>
        <v/>
      </c>
    </row>
    <row r="180">
      <c r="A180" s="82">
        <f>Q16</f>
        <v/>
      </c>
      <c r="B180" s="149">
        <f>R16</f>
        <v/>
      </c>
    </row>
    <row r="181">
      <c r="A181" s="82">
        <f>Q17</f>
        <v/>
      </c>
      <c r="B181" s="149">
        <f>R17</f>
        <v/>
      </c>
    </row>
    <row r="182">
      <c r="A182" s="82">
        <f>Q18</f>
        <v/>
      </c>
      <c r="B182" s="149">
        <f>R18</f>
        <v/>
      </c>
    </row>
    <row r="183">
      <c r="A183" s="82">
        <f>Q19</f>
        <v/>
      </c>
      <c r="B183" s="149">
        <f>R19</f>
        <v/>
      </c>
    </row>
    <row r="184">
      <c r="A184" s="82">
        <f>Q20</f>
        <v/>
      </c>
      <c r="B184" s="149">
        <f>R20</f>
        <v/>
      </c>
    </row>
    <row r="185">
      <c r="A185" s="82">
        <f>Q21</f>
        <v/>
      </c>
      <c r="B185" s="149">
        <f>R21</f>
        <v/>
      </c>
    </row>
    <row r="186">
      <c r="A186" s="82">
        <f>Q22</f>
        <v/>
      </c>
      <c r="B186" s="149">
        <f>R22</f>
        <v/>
      </c>
    </row>
    <row r="187">
      <c r="A187" s="82">
        <f>Q23</f>
        <v/>
      </c>
      <c r="B187" s="149">
        <f>R23</f>
        <v/>
      </c>
    </row>
    <row r="188">
      <c r="A188" s="82">
        <f>Q24</f>
        <v/>
      </c>
      <c r="B188" s="149">
        <f>R24</f>
        <v/>
      </c>
    </row>
    <row r="189">
      <c r="A189" s="82">
        <f>Q25</f>
        <v/>
      </c>
      <c r="B189" s="149">
        <f>R25</f>
        <v/>
      </c>
    </row>
    <row r="190">
      <c r="A190" s="82">
        <f>Q26</f>
        <v/>
      </c>
      <c r="B190" s="149">
        <f>R26</f>
        <v/>
      </c>
    </row>
    <row r="191">
      <c r="A191" s="82">
        <f>Q27</f>
        <v/>
      </c>
      <c r="B191" s="149">
        <f>R27</f>
        <v/>
      </c>
    </row>
    <row r="192">
      <c r="A192" s="82">
        <f>Q28</f>
        <v/>
      </c>
      <c r="B192" s="149">
        <f>R28</f>
        <v/>
      </c>
    </row>
    <row r="193">
      <c r="A193" s="82">
        <f>Q29</f>
        <v/>
      </c>
      <c r="B193" s="149">
        <f>R29</f>
        <v/>
      </c>
    </row>
    <row r="194">
      <c r="A194" s="82">
        <f>Q30</f>
        <v/>
      </c>
      <c r="B194" s="149">
        <f>R30</f>
        <v/>
      </c>
    </row>
    <row r="195">
      <c r="A195" s="82">
        <f>Q31</f>
        <v/>
      </c>
      <c r="B195" s="149">
        <f>R31</f>
        <v/>
      </c>
    </row>
    <row r="196">
      <c r="A196" s="82">
        <f>Q32</f>
        <v/>
      </c>
      <c r="B196" s="149">
        <f>R32</f>
        <v/>
      </c>
    </row>
    <row r="197">
      <c r="A197" s="82">
        <f>Q33</f>
        <v/>
      </c>
      <c r="B197" s="149">
        <f>R33</f>
        <v/>
      </c>
    </row>
    <row r="199">
      <c r="A199" s="82">
        <f>S2</f>
        <v/>
      </c>
      <c r="B199" s="149">
        <f>T2</f>
        <v/>
      </c>
    </row>
    <row r="200">
      <c r="A200" s="82">
        <f>S3</f>
        <v/>
      </c>
      <c r="B200" s="149">
        <f>T3</f>
        <v/>
      </c>
    </row>
    <row r="201">
      <c r="A201" s="82">
        <f>S4</f>
        <v/>
      </c>
      <c r="B201" s="149">
        <f>T4</f>
        <v/>
      </c>
    </row>
    <row r="202">
      <c r="A202" s="82">
        <f>S5</f>
        <v/>
      </c>
      <c r="B202" s="149">
        <f>T5</f>
        <v/>
      </c>
    </row>
    <row r="203">
      <c r="A203" s="82">
        <f>S6</f>
        <v/>
      </c>
      <c r="B203" s="149">
        <f>T6</f>
        <v/>
      </c>
    </row>
    <row r="204">
      <c r="A204" s="82">
        <f>S7</f>
        <v/>
      </c>
      <c r="B204" s="149">
        <f>T7</f>
        <v/>
      </c>
    </row>
    <row r="205">
      <c r="A205" s="82">
        <f>S8</f>
        <v/>
      </c>
      <c r="B205" s="149">
        <f>T8</f>
        <v/>
      </c>
    </row>
    <row r="206">
      <c r="A206" s="82">
        <f>S9</f>
        <v/>
      </c>
      <c r="B206" s="149">
        <f>T9</f>
        <v/>
      </c>
    </row>
    <row r="207">
      <c r="A207" s="82">
        <f>S10</f>
        <v/>
      </c>
      <c r="B207" s="149">
        <f>T10</f>
        <v/>
      </c>
    </row>
    <row r="208">
      <c r="A208" s="82">
        <f>S11</f>
        <v/>
      </c>
      <c r="B208" s="149">
        <f>T11</f>
        <v/>
      </c>
    </row>
    <row r="209">
      <c r="A209" s="82">
        <f>S12</f>
        <v/>
      </c>
      <c r="B209" s="149">
        <f>T12</f>
        <v/>
      </c>
    </row>
    <row r="210">
      <c r="A210" s="82">
        <f>S13</f>
        <v/>
      </c>
      <c r="B210" s="149">
        <f>T13</f>
        <v/>
      </c>
    </row>
    <row r="211">
      <c r="A211" s="82">
        <f>S14</f>
        <v/>
      </c>
      <c r="B211" s="149">
        <f>T14</f>
        <v/>
      </c>
    </row>
    <row r="212">
      <c r="A212" s="82">
        <f>S15</f>
        <v/>
      </c>
      <c r="B212" s="149">
        <f>T15</f>
        <v/>
      </c>
    </row>
    <row r="213">
      <c r="A213" s="82">
        <f>S16</f>
        <v/>
      </c>
      <c r="B213" s="149">
        <f>T16</f>
        <v/>
      </c>
    </row>
    <row r="214">
      <c r="A214" s="82">
        <f>S17</f>
        <v/>
      </c>
      <c r="B214" s="149">
        <f>T17</f>
        <v/>
      </c>
    </row>
    <row r="215">
      <c r="A215" s="82">
        <f>S18</f>
        <v/>
      </c>
      <c r="B215" s="149">
        <f>T18</f>
        <v/>
      </c>
    </row>
    <row r="216">
      <c r="A216" s="82">
        <f>S19</f>
        <v/>
      </c>
      <c r="B216" s="149">
        <f>T19</f>
        <v/>
      </c>
    </row>
    <row r="217">
      <c r="A217" s="82">
        <f>S20</f>
        <v/>
      </c>
      <c r="B217" s="149">
        <f>T20</f>
        <v/>
      </c>
    </row>
    <row r="218">
      <c r="A218" s="82">
        <f>S21</f>
        <v/>
      </c>
      <c r="B218" s="149">
        <f>T21</f>
        <v/>
      </c>
    </row>
    <row r="219">
      <c r="A219" s="82">
        <f>S22</f>
        <v/>
      </c>
      <c r="B219" s="149">
        <f>T22</f>
        <v/>
      </c>
    </row>
    <row r="220">
      <c r="A220" s="82">
        <f>S23</f>
        <v/>
      </c>
      <c r="B220" s="149">
        <f>T23</f>
        <v/>
      </c>
    </row>
    <row r="221">
      <c r="A221" s="82">
        <f>S24</f>
        <v/>
      </c>
      <c r="B221" s="149">
        <f>T24</f>
        <v/>
      </c>
    </row>
    <row r="222">
      <c r="A222" s="82">
        <f>S25</f>
        <v/>
      </c>
      <c r="B222" s="149">
        <f>T25</f>
        <v/>
      </c>
    </row>
    <row r="223">
      <c r="A223" s="82">
        <f>S26</f>
        <v/>
      </c>
      <c r="B223" s="149">
        <f>T26</f>
        <v/>
      </c>
    </row>
    <row r="224">
      <c r="A224" s="82">
        <f>S27</f>
        <v/>
      </c>
      <c r="B224" s="149">
        <f>T27</f>
        <v/>
      </c>
    </row>
    <row r="225">
      <c r="A225" s="82">
        <f>S28</f>
        <v/>
      </c>
      <c r="B225" s="149">
        <f>T28</f>
        <v/>
      </c>
    </row>
    <row r="226">
      <c r="A226" s="82">
        <f>S29</f>
        <v/>
      </c>
      <c r="B226" s="149">
        <f>T29</f>
        <v/>
      </c>
    </row>
    <row r="228">
      <c r="A228" s="82">
        <f>U2</f>
        <v/>
      </c>
      <c r="B228" s="149">
        <f>V2</f>
        <v/>
      </c>
    </row>
    <row r="229">
      <c r="A229" s="82">
        <f>U3</f>
        <v/>
      </c>
      <c r="B229" s="149">
        <f>V3</f>
        <v/>
      </c>
    </row>
    <row r="230">
      <c r="A230" s="82">
        <f>U4</f>
        <v/>
      </c>
      <c r="B230" s="149">
        <f>V4</f>
        <v/>
      </c>
    </row>
    <row r="231">
      <c r="A231" s="82">
        <f>U5</f>
        <v/>
      </c>
      <c r="B231" s="149">
        <f>V5</f>
        <v/>
      </c>
    </row>
    <row r="232">
      <c r="A232" s="82">
        <f>U6</f>
        <v/>
      </c>
      <c r="B232" s="149">
        <f>V6</f>
        <v/>
      </c>
    </row>
    <row r="233">
      <c r="A233" s="82">
        <f>U7</f>
        <v/>
      </c>
      <c r="B233" s="149">
        <f>V7</f>
        <v/>
      </c>
    </row>
    <row r="234">
      <c r="A234" s="82">
        <f>U8</f>
        <v/>
      </c>
      <c r="B234" s="149">
        <f>V8</f>
        <v/>
      </c>
    </row>
    <row r="235">
      <c r="A235" s="82">
        <f>U9</f>
        <v/>
      </c>
      <c r="B235" s="149">
        <f>V9</f>
        <v/>
      </c>
    </row>
    <row r="236">
      <c r="A236" s="82">
        <f>U10</f>
        <v/>
      </c>
      <c r="B236" s="149">
        <f>V10</f>
        <v/>
      </c>
    </row>
    <row r="237">
      <c r="A237" s="82">
        <f>U11</f>
        <v/>
      </c>
      <c r="B237" s="149">
        <f>V11</f>
        <v/>
      </c>
    </row>
    <row r="238">
      <c r="A238" s="82">
        <f>U12</f>
        <v/>
      </c>
      <c r="B238" s="149">
        <f>V12</f>
        <v/>
      </c>
    </row>
    <row r="239">
      <c r="A239" s="82">
        <f>U13</f>
        <v/>
      </c>
      <c r="B239" s="149">
        <f>V13</f>
        <v/>
      </c>
    </row>
    <row r="240">
      <c r="A240" s="82">
        <f>U14</f>
        <v/>
      </c>
      <c r="B240" s="149">
        <f>V14</f>
        <v/>
      </c>
    </row>
    <row r="241">
      <c r="A241" s="82">
        <f>U15</f>
        <v/>
      </c>
      <c r="B241" s="149">
        <f>V15</f>
        <v/>
      </c>
    </row>
    <row r="242">
      <c r="A242" s="82">
        <f>U16</f>
        <v/>
      </c>
      <c r="B242" s="149">
        <f>V16</f>
        <v/>
      </c>
    </row>
    <row r="243">
      <c r="A243" s="82">
        <f>U17</f>
        <v/>
      </c>
      <c r="B243" s="149">
        <f>V17</f>
        <v/>
      </c>
    </row>
    <row r="244">
      <c r="A244" s="82">
        <f>U18</f>
        <v/>
      </c>
      <c r="B244" s="149">
        <f>V18</f>
        <v/>
      </c>
    </row>
    <row r="245">
      <c r="A245" s="82">
        <f>U19</f>
        <v/>
      </c>
      <c r="B245" s="149">
        <f>V19</f>
        <v/>
      </c>
    </row>
    <row r="246">
      <c r="A246" s="82">
        <f>U20</f>
        <v/>
      </c>
      <c r="B246" s="149">
        <f>V20</f>
        <v/>
      </c>
    </row>
    <row r="247">
      <c r="A247" s="82">
        <f>U21</f>
        <v/>
      </c>
      <c r="B247" s="149">
        <f>V21</f>
        <v/>
      </c>
    </row>
    <row r="248">
      <c r="A248" s="82">
        <f>U22</f>
        <v/>
      </c>
      <c r="B248" s="149">
        <f>V22</f>
        <v/>
      </c>
    </row>
    <row r="249">
      <c r="A249" s="82">
        <f>U23</f>
        <v/>
      </c>
      <c r="B249" s="149">
        <f>V23</f>
        <v/>
      </c>
    </row>
    <row r="251">
      <c r="A251" s="82">
        <f>W2</f>
        <v/>
      </c>
      <c r="B251" s="149">
        <f>X2</f>
        <v/>
      </c>
    </row>
    <row r="252">
      <c r="A252" s="82">
        <f>W3</f>
        <v/>
      </c>
      <c r="B252" s="149">
        <f>X3</f>
        <v/>
      </c>
    </row>
    <row r="253">
      <c r="A253" s="82">
        <f>W4</f>
        <v/>
      </c>
      <c r="B253" s="149">
        <f>X4</f>
        <v/>
      </c>
    </row>
    <row r="254">
      <c r="A254" s="82">
        <f>W5</f>
        <v/>
      </c>
      <c r="B254" s="149">
        <f>X5</f>
        <v/>
      </c>
    </row>
    <row r="255">
      <c r="A255" s="82">
        <f>W6</f>
        <v/>
      </c>
      <c r="B255" s="149">
        <f>X6</f>
        <v/>
      </c>
    </row>
    <row r="256">
      <c r="A256" s="82">
        <f>W7</f>
        <v/>
      </c>
      <c r="B256" s="149">
        <f>X7</f>
        <v/>
      </c>
    </row>
    <row r="257">
      <c r="A257" s="82">
        <f>W8</f>
        <v/>
      </c>
      <c r="B257" s="149">
        <f>X8</f>
        <v/>
      </c>
    </row>
    <row r="258">
      <c r="A258" s="82">
        <f>W9</f>
        <v/>
      </c>
      <c r="B258" s="149">
        <f>X9</f>
        <v/>
      </c>
    </row>
    <row r="259">
      <c r="A259" s="82">
        <f>W10</f>
        <v/>
      </c>
      <c r="B259" s="149">
        <f>X10</f>
        <v/>
      </c>
    </row>
    <row r="260">
      <c r="A260" s="82">
        <f>W11</f>
        <v/>
      </c>
      <c r="B260" s="149">
        <f>X11</f>
        <v/>
      </c>
    </row>
    <row r="261">
      <c r="A261" s="82">
        <f>W12</f>
        <v/>
      </c>
      <c r="B261" s="149">
        <f>X12</f>
        <v/>
      </c>
    </row>
    <row r="262">
      <c r="A262" s="82">
        <f>W13</f>
        <v/>
      </c>
      <c r="B262" s="149">
        <f>X13</f>
        <v/>
      </c>
    </row>
    <row r="263">
      <c r="A263" s="82">
        <f>W14</f>
        <v/>
      </c>
      <c r="B263" s="149">
        <f>X14</f>
        <v/>
      </c>
    </row>
    <row r="264">
      <c r="A264" s="82">
        <f>W15</f>
        <v/>
      </c>
      <c r="B264" s="149">
        <f>X15</f>
        <v/>
      </c>
    </row>
    <row r="265">
      <c r="A265" s="82">
        <f>W16</f>
        <v/>
      </c>
      <c r="B265" s="149">
        <f>X16</f>
        <v/>
      </c>
    </row>
    <row r="266">
      <c r="A266" s="82">
        <f>W17</f>
        <v/>
      </c>
      <c r="B266" s="149">
        <f>X17</f>
        <v/>
      </c>
    </row>
    <row r="267">
      <c r="A267" s="82">
        <f>W18</f>
        <v/>
      </c>
      <c r="B267" s="149">
        <f>X18</f>
        <v/>
      </c>
    </row>
    <row r="268">
      <c r="A268" s="82">
        <f>W19</f>
        <v/>
      </c>
      <c r="B268" s="149">
        <f>X19</f>
        <v/>
      </c>
    </row>
    <row r="269">
      <c r="A269" s="82">
        <f>W20</f>
        <v/>
      </c>
      <c r="B269" s="149">
        <f>X20</f>
        <v/>
      </c>
    </row>
    <row r="270">
      <c r="A270" s="82">
        <f>W21</f>
        <v/>
      </c>
      <c r="B270" s="149">
        <f>X21</f>
        <v/>
      </c>
    </row>
    <row r="271">
      <c r="A271" s="82">
        <f>W22</f>
        <v/>
      </c>
      <c r="B271" s="149">
        <f>X22</f>
        <v/>
      </c>
    </row>
    <row r="272">
      <c r="A272" s="82">
        <f>W23</f>
        <v/>
      </c>
      <c r="B272" s="149">
        <f>X23</f>
        <v/>
      </c>
    </row>
    <row r="273">
      <c r="A273" s="82">
        <f>W24</f>
        <v/>
      </c>
      <c r="B273" s="149">
        <f>X24</f>
        <v/>
      </c>
    </row>
    <row r="274">
      <c r="A274" s="82">
        <f>W25</f>
        <v/>
      </c>
      <c r="B274" s="149">
        <f>X25</f>
        <v/>
      </c>
    </row>
    <row r="275">
      <c r="A275" s="82">
        <f>W26</f>
        <v/>
      </c>
      <c r="B275" s="149">
        <f>X26</f>
        <v/>
      </c>
    </row>
    <row r="277">
      <c r="A277" s="82">
        <f>Y2</f>
        <v/>
      </c>
      <c r="B277" s="149">
        <f>Z2</f>
        <v/>
      </c>
    </row>
    <row r="278">
      <c r="A278" s="82">
        <f>Y3</f>
        <v/>
      </c>
      <c r="B278" s="149">
        <f>Z3</f>
        <v/>
      </c>
    </row>
    <row r="279">
      <c r="A279" s="82">
        <f>Y4</f>
        <v/>
      </c>
      <c r="B279" s="149">
        <f>Z4</f>
        <v/>
      </c>
    </row>
    <row r="280">
      <c r="A280" s="82">
        <f>Y5</f>
        <v/>
      </c>
      <c r="B280" s="149">
        <f>Z5</f>
        <v/>
      </c>
    </row>
    <row r="281">
      <c r="A281" s="82">
        <f>Y6</f>
        <v/>
      </c>
      <c r="B281" s="149">
        <f>Z6</f>
        <v/>
      </c>
    </row>
    <row r="282">
      <c r="A282" s="82">
        <f>Y7</f>
        <v/>
      </c>
      <c r="B282" s="149">
        <f>Z7</f>
        <v/>
      </c>
    </row>
    <row r="283">
      <c r="A283" s="82">
        <f>Y8</f>
        <v/>
      </c>
      <c r="B283" s="149">
        <f>Z8</f>
        <v/>
      </c>
    </row>
    <row r="284">
      <c r="A284" s="82">
        <f>Y9</f>
        <v/>
      </c>
      <c r="B284" s="149">
        <f>Z9</f>
        <v/>
      </c>
    </row>
    <row r="285">
      <c r="A285" s="82">
        <f>Y10</f>
        <v/>
      </c>
      <c r="B285" s="149">
        <f>Z10</f>
        <v/>
      </c>
    </row>
    <row r="286">
      <c r="A286" s="82">
        <f>Y11</f>
        <v/>
      </c>
      <c r="B286" s="149">
        <f>Z11</f>
        <v/>
      </c>
    </row>
    <row r="287">
      <c r="A287" s="82">
        <f>Y12</f>
        <v/>
      </c>
      <c r="B287" s="149">
        <f>Z12</f>
        <v/>
      </c>
    </row>
    <row r="288">
      <c r="A288" s="82">
        <f>Y13</f>
        <v/>
      </c>
      <c r="B288" s="149">
        <f>Z13</f>
        <v/>
      </c>
    </row>
    <row r="289">
      <c r="A289" s="82">
        <f>Y14</f>
        <v/>
      </c>
      <c r="B289" s="149">
        <f>Z14</f>
        <v/>
      </c>
    </row>
    <row r="290">
      <c r="A290" s="82">
        <f>Y15</f>
        <v/>
      </c>
      <c r="B290" s="149">
        <f>Z15</f>
        <v/>
      </c>
    </row>
    <row r="291">
      <c r="A291" s="82">
        <f>Y16</f>
        <v/>
      </c>
      <c r="B291" s="149">
        <f>Z16</f>
        <v/>
      </c>
    </row>
    <row r="292">
      <c r="A292" s="82">
        <f>Y17</f>
        <v/>
      </c>
      <c r="B292" s="149">
        <f>Z17</f>
        <v/>
      </c>
    </row>
    <row r="293">
      <c r="A293" s="82">
        <f>Y18</f>
        <v/>
      </c>
      <c r="B293" s="149">
        <f>Z18</f>
        <v/>
      </c>
    </row>
    <row r="294">
      <c r="A294" s="82">
        <f>Y19</f>
        <v/>
      </c>
      <c r="B294" s="149">
        <f>Z19</f>
        <v/>
      </c>
    </row>
    <row r="295">
      <c r="A295" s="82">
        <f>Y20</f>
        <v/>
      </c>
      <c r="B295" s="149">
        <f>Z20</f>
        <v/>
      </c>
    </row>
    <row r="296">
      <c r="A296" s="82">
        <f>Y21</f>
        <v/>
      </c>
      <c r="B296" s="149">
        <f>Z21</f>
        <v/>
      </c>
    </row>
    <row r="297">
      <c r="A297" s="82">
        <f>Y22</f>
        <v/>
      </c>
      <c r="B297" s="149">
        <f>Z22</f>
        <v/>
      </c>
    </row>
    <row r="298">
      <c r="A298" s="82">
        <f>Y23</f>
        <v/>
      </c>
      <c r="B298" s="149">
        <f>Z23</f>
        <v/>
      </c>
    </row>
    <row r="299">
      <c r="A299" s="82">
        <f>Y24</f>
        <v/>
      </c>
      <c r="B299" s="149">
        <f>Z24</f>
        <v/>
      </c>
    </row>
    <row r="300">
      <c r="A300" s="82">
        <f>Y25</f>
        <v/>
      </c>
      <c r="B300" s="149">
        <f>Z25</f>
        <v/>
      </c>
    </row>
    <row r="301">
      <c r="A301" s="82">
        <f>Y26</f>
        <v/>
      </c>
      <c r="B301" s="149">
        <f>Z26</f>
        <v/>
      </c>
    </row>
    <row r="303">
      <c r="A303" s="82">
        <f>AA2</f>
        <v/>
      </c>
      <c r="B303" s="149">
        <f>AB2</f>
        <v/>
      </c>
    </row>
    <row r="304">
      <c r="A304" s="82">
        <f>AA3</f>
        <v/>
      </c>
      <c r="B304" s="149">
        <f>AB3</f>
        <v/>
      </c>
    </row>
    <row r="305">
      <c r="A305" s="82">
        <f>AA4</f>
        <v/>
      </c>
      <c r="B305" s="149">
        <f>AB4</f>
        <v/>
      </c>
    </row>
    <row r="306">
      <c r="A306" s="82">
        <f>AA5</f>
        <v/>
      </c>
      <c r="B306" s="149">
        <f>AB5</f>
        <v/>
      </c>
    </row>
    <row r="307">
      <c r="A307" s="82">
        <f>AA6</f>
        <v/>
      </c>
      <c r="B307" s="149">
        <f>AB6</f>
        <v/>
      </c>
    </row>
    <row r="308">
      <c r="A308" s="82">
        <f>AA7</f>
        <v/>
      </c>
      <c r="B308" s="149">
        <f>AB7</f>
        <v/>
      </c>
    </row>
    <row r="309">
      <c r="A309" s="82">
        <f>AA8</f>
        <v/>
      </c>
      <c r="B309" s="149">
        <f>AB8</f>
        <v/>
      </c>
    </row>
    <row r="310">
      <c r="A310" s="82">
        <f>AA9</f>
        <v/>
      </c>
      <c r="B310" s="149">
        <f>AB9</f>
        <v/>
      </c>
    </row>
    <row r="311">
      <c r="A311" s="82">
        <f>AA10</f>
        <v/>
      </c>
      <c r="B311" s="149">
        <f>AB10</f>
        <v/>
      </c>
    </row>
    <row r="312">
      <c r="A312" s="82">
        <f>AA11</f>
        <v/>
      </c>
      <c r="B312" s="149">
        <f>AB11</f>
        <v/>
      </c>
    </row>
    <row r="313">
      <c r="A313" s="82">
        <f>AA12</f>
        <v/>
      </c>
      <c r="B313" s="149">
        <f>AB12</f>
        <v/>
      </c>
    </row>
    <row r="314">
      <c r="A314" s="82">
        <f>AA13</f>
        <v/>
      </c>
      <c r="B314" s="149">
        <f>AB13</f>
        <v/>
      </c>
    </row>
    <row r="315">
      <c r="A315" s="82">
        <f>AA14</f>
        <v/>
      </c>
      <c r="B315" s="149">
        <f>AB14</f>
        <v/>
      </c>
    </row>
    <row r="316">
      <c r="A316" s="82">
        <f>AA15</f>
        <v/>
      </c>
      <c r="B316" s="149">
        <f>AB15</f>
        <v/>
      </c>
    </row>
    <row r="317">
      <c r="A317" s="82">
        <f>AA16</f>
        <v/>
      </c>
      <c r="B317" s="149">
        <f>AB16</f>
        <v/>
      </c>
    </row>
    <row r="318">
      <c r="A318" s="82">
        <f>AA17</f>
        <v/>
      </c>
      <c r="B318" s="149">
        <f>AB17</f>
        <v/>
      </c>
    </row>
    <row r="319">
      <c r="A319" s="82">
        <f>AA18</f>
        <v/>
      </c>
      <c r="B319" s="149">
        <f>AB18</f>
        <v/>
      </c>
    </row>
    <row r="320">
      <c r="A320" s="82">
        <f>AA19</f>
        <v/>
      </c>
      <c r="B320" s="149">
        <f>AB19</f>
        <v/>
      </c>
    </row>
    <row r="321">
      <c r="A321" s="82">
        <f>AA20</f>
        <v/>
      </c>
      <c r="B321" s="149">
        <f>AB20</f>
        <v/>
      </c>
    </row>
    <row r="322">
      <c r="A322" s="82">
        <f>AA21</f>
        <v/>
      </c>
      <c r="B322" s="149">
        <f>AB21</f>
        <v/>
      </c>
    </row>
    <row r="323">
      <c r="A323" s="82">
        <f>AA22</f>
        <v/>
      </c>
      <c r="B323" s="149">
        <f>AB22</f>
        <v/>
      </c>
    </row>
    <row r="324">
      <c r="A324" s="82">
        <f>AA23</f>
        <v/>
      </c>
      <c r="B324" s="149">
        <f>AB23</f>
        <v/>
      </c>
    </row>
    <row r="325">
      <c r="A325" s="82">
        <f>AA24</f>
        <v/>
      </c>
      <c r="B325" s="149">
        <f>AB24</f>
        <v/>
      </c>
    </row>
    <row r="326">
      <c r="A326" s="82">
        <f>AA25</f>
        <v/>
      </c>
      <c r="B326" s="149">
        <f>AB25</f>
        <v/>
      </c>
    </row>
    <row r="327">
      <c r="A327" s="82">
        <f>AA26</f>
        <v/>
      </c>
      <c r="B327" s="149">
        <f>AB26</f>
        <v/>
      </c>
    </row>
    <row r="328">
      <c r="A328" s="82">
        <f>AA27</f>
        <v/>
      </c>
      <c r="B328" s="149">
        <f>AB27</f>
        <v/>
      </c>
    </row>
    <row r="330">
      <c r="A330" s="82">
        <f>AC2</f>
        <v/>
      </c>
      <c r="B330" s="149">
        <f>AD2</f>
        <v/>
      </c>
    </row>
    <row r="331">
      <c r="A331" s="82">
        <f>AC3</f>
        <v/>
      </c>
      <c r="B331" s="149">
        <f>AD3</f>
        <v/>
      </c>
    </row>
    <row r="332">
      <c r="A332" s="82">
        <f>AC4</f>
        <v/>
      </c>
      <c r="B332" s="149">
        <f>AD4</f>
        <v/>
      </c>
    </row>
    <row r="333">
      <c r="A333" s="82">
        <f>AC5</f>
        <v/>
      </c>
      <c r="B333" s="149">
        <f>AD5</f>
        <v/>
      </c>
    </row>
    <row r="334">
      <c r="A334" s="82">
        <f>AC6</f>
        <v/>
      </c>
      <c r="B334" s="149">
        <f>AD6</f>
        <v/>
      </c>
    </row>
    <row r="335">
      <c r="A335" s="82">
        <f>AC7</f>
        <v/>
      </c>
      <c r="B335" s="149">
        <f>AD7</f>
        <v/>
      </c>
    </row>
    <row r="336">
      <c r="A336" s="82">
        <f>AC8</f>
        <v/>
      </c>
      <c r="B336" s="149">
        <f>AD8</f>
        <v/>
      </c>
    </row>
    <row r="337">
      <c r="A337" s="82">
        <f>AC9</f>
        <v/>
      </c>
      <c r="B337" s="149">
        <f>AD9</f>
        <v/>
      </c>
    </row>
    <row r="338">
      <c r="A338" s="82">
        <f>AC10</f>
        <v/>
      </c>
      <c r="B338" s="149">
        <f>AD10</f>
        <v/>
      </c>
    </row>
    <row r="339">
      <c r="A339" s="82">
        <f>AC11</f>
        <v/>
      </c>
      <c r="B339" s="149">
        <f>AD11</f>
        <v/>
      </c>
    </row>
    <row r="340">
      <c r="A340" s="82">
        <f>AC12</f>
        <v/>
      </c>
      <c r="B340" s="149">
        <f>AD12</f>
        <v/>
      </c>
    </row>
    <row r="341">
      <c r="A341" s="82">
        <f>AC13</f>
        <v/>
      </c>
      <c r="B341" s="149">
        <f>AD13</f>
        <v/>
      </c>
    </row>
    <row r="342">
      <c r="A342" s="82">
        <f>AC14</f>
        <v/>
      </c>
      <c r="B342" s="149">
        <f>AD14</f>
        <v/>
      </c>
    </row>
    <row r="343">
      <c r="A343" s="82">
        <f>AC15</f>
        <v/>
      </c>
      <c r="B343" s="149">
        <f>AD15</f>
        <v/>
      </c>
    </row>
    <row r="344">
      <c r="A344" s="82">
        <f>AC16</f>
        <v/>
      </c>
      <c r="B344" s="149">
        <f>AD16</f>
        <v/>
      </c>
    </row>
    <row r="345">
      <c r="A345" s="82">
        <f>AC17</f>
        <v/>
      </c>
      <c r="B345" s="149">
        <f>AD17</f>
        <v/>
      </c>
    </row>
    <row r="346">
      <c r="A346" s="82">
        <f>AC18</f>
        <v/>
      </c>
      <c r="B346" s="149">
        <f>AD18</f>
        <v/>
      </c>
    </row>
    <row r="347">
      <c r="A347" s="82">
        <f>AC19</f>
        <v/>
      </c>
      <c r="B347" s="149">
        <f>AD19</f>
        <v/>
      </c>
    </row>
    <row r="348">
      <c r="A348" s="82">
        <f>AC20</f>
        <v/>
      </c>
      <c r="B348" s="149">
        <f>AD20</f>
        <v/>
      </c>
    </row>
    <row r="349">
      <c r="A349" s="82">
        <f>AC21</f>
        <v/>
      </c>
      <c r="B349" s="149">
        <f>AD21</f>
        <v/>
      </c>
    </row>
    <row r="350">
      <c r="A350" s="82">
        <f>AC22</f>
        <v/>
      </c>
      <c r="B350" s="149">
        <f>AD22</f>
        <v/>
      </c>
    </row>
    <row r="351">
      <c r="A351" s="82">
        <f>AC23</f>
        <v/>
      </c>
      <c r="B351" s="149">
        <f>AD23</f>
        <v/>
      </c>
    </row>
    <row r="352">
      <c r="A352" s="82">
        <f>AC24</f>
        <v/>
      </c>
      <c r="B352" s="149">
        <f>AD24</f>
        <v/>
      </c>
    </row>
    <row r="353">
      <c r="A353" s="82">
        <f>AC25</f>
        <v/>
      </c>
      <c r="B353" s="149">
        <f>AD25</f>
        <v/>
      </c>
    </row>
    <row r="355">
      <c r="A355" s="82">
        <f>AE2</f>
        <v/>
      </c>
      <c r="B355" s="149">
        <f>AF2</f>
        <v/>
      </c>
    </row>
    <row r="356">
      <c r="A356" s="82">
        <f>AE3</f>
        <v/>
      </c>
      <c r="B356" s="149">
        <f>AF3</f>
        <v/>
      </c>
    </row>
    <row r="357">
      <c r="A357" s="82">
        <f>AE4</f>
        <v/>
      </c>
      <c r="B357" s="149">
        <f>AF4</f>
        <v/>
      </c>
    </row>
    <row r="358">
      <c r="A358" s="82">
        <f>AE5</f>
        <v/>
      </c>
      <c r="B358" s="149">
        <f>AF5</f>
        <v/>
      </c>
    </row>
    <row r="359">
      <c r="A359" s="82">
        <f>AE6</f>
        <v/>
      </c>
      <c r="B359" s="149">
        <f>AF6</f>
        <v/>
      </c>
    </row>
    <row r="360">
      <c r="A360" s="82">
        <f>AE7</f>
        <v/>
      </c>
      <c r="B360" s="149">
        <f>AF7</f>
        <v/>
      </c>
    </row>
    <row r="361">
      <c r="A361" s="82">
        <f>AE8</f>
        <v/>
      </c>
      <c r="B361" s="149">
        <f>AF8</f>
        <v/>
      </c>
    </row>
    <row r="362">
      <c r="A362" s="82">
        <f>AE9</f>
        <v/>
      </c>
      <c r="B362" s="149">
        <f>AF9</f>
        <v/>
      </c>
    </row>
    <row r="363">
      <c r="A363" s="82">
        <f>AE10</f>
        <v/>
      </c>
      <c r="B363" s="149">
        <f>AF10</f>
        <v/>
      </c>
    </row>
    <row r="364">
      <c r="A364" s="82">
        <f>AE11</f>
        <v/>
      </c>
      <c r="B364" s="149">
        <f>AF11</f>
        <v/>
      </c>
    </row>
    <row r="365">
      <c r="A365" s="82">
        <f>AE12</f>
        <v/>
      </c>
      <c r="B365" s="149">
        <f>AF12</f>
        <v/>
      </c>
    </row>
    <row r="366">
      <c r="A366" s="82">
        <f>AE13</f>
        <v/>
      </c>
      <c r="B366" s="149">
        <f>AF13</f>
        <v/>
      </c>
    </row>
    <row r="367">
      <c r="A367" s="82">
        <f>AE14</f>
        <v/>
      </c>
      <c r="B367" s="149">
        <f>AF14</f>
        <v/>
      </c>
    </row>
    <row r="368">
      <c r="A368" s="82">
        <f>AE15</f>
        <v/>
      </c>
      <c r="B368" s="149">
        <f>AF15</f>
        <v/>
      </c>
    </row>
    <row r="369">
      <c r="A369" s="82">
        <f>AE16</f>
        <v/>
      </c>
      <c r="B369" s="149">
        <f>AF16</f>
        <v/>
      </c>
    </row>
    <row r="370">
      <c r="A370" s="82">
        <f>AE17</f>
        <v/>
      </c>
      <c r="B370" s="149">
        <f>AF17</f>
        <v/>
      </c>
    </row>
    <row r="372">
      <c r="A372" s="82">
        <f>AG2</f>
        <v/>
      </c>
      <c r="B372" s="149">
        <f>AH2</f>
        <v/>
      </c>
    </row>
    <row r="373">
      <c r="A373" s="82">
        <f>AG3</f>
        <v/>
      </c>
      <c r="B373" s="149">
        <f>AH3</f>
        <v/>
      </c>
    </row>
    <row r="374">
      <c r="A374" s="82">
        <f>AG4</f>
        <v/>
      </c>
      <c r="B374" s="149">
        <f>AH4</f>
        <v/>
      </c>
    </row>
    <row r="375">
      <c r="A375" s="82">
        <f>AG5</f>
        <v/>
      </c>
      <c r="B375" s="149">
        <f>AH5</f>
        <v/>
      </c>
    </row>
    <row r="376">
      <c r="A376" s="82">
        <f>AG6</f>
        <v/>
      </c>
      <c r="B376" s="149">
        <f>AH6</f>
        <v/>
      </c>
    </row>
    <row r="377">
      <c r="A377" s="82">
        <f>AG7</f>
        <v/>
      </c>
      <c r="B377" s="149">
        <f>AH7</f>
        <v/>
      </c>
    </row>
    <row r="378">
      <c r="A378" s="82">
        <f>AG8</f>
        <v/>
      </c>
      <c r="B378" s="149">
        <f>AH8</f>
        <v/>
      </c>
    </row>
    <row r="379">
      <c r="A379" s="82">
        <f>AG9</f>
        <v/>
      </c>
      <c r="B379" s="149">
        <f>AH9</f>
        <v/>
      </c>
    </row>
    <row r="380">
      <c r="A380" s="82">
        <f>AG10</f>
        <v/>
      </c>
      <c r="B380" s="149">
        <f>AH10</f>
        <v/>
      </c>
    </row>
    <row r="381">
      <c r="A381" s="82">
        <f>AG11</f>
        <v/>
      </c>
      <c r="B381" s="149">
        <f>AH11</f>
        <v/>
      </c>
    </row>
    <row r="382">
      <c r="A382" s="82">
        <f>AG12</f>
        <v/>
      </c>
      <c r="B382" s="149">
        <f>AH12</f>
        <v/>
      </c>
    </row>
    <row r="383">
      <c r="A383" s="82">
        <f>AG13</f>
        <v/>
      </c>
      <c r="B383" s="149">
        <f>AH13</f>
        <v/>
      </c>
    </row>
    <row r="384">
      <c r="A384" s="82">
        <f>AG14</f>
        <v/>
      </c>
      <c r="B384" s="149">
        <f>AH14</f>
        <v/>
      </c>
    </row>
    <row r="385">
      <c r="A385" s="82">
        <f>AG15</f>
        <v/>
      </c>
      <c r="B385" s="149">
        <f>AH15</f>
        <v/>
      </c>
    </row>
    <row r="386">
      <c r="A386" s="82">
        <f>AG16</f>
        <v/>
      </c>
      <c r="B386" s="149">
        <f>AH16</f>
        <v/>
      </c>
    </row>
    <row r="387">
      <c r="A387" s="82">
        <f>AG17</f>
        <v/>
      </c>
      <c r="B387" s="149">
        <f>AH17</f>
        <v/>
      </c>
    </row>
    <row r="388">
      <c r="A388" s="82">
        <f>AG18</f>
        <v/>
      </c>
      <c r="B388" s="149">
        <f>AH18</f>
        <v/>
      </c>
    </row>
    <row r="389">
      <c r="A389" s="82">
        <f>AG19</f>
        <v/>
      </c>
      <c r="B389" s="149">
        <f>AH19</f>
        <v/>
      </c>
    </row>
    <row r="390">
      <c r="A390" s="82">
        <f>AG20</f>
        <v/>
      </c>
      <c r="B390" s="149">
        <f>AH20</f>
        <v/>
      </c>
    </row>
    <row r="392">
      <c r="A392" s="82">
        <f>AI2</f>
        <v/>
      </c>
      <c r="B392" s="149">
        <f>AJ2</f>
        <v/>
      </c>
    </row>
    <row r="393">
      <c r="A393" s="82">
        <f>AI3</f>
        <v/>
      </c>
      <c r="B393" s="149">
        <f>AJ3</f>
        <v/>
      </c>
    </row>
    <row r="394">
      <c r="A394" s="82">
        <f>AI4</f>
        <v/>
      </c>
      <c r="B394" s="149">
        <f>AJ4</f>
        <v/>
      </c>
    </row>
    <row r="395">
      <c r="A395" s="82">
        <f>AI5</f>
        <v/>
      </c>
      <c r="B395" s="149">
        <f>AJ5</f>
        <v/>
      </c>
    </row>
    <row r="396">
      <c r="A396" s="82">
        <f>AI6</f>
        <v/>
      </c>
      <c r="B396" s="149">
        <f>AJ6</f>
        <v/>
      </c>
    </row>
    <row r="397">
      <c r="A397" s="82">
        <f>AI7</f>
        <v/>
      </c>
      <c r="B397" s="149">
        <f>AJ7</f>
        <v/>
      </c>
    </row>
    <row r="398">
      <c r="A398" s="82">
        <f>AI8</f>
        <v/>
      </c>
      <c r="B398" s="149">
        <f>AJ8</f>
        <v/>
      </c>
    </row>
    <row r="399">
      <c r="A399" s="82">
        <f>AI9</f>
        <v/>
      </c>
      <c r="B399" s="149">
        <f>AJ9</f>
        <v/>
      </c>
    </row>
    <row r="400">
      <c r="A400" s="82">
        <f>AI10</f>
        <v/>
      </c>
      <c r="B400" s="149">
        <f>AJ10</f>
        <v/>
      </c>
    </row>
    <row r="401">
      <c r="A401" s="82">
        <f>AI11</f>
        <v/>
      </c>
      <c r="B401" s="149">
        <f>AJ11</f>
        <v/>
      </c>
    </row>
    <row r="402">
      <c r="A402" s="82">
        <f>AI12</f>
        <v/>
      </c>
      <c r="B402" s="149">
        <f>AJ12</f>
        <v/>
      </c>
    </row>
    <row r="403">
      <c r="A403" s="82">
        <f>AI13</f>
        <v/>
      </c>
      <c r="B403" s="149">
        <f>AJ13</f>
        <v/>
      </c>
    </row>
    <row r="404">
      <c r="A404" s="82">
        <f>AI14</f>
        <v/>
      </c>
      <c r="B404" s="149">
        <f>AJ14</f>
        <v/>
      </c>
    </row>
    <row r="405">
      <c r="A405" s="82">
        <f>AI15</f>
        <v/>
      </c>
      <c r="B405" s="149">
        <f>AJ15</f>
        <v/>
      </c>
    </row>
    <row r="406">
      <c r="A406" s="82">
        <f>AI16</f>
        <v/>
      </c>
      <c r="B406" s="149">
        <f>AJ16</f>
        <v/>
      </c>
    </row>
    <row r="407">
      <c r="A407" s="82">
        <f>AI17</f>
        <v/>
      </c>
      <c r="B407" s="149">
        <f>AJ17</f>
        <v/>
      </c>
    </row>
    <row r="408">
      <c r="A408" s="82">
        <f>AI18</f>
        <v/>
      </c>
      <c r="B408" s="149">
        <f>AJ18</f>
        <v/>
      </c>
    </row>
    <row r="409">
      <c r="A409" s="82">
        <f>AI19</f>
        <v/>
      </c>
      <c r="B409" s="149">
        <f>AJ19</f>
        <v/>
      </c>
    </row>
    <row r="410">
      <c r="A410" s="82">
        <f>AI20</f>
        <v/>
      </c>
      <c r="B410" s="149">
        <f>AJ20</f>
        <v/>
      </c>
    </row>
    <row r="411">
      <c r="A411" s="82">
        <f>AI21</f>
        <v/>
      </c>
      <c r="B411" s="149">
        <f>AJ21</f>
        <v/>
      </c>
    </row>
    <row r="413">
      <c r="A413" s="82">
        <f>AK2</f>
        <v/>
      </c>
      <c r="B413" s="149">
        <f>AL2</f>
        <v/>
      </c>
    </row>
    <row r="414">
      <c r="A414" s="82">
        <f>AK3</f>
        <v/>
      </c>
      <c r="B414" s="149">
        <f>AL3</f>
        <v/>
      </c>
    </row>
    <row r="415">
      <c r="A415" s="82">
        <f>AK4</f>
        <v/>
      </c>
      <c r="B415" s="149">
        <f>AL4</f>
        <v/>
      </c>
    </row>
    <row r="416">
      <c r="A416" s="82">
        <f>AK5</f>
        <v/>
      </c>
      <c r="B416" s="149">
        <f>AL5</f>
        <v/>
      </c>
    </row>
    <row r="417">
      <c r="A417" s="82">
        <f>AK6</f>
        <v/>
      </c>
      <c r="B417" s="149">
        <f>AL6</f>
        <v/>
      </c>
    </row>
    <row r="418">
      <c r="A418" s="82">
        <f>AK7</f>
        <v/>
      </c>
      <c r="B418" s="149">
        <f>AL7</f>
        <v/>
      </c>
    </row>
    <row r="419">
      <c r="A419" s="82">
        <f>AK8</f>
        <v/>
      </c>
      <c r="B419" s="149">
        <f>AL8</f>
        <v/>
      </c>
    </row>
    <row r="420">
      <c r="A420" s="82">
        <f>AK9</f>
        <v/>
      </c>
      <c r="B420" s="149">
        <f>AL9</f>
        <v/>
      </c>
    </row>
    <row r="421">
      <c r="A421" s="82">
        <f>AK10</f>
        <v/>
      </c>
      <c r="B421" s="149">
        <f>AL10</f>
        <v/>
      </c>
    </row>
    <row r="422">
      <c r="A422" s="82">
        <f>AK11</f>
        <v/>
      </c>
      <c r="B422" s="149">
        <f>AL11</f>
        <v/>
      </c>
    </row>
    <row r="423">
      <c r="A423" s="82">
        <f>AK12</f>
        <v/>
      </c>
      <c r="B423" s="149">
        <f>AL12</f>
        <v/>
      </c>
    </row>
    <row r="424">
      <c r="A424" s="82">
        <f>AK13</f>
        <v/>
      </c>
      <c r="B424" s="149">
        <f>AL13</f>
        <v/>
      </c>
    </row>
    <row r="425">
      <c r="A425" s="82">
        <f>AK14</f>
        <v/>
      </c>
      <c r="B425" s="149">
        <f>AL14</f>
        <v/>
      </c>
    </row>
    <row r="426">
      <c r="A426" s="82">
        <f>AK15</f>
        <v/>
      </c>
      <c r="B426" s="149">
        <f>AL15</f>
        <v/>
      </c>
    </row>
    <row r="427">
      <c r="A427" s="82">
        <f>AK16</f>
        <v/>
      </c>
      <c r="B427" s="149">
        <f>AL16</f>
        <v/>
      </c>
    </row>
    <row r="428">
      <c r="A428" s="82">
        <f>AK17</f>
        <v/>
      </c>
      <c r="B428" s="149">
        <f>AL17</f>
        <v/>
      </c>
    </row>
    <row r="429">
      <c r="A429" s="82">
        <f>AK18</f>
        <v/>
      </c>
      <c r="B429" s="149">
        <f>AL18</f>
        <v/>
      </c>
    </row>
    <row r="430">
      <c r="A430" s="82">
        <f>AK19</f>
        <v/>
      </c>
      <c r="B430" s="149">
        <f>AL19</f>
        <v/>
      </c>
    </row>
    <row r="431">
      <c r="A431" s="82">
        <f>AK20</f>
        <v/>
      </c>
      <c r="B431" s="149">
        <f>AL20</f>
        <v/>
      </c>
    </row>
    <row r="432">
      <c r="A432" s="82">
        <f>AK21</f>
        <v/>
      </c>
      <c r="B432" s="149">
        <f>AL21</f>
        <v/>
      </c>
    </row>
    <row r="433">
      <c r="A433" s="82">
        <f>AK22</f>
        <v/>
      </c>
      <c r="B433" s="149">
        <f>AL22</f>
        <v/>
      </c>
    </row>
    <row r="434">
      <c r="A434" s="82">
        <f>AK23</f>
        <v/>
      </c>
      <c r="B434" s="149">
        <f>AL23</f>
        <v/>
      </c>
    </row>
    <row r="435">
      <c r="A435" s="82">
        <f>AK24</f>
        <v/>
      </c>
      <c r="B435" s="149">
        <f>AL24</f>
        <v/>
      </c>
    </row>
    <row r="436">
      <c r="A436" s="82">
        <f>AK25</f>
        <v/>
      </c>
      <c r="B436" s="149">
        <f>AL25</f>
        <v/>
      </c>
    </row>
    <row r="437">
      <c r="A437" s="82">
        <f>AK26</f>
        <v/>
      </c>
      <c r="B437" s="149">
        <f>AL26</f>
        <v/>
      </c>
    </row>
    <row r="438">
      <c r="A438" s="82">
        <f>AK27</f>
        <v/>
      </c>
      <c r="B438" s="149">
        <f>AL27</f>
        <v/>
      </c>
    </row>
    <row r="439">
      <c r="A439" s="82">
        <f>AK28</f>
        <v/>
      </c>
      <c r="B439" s="149">
        <f>AL28</f>
        <v/>
      </c>
    </row>
    <row r="440">
      <c r="A440" s="82">
        <f>AK29</f>
        <v/>
      </c>
      <c r="B440" s="149">
        <f>AL29</f>
        <v/>
      </c>
    </row>
    <row r="442">
      <c r="A442" s="82">
        <f>AM2</f>
        <v/>
      </c>
      <c r="B442" s="149">
        <f>AN2</f>
        <v/>
      </c>
    </row>
    <row r="443">
      <c r="A443" s="82">
        <f>AM3</f>
        <v/>
      </c>
      <c r="B443" s="149">
        <f>AN3</f>
        <v/>
      </c>
    </row>
    <row r="444">
      <c r="A444" s="82">
        <f>AM4</f>
        <v/>
      </c>
      <c r="B444" s="149">
        <f>AN4</f>
        <v/>
      </c>
    </row>
    <row r="445">
      <c r="A445" s="82">
        <f>AM5</f>
        <v/>
      </c>
      <c r="B445" s="149">
        <f>AN5</f>
        <v/>
      </c>
    </row>
    <row r="446">
      <c r="A446" s="82">
        <f>AM6</f>
        <v/>
      </c>
      <c r="B446" s="149">
        <f>AN6</f>
        <v/>
      </c>
    </row>
    <row r="447">
      <c r="A447" s="82">
        <f>AM7</f>
        <v/>
      </c>
      <c r="B447" s="149">
        <f>AN7</f>
        <v/>
      </c>
    </row>
    <row r="448">
      <c r="A448" s="82">
        <f>AM8</f>
        <v/>
      </c>
      <c r="B448" s="149">
        <f>AN8</f>
        <v/>
      </c>
    </row>
    <row r="449">
      <c r="A449" s="82">
        <f>AM9</f>
        <v/>
      </c>
      <c r="B449" s="149">
        <f>AN9</f>
        <v/>
      </c>
    </row>
    <row r="450">
      <c r="A450" s="82">
        <f>AM10</f>
        <v/>
      </c>
      <c r="B450" s="149">
        <f>AN10</f>
        <v/>
      </c>
    </row>
    <row r="451">
      <c r="A451" s="82">
        <f>AM11</f>
        <v/>
      </c>
      <c r="B451" s="149">
        <f>AN11</f>
        <v/>
      </c>
    </row>
    <row r="452">
      <c r="A452" s="82">
        <f>AM12</f>
        <v/>
      </c>
      <c r="B452" s="149">
        <f>AN12</f>
        <v/>
      </c>
    </row>
    <row r="453">
      <c r="A453" s="82">
        <f>AM13</f>
        <v/>
      </c>
      <c r="B453" s="149">
        <f>AN13</f>
        <v/>
      </c>
    </row>
    <row r="454">
      <c r="A454" s="82">
        <f>AM14</f>
        <v/>
      </c>
      <c r="B454" s="149">
        <f>AN14</f>
        <v/>
      </c>
    </row>
    <row r="455">
      <c r="A455" s="82">
        <f>AM15</f>
        <v/>
      </c>
      <c r="B455" s="149">
        <f>AN15</f>
        <v/>
      </c>
    </row>
    <row r="456">
      <c r="A456" s="82">
        <f>AM16</f>
        <v/>
      </c>
      <c r="B456" s="149">
        <f>AN16</f>
        <v/>
      </c>
    </row>
    <row r="457">
      <c r="A457" s="82">
        <f>AM17</f>
        <v/>
      </c>
      <c r="B457" s="149">
        <f>AN17</f>
        <v/>
      </c>
    </row>
    <row r="458">
      <c r="A458" s="82">
        <f>AM18</f>
        <v/>
      </c>
      <c r="B458" s="149">
        <f>AN18</f>
        <v/>
      </c>
    </row>
    <row r="459">
      <c r="A459" s="82">
        <f>AM19</f>
        <v/>
      </c>
      <c r="B459" s="149">
        <f>AN19</f>
        <v/>
      </c>
    </row>
    <row r="460">
      <c r="A460" s="82">
        <f>AM20</f>
        <v/>
      </c>
      <c r="B460" s="149">
        <f>AN20</f>
        <v/>
      </c>
    </row>
    <row r="461">
      <c r="A461" s="82">
        <f>AM21</f>
        <v/>
      </c>
      <c r="B461" s="149">
        <f>AN21</f>
        <v/>
      </c>
    </row>
    <row r="462">
      <c r="A462" s="82">
        <f>AM22</f>
        <v/>
      </c>
      <c r="B462" s="149">
        <f>AN22</f>
        <v/>
      </c>
    </row>
    <row r="463">
      <c r="A463" s="82">
        <f>AM23</f>
        <v/>
      </c>
      <c r="B463" s="149">
        <f>AN23</f>
        <v/>
      </c>
    </row>
    <row r="464">
      <c r="A464" s="82">
        <f>AM24</f>
        <v/>
      </c>
      <c r="B464" s="149">
        <f>AN24</f>
        <v/>
      </c>
    </row>
    <row r="465">
      <c r="A465" s="82">
        <f>AM25</f>
        <v/>
      </c>
      <c r="B465" s="149">
        <f>AN25</f>
        <v/>
      </c>
    </row>
    <row r="466">
      <c r="A466" s="82">
        <f>AM26</f>
        <v/>
      </c>
      <c r="B466" s="149">
        <f>AN26</f>
        <v/>
      </c>
    </row>
    <row r="467">
      <c r="A467" s="82">
        <f>AM27</f>
        <v/>
      </c>
      <c r="B467" s="149">
        <f>AN27</f>
        <v/>
      </c>
    </row>
    <row r="468">
      <c r="A468" s="82">
        <f>AM28</f>
        <v/>
      </c>
      <c r="B468" s="149">
        <f>AN28</f>
        <v/>
      </c>
    </row>
    <row r="469">
      <c r="A469" s="82">
        <f>AM29</f>
        <v/>
      </c>
      <c r="B469" s="149">
        <f>AN29</f>
        <v/>
      </c>
    </row>
    <row r="470">
      <c r="A470" s="82">
        <f>AM30</f>
        <v/>
      </c>
      <c r="B470" s="149">
        <f>AN30</f>
        <v/>
      </c>
    </row>
    <row r="472">
      <c r="A472" s="82">
        <f>AO2</f>
        <v/>
      </c>
      <c r="B472" s="149">
        <f>AP2</f>
        <v/>
      </c>
    </row>
    <row r="473">
      <c r="A473" s="82">
        <f>AO3</f>
        <v/>
      </c>
      <c r="B473" s="149">
        <f>AP3</f>
        <v/>
      </c>
    </row>
    <row r="474">
      <c r="A474" s="82">
        <f>AO4</f>
        <v/>
      </c>
      <c r="B474" s="149">
        <f>AP4</f>
        <v/>
      </c>
    </row>
    <row r="475">
      <c r="A475" s="82">
        <f>AO5</f>
        <v/>
      </c>
      <c r="B475" s="149">
        <f>AP5</f>
        <v/>
      </c>
    </row>
    <row r="476">
      <c r="A476" s="82">
        <f>AO6</f>
        <v/>
      </c>
      <c r="B476" s="149">
        <f>AP6</f>
        <v/>
      </c>
    </row>
    <row r="477">
      <c r="A477" s="82">
        <f>AO7</f>
        <v/>
      </c>
      <c r="B477" s="149">
        <f>AP7</f>
        <v/>
      </c>
    </row>
    <row r="478">
      <c r="A478" s="82">
        <f>AO8</f>
        <v/>
      </c>
      <c r="B478" s="149">
        <f>AP8</f>
        <v/>
      </c>
    </row>
    <row r="479">
      <c r="A479" s="82">
        <f>AO9</f>
        <v/>
      </c>
      <c r="B479" s="149">
        <f>AP9</f>
        <v/>
      </c>
    </row>
    <row r="480">
      <c r="A480" s="82">
        <f>AO10</f>
        <v/>
      </c>
      <c r="B480" s="149">
        <f>AP10</f>
        <v/>
      </c>
    </row>
    <row r="481">
      <c r="A481" s="82">
        <f>AO11</f>
        <v/>
      </c>
      <c r="B481" s="149">
        <f>AP11</f>
        <v/>
      </c>
    </row>
    <row r="482">
      <c r="A482" s="82">
        <f>AO12</f>
        <v/>
      </c>
      <c r="B482" s="149">
        <f>AP12</f>
        <v/>
      </c>
    </row>
    <row r="483">
      <c r="A483" s="82">
        <f>AO13</f>
        <v/>
      </c>
      <c r="B483" s="149">
        <f>AP13</f>
        <v/>
      </c>
    </row>
    <row r="485">
      <c r="A485" s="82">
        <f>AQ2</f>
        <v/>
      </c>
      <c r="B485" s="149">
        <f>AR2</f>
        <v/>
      </c>
    </row>
    <row r="486">
      <c r="A486" s="82">
        <f>AQ3</f>
        <v/>
      </c>
      <c r="B486" s="149">
        <f>AR3</f>
        <v/>
      </c>
    </row>
    <row r="487">
      <c r="A487" s="82">
        <f>AQ4</f>
        <v/>
      </c>
      <c r="B487" s="149">
        <f>AR4</f>
        <v/>
      </c>
    </row>
    <row r="488">
      <c r="A488" s="82">
        <f>AQ5</f>
        <v/>
      </c>
      <c r="B488" s="149">
        <f>AR5</f>
        <v/>
      </c>
    </row>
    <row r="489">
      <c r="A489" s="82">
        <f>AQ6</f>
        <v/>
      </c>
      <c r="B489" s="149">
        <f>AR6</f>
        <v/>
      </c>
    </row>
    <row r="490">
      <c r="A490" s="82">
        <f>AQ7</f>
        <v/>
      </c>
      <c r="B490" s="149">
        <f>AR7</f>
        <v/>
      </c>
    </row>
    <row r="491">
      <c r="A491" s="82">
        <f>AQ8</f>
        <v/>
      </c>
      <c r="B491" s="149">
        <f>AR8</f>
        <v/>
      </c>
    </row>
    <row r="492">
      <c r="A492" s="82">
        <f>AQ9</f>
        <v/>
      </c>
      <c r="B492" s="149">
        <f>AR9</f>
        <v/>
      </c>
    </row>
    <row r="493">
      <c r="A493" s="82">
        <f>AQ10</f>
        <v/>
      </c>
      <c r="B493" s="149">
        <f>AR10</f>
        <v/>
      </c>
    </row>
    <row r="494">
      <c r="A494" s="82">
        <f>AQ11</f>
        <v/>
      </c>
      <c r="B494" s="149">
        <f>AR11</f>
        <v/>
      </c>
    </row>
    <row r="495">
      <c r="A495" s="82">
        <f>AQ12</f>
        <v/>
      </c>
      <c r="B495" s="149">
        <f>AR12</f>
        <v/>
      </c>
    </row>
    <row r="496">
      <c r="A496" s="82">
        <f>AQ13</f>
        <v/>
      </c>
      <c r="B496" s="149">
        <f>AR13</f>
        <v/>
      </c>
    </row>
    <row r="497">
      <c r="A497" s="82">
        <f>AQ14</f>
        <v/>
      </c>
      <c r="B497" s="149">
        <f>AR14</f>
        <v/>
      </c>
    </row>
    <row r="498">
      <c r="A498" s="82">
        <f>AQ15</f>
        <v/>
      </c>
      <c r="B498" s="149">
        <f>AR15</f>
        <v/>
      </c>
    </row>
    <row r="499">
      <c r="A499" s="82">
        <f>AQ16</f>
        <v/>
      </c>
      <c r="B499" s="149">
        <f>AR16</f>
        <v/>
      </c>
    </row>
    <row r="500">
      <c r="A500" s="82">
        <f>AQ17</f>
        <v/>
      </c>
      <c r="B500" s="149">
        <f>AR17</f>
        <v/>
      </c>
    </row>
    <row r="501">
      <c r="A501" s="82">
        <f>AQ18</f>
        <v/>
      </c>
      <c r="B501" s="149">
        <f>AR18</f>
        <v/>
      </c>
    </row>
    <row r="502">
      <c r="A502" s="82">
        <f>AQ19</f>
        <v/>
      </c>
      <c r="B502" s="149">
        <f>AR19</f>
        <v/>
      </c>
    </row>
    <row r="503">
      <c r="A503" s="82">
        <f>AQ20</f>
        <v/>
      </c>
      <c r="B503" s="149">
        <f>AR20</f>
        <v/>
      </c>
    </row>
    <row r="504">
      <c r="A504" s="82">
        <f>AQ21</f>
        <v/>
      </c>
      <c r="B504" s="149">
        <f>AR21</f>
        <v/>
      </c>
    </row>
    <row r="505">
      <c r="A505" s="82">
        <f>AQ22</f>
        <v/>
      </c>
      <c r="B505" s="149">
        <f>AR22</f>
        <v/>
      </c>
    </row>
    <row r="506">
      <c r="A506" s="82">
        <f>AQ23</f>
        <v/>
      </c>
      <c r="B506" s="149">
        <f>AR23</f>
        <v/>
      </c>
    </row>
    <row r="507">
      <c r="A507" s="82">
        <f>AQ24</f>
        <v/>
      </c>
      <c r="B507" s="149">
        <f>AR24</f>
        <v/>
      </c>
    </row>
    <row r="508">
      <c r="A508" s="82">
        <f>AQ25</f>
        <v/>
      </c>
      <c r="B508" s="149">
        <f>AR25</f>
        <v/>
      </c>
    </row>
    <row r="510">
      <c r="A510" s="82">
        <f>AS2</f>
        <v/>
      </c>
      <c r="B510" s="149">
        <f>AT2</f>
        <v/>
      </c>
    </row>
    <row r="511">
      <c r="A511" s="82">
        <f>AS3</f>
        <v/>
      </c>
      <c r="B511" s="149">
        <f>AT3</f>
        <v/>
      </c>
    </row>
    <row r="512">
      <c r="A512" s="82">
        <f>AS4</f>
        <v/>
      </c>
      <c r="B512" s="149">
        <f>AT4</f>
        <v/>
      </c>
    </row>
    <row r="513">
      <c r="A513" s="82">
        <f>AS5</f>
        <v/>
      </c>
      <c r="B513" s="149">
        <f>AT5</f>
        <v/>
      </c>
    </row>
    <row r="514">
      <c r="A514" s="82">
        <f>AS6</f>
        <v/>
      </c>
      <c r="B514" s="149">
        <f>AT6</f>
        <v/>
      </c>
    </row>
    <row r="515">
      <c r="A515" s="82">
        <f>AS7</f>
        <v/>
      </c>
      <c r="B515" s="149">
        <f>AT7</f>
        <v/>
      </c>
    </row>
    <row r="516">
      <c r="A516" s="82">
        <f>AS8</f>
        <v/>
      </c>
      <c r="B516" s="149">
        <f>AT8</f>
        <v/>
      </c>
    </row>
    <row r="517">
      <c r="A517" s="82">
        <f>AS9</f>
        <v/>
      </c>
      <c r="B517" s="149">
        <f>AT9</f>
        <v/>
      </c>
    </row>
    <row r="518">
      <c r="A518" s="82">
        <f>AS10</f>
        <v/>
      </c>
      <c r="B518" s="149">
        <f>AT10</f>
        <v/>
      </c>
    </row>
    <row r="519">
      <c r="A519" s="82">
        <f>AS11</f>
        <v/>
      </c>
      <c r="B519" s="149">
        <f>AT11</f>
        <v/>
      </c>
    </row>
    <row r="520">
      <c r="A520" s="82">
        <f>AS12</f>
        <v/>
      </c>
      <c r="B520" s="149">
        <f>AT12</f>
        <v/>
      </c>
    </row>
    <row r="521">
      <c r="A521" s="82">
        <f>AS13</f>
        <v/>
      </c>
      <c r="B521" s="149">
        <f>AT13</f>
        <v/>
      </c>
    </row>
    <row r="522">
      <c r="A522" s="82">
        <f>AS14</f>
        <v/>
      </c>
      <c r="B522" s="149">
        <f>AT14</f>
        <v/>
      </c>
    </row>
    <row r="523">
      <c r="A523" s="82">
        <f>AS15</f>
        <v/>
      </c>
      <c r="B523" s="149">
        <f>AT15</f>
        <v/>
      </c>
    </row>
    <row r="524">
      <c r="A524" s="82">
        <f>AS16</f>
        <v/>
      </c>
      <c r="B524" s="149">
        <f>AT16</f>
        <v/>
      </c>
    </row>
    <row r="525">
      <c r="A525" s="82">
        <f>AS17</f>
        <v/>
      </c>
      <c r="B525" s="149">
        <f>AT17</f>
        <v/>
      </c>
    </row>
    <row r="526">
      <c r="A526" s="82">
        <f>AS18</f>
        <v/>
      </c>
      <c r="B526" s="149">
        <f>AT18</f>
        <v/>
      </c>
    </row>
    <row r="527">
      <c r="A527" s="82">
        <f>AS19</f>
        <v/>
      </c>
      <c r="B527" s="149">
        <f>AT19</f>
        <v/>
      </c>
    </row>
    <row r="528">
      <c r="A528" s="82">
        <f>AS20</f>
        <v/>
      </c>
      <c r="B528" s="149">
        <f>AT20</f>
        <v/>
      </c>
    </row>
    <row r="529">
      <c r="A529" s="82">
        <f>AS21</f>
        <v/>
      </c>
      <c r="B529" s="149">
        <f>AT21</f>
        <v/>
      </c>
    </row>
    <row r="530">
      <c r="A530" s="82">
        <f>AS22</f>
        <v/>
      </c>
      <c r="B530" s="149">
        <f>AT22</f>
        <v/>
      </c>
    </row>
    <row r="532">
      <c r="A532" s="82">
        <f>AU2</f>
        <v/>
      </c>
      <c r="B532" s="149">
        <f>AV2</f>
        <v/>
      </c>
    </row>
    <row r="533">
      <c r="A533" s="82">
        <f>AU3</f>
        <v/>
      </c>
      <c r="B533" s="149">
        <f>AV3</f>
        <v/>
      </c>
    </row>
    <row r="534">
      <c r="A534" s="82">
        <f>AU4</f>
        <v/>
      </c>
      <c r="B534" s="149">
        <f>AV4</f>
        <v/>
      </c>
    </row>
    <row r="535">
      <c r="A535" s="82">
        <f>AU5</f>
        <v/>
      </c>
      <c r="B535" s="149">
        <f>AV5</f>
        <v/>
      </c>
    </row>
    <row r="536">
      <c r="A536" s="82">
        <f>AU6</f>
        <v/>
      </c>
      <c r="B536" s="149">
        <f>AV6</f>
        <v/>
      </c>
    </row>
    <row r="537">
      <c r="A537" s="82">
        <f>AU7</f>
        <v/>
      </c>
      <c r="B537" s="149">
        <f>AV7</f>
        <v/>
      </c>
    </row>
    <row r="538">
      <c r="A538" s="82">
        <f>AU8</f>
        <v/>
      </c>
      <c r="B538" s="149">
        <f>AV8</f>
        <v/>
      </c>
    </row>
    <row r="539">
      <c r="A539" s="82">
        <f>AU9</f>
        <v/>
      </c>
      <c r="B539" s="149">
        <f>AV9</f>
        <v/>
      </c>
    </row>
    <row r="540">
      <c r="A540" s="82">
        <f>AU10</f>
        <v/>
      </c>
      <c r="B540" s="149">
        <f>AV10</f>
        <v/>
      </c>
    </row>
    <row r="541">
      <c r="A541" s="82">
        <f>AU11</f>
        <v/>
      </c>
      <c r="B541" s="149">
        <f>AV11</f>
        <v/>
      </c>
    </row>
    <row r="542">
      <c r="A542" s="82">
        <f>AU12</f>
        <v/>
      </c>
      <c r="B542" s="149">
        <f>AV12</f>
        <v/>
      </c>
    </row>
    <row r="543">
      <c r="A543" s="82">
        <f>AU13</f>
        <v/>
      </c>
      <c r="B543" s="149">
        <f>AV13</f>
        <v/>
      </c>
    </row>
    <row r="544">
      <c r="A544" s="82">
        <f>AU14</f>
        <v/>
      </c>
      <c r="B544" s="149">
        <f>AV14</f>
        <v/>
      </c>
    </row>
    <row r="545">
      <c r="A545" s="82">
        <f>AU15</f>
        <v/>
      </c>
      <c r="B545" s="149">
        <f>AV15</f>
        <v/>
      </c>
    </row>
    <row r="546">
      <c r="A546" s="82">
        <f>AU16</f>
        <v/>
      </c>
      <c r="B546" s="149">
        <f>AV16</f>
        <v/>
      </c>
    </row>
    <row r="547">
      <c r="A547" s="82">
        <f>AU17</f>
        <v/>
      </c>
      <c r="B547" s="149">
        <f>AV17</f>
        <v/>
      </c>
    </row>
    <row r="548">
      <c r="A548" s="82">
        <f>AU18</f>
        <v/>
      </c>
      <c r="B548" s="149">
        <f>AV18</f>
        <v/>
      </c>
    </row>
    <row r="549">
      <c r="A549" s="82">
        <f>AU19</f>
        <v/>
      </c>
      <c r="B549" s="149">
        <f>AV19</f>
        <v/>
      </c>
    </row>
    <row r="550">
      <c r="A550" s="82">
        <f>AU20</f>
        <v/>
      </c>
      <c r="B550" s="149">
        <f>AV20</f>
        <v/>
      </c>
    </row>
    <row r="551">
      <c r="A551" s="82">
        <f>AU21</f>
        <v/>
      </c>
      <c r="B551" s="149">
        <f>AV21</f>
        <v/>
      </c>
    </row>
    <row r="552">
      <c r="A552" s="82">
        <f>AU22</f>
        <v/>
      </c>
      <c r="B552" s="149">
        <f>AV22</f>
        <v/>
      </c>
    </row>
    <row r="553">
      <c r="A553" s="82">
        <f>AU23</f>
        <v/>
      </c>
      <c r="B553" s="149">
        <f>AV23</f>
        <v/>
      </c>
    </row>
    <row r="555">
      <c r="A555" s="82">
        <f>AW2</f>
        <v/>
      </c>
      <c r="B555" s="149">
        <f>AX2</f>
        <v/>
      </c>
    </row>
    <row r="556">
      <c r="A556" s="82">
        <f>AW3</f>
        <v/>
      </c>
      <c r="B556" s="149">
        <f>AX3</f>
        <v/>
      </c>
    </row>
    <row r="557">
      <c r="A557" s="82">
        <f>AW4</f>
        <v/>
      </c>
      <c r="B557" s="149">
        <f>AX4</f>
        <v/>
      </c>
    </row>
    <row r="558">
      <c r="A558" s="82">
        <f>AW5</f>
        <v/>
      </c>
      <c r="B558" s="149">
        <f>AX5</f>
        <v/>
      </c>
    </row>
    <row r="559">
      <c r="A559" s="82">
        <f>AW6</f>
        <v/>
      </c>
      <c r="B559" s="149">
        <f>AX6</f>
        <v/>
      </c>
    </row>
    <row r="560">
      <c r="A560" s="82">
        <f>AW7</f>
        <v/>
      </c>
      <c r="B560" s="149">
        <f>AX7</f>
        <v/>
      </c>
    </row>
    <row r="561">
      <c r="A561" s="82">
        <f>AW8</f>
        <v/>
      </c>
      <c r="B561" s="149">
        <f>AX8</f>
        <v/>
      </c>
    </row>
    <row r="562">
      <c r="A562" s="82">
        <f>AW9</f>
        <v/>
      </c>
      <c r="B562" s="149">
        <f>AX9</f>
        <v/>
      </c>
    </row>
    <row r="563">
      <c r="A563" s="82">
        <f>AW10</f>
        <v/>
      </c>
      <c r="B563" s="149">
        <f>AX10</f>
        <v/>
      </c>
    </row>
    <row r="564">
      <c r="A564" s="82">
        <f>AW11</f>
        <v/>
      </c>
      <c r="B564" s="149">
        <f>AX11</f>
        <v/>
      </c>
    </row>
    <row r="565">
      <c r="A565" s="82">
        <f>AW12</f>
        <v/>
      </c>
      <c r="B565" s="149">
        <f>AX12</f>
        <v/>
      </c>
    </row>
    <row r="566">
      <c r="A566" s="82">
        <f>AW13</f>
        <v/>
      </c>
      <c r="B566" s="149">
        <f>AX13</f>
        <v/>
      </c>
    </row>
    <row r="567">
      <c r="A567" s="82">
        <f>AW14</f>
        <v/>
      </c>
      <c r="B567" s="149">
        <f>AX14</f>
        <v/>
      </c>
    </row>
    <row r="568">
      <c r="A568" s="82">
        <f>AW15</f>
        <v/>
      </c>
      <c r="B568" s="149">
        <f>AX15</f>
        <v/>
      </c>
    </row>
    <row r="569">
      <c r="A569" s="82">
        <f>AW16</f>
        <v/>
      </c>
      <c r="B569" s="149">
        <f>AX16</f>
        <v/>
      </c>
    </row>
    <row r="570">
      <c r="A570" s="82">
        <f>AW17</f>
        <v/>
      </c>
      <c r="B570" s="149">
        <f>AX17</f>
        <v/>
      </c>
    </row>
    <row r="571">
      <c r="A571" s="82">
        <f>AW18</f>
        <v/>
      </c>
      <c r="B571" s="149">
        <f>AX18</f>
        <v/>
      </c>
    </row>
    <row r="572">
      <c r="A572" s="82">
        <f>AW19</f>
        <v/>
      </c>
      <c r="B572" s="149">
        <f>AX19</f>
        <v/>
      </c>
    </row>
    <row r="573">
      <c r="A573" s="82">
        <f>AW20</f>
        <v/>
      </c>
      <c r="B573" s="149">
        <f>AX20</f>
        <v/>
      </c>
    </row>
    <row r="574">
      <c r="A574" s="82">
        <f>AW21</f>
        <v/>
      </c>
      <c r="B574" s="149">
        <f>AX21</f>
        <v/>
      </c>
    </row>
    <row r="576">
      <c r="A576" s="82">
        <f>AY2</f>
        <v/>
      </c>
      <c r="B576" s="149">
        <f>AZ2</f>
        <v/>
      </c>
    </row>
    <row r="577">
      <c r="A577" s="82">
        <f>AY3</f>
        <v/>
      </c>
      <c r="B577" s="149">
        <f>AZ3</f>
        <v/>
      </c>
    </row>
    <row r="578">
      <c r="A578" s="82">
        <f>AY4</f>
        <v/>
      </c>
      <c r="B578" s="149">
        <f>AZ4</f>
        <v/>
      </c>
    </row>
    <row r="579">
      <c r="A579" s="82">
        <f>AY5</f>
        <v/>
      </c>
      <c r="B579" s="149">
        <f>AZ5</f>
        <v/>
      </c>
    </row>
    <row r="580">
      <c r="A580" s="82">
        <f>AY6</f>
        <v/>
      </c>
      <c r="B580" s="149">
        <f>AZ6</f>
        <v/>
      </c>
    </row>
    <row r="581">
      <c r="A581" s="82">
        <f>AY7</f>
        <v/>
      </c>
      <c r="B581" s="149">
        <f>AZ7</f>
        <v/>
      </c>
    </row>
    <row r="582">
      <c r="A582" s="82">
        <f>AY8</f>
        <v/>
      </c>
      <c r="B582" s="149">
        <f>AZ8</f>
        <v/>
      </c>
    </row>
    <row r="583">
      <c r="A583" s="82">
        <f>AY9</f>
        <v/>
      </c>
      <c r="B583" s="149">
        <f>AZ9</f>
        <v/>
      </c>
    </row>
    <row r="584">
      <c r="A584" s="82">
        <f>AY10</f>
        <v/>
      </c>
      <c r="B584" s="149">
        <f>AZ10</f>
        <v/>
      </c>
    </row>
    <row r="585">
      <c r="A585" s="82">
        <f>AY11</f>
        <v/>
      </c>
      <c r="B585" s="149">
        <f>AZ11</f>
        <v/>
      </c>
    </row>
    <row r="586">
      <c r="A586" s="82">
        <f>AY12</f>
        <v/>
      </c>
      <c r="B586" s="149">
        <f>AZ12</f>
        <v/>
      </c>
    </row>
    <row r="587">
      <c r="A587" s="82">
        <f>AY13</f>
        <v/>
      </c>
      <c r="B587" s="149">
        <f>AZ13</f>
        <v/>
      </c>
    </row>
    <row r="588">
      <c r="A588" s="82">
        <f>AY14</f>
        <v/>
      </c>
      <c r="B588" s="149">
        <f>AZ14</f>
        <v/>
      </c>
    </row>
    <row r="589">
      <c r="A589" s="82">
        <f>AY15</f>
        <v/>
      </c>
      <c r="B589" s="149">
        <f>AZ15</f>
        <v/>
      </c>
    </row>
    <row r="590">
      <c r="A590" s="82">
        <f>AY16</f>
        <v/>
      </c>
      <c r="B590" s="149">
        <f>AZ16</f>
        <v/>
      </c>
    </row>
    <row r="591">
      <c r="A591" s="82">
        <f>AY17</f>
        <v/>
      </c>
      <c r="B591" s="149">
        <f>AZ17</f>
        <v/>
      </c>
    </row>
    <row r="592">
      <c r="A592" s="82">
        <f>AY18</f>
        <v/>
      </c>
      <c r="B592" s="149">
        <f>AZ18</f>
        <v/>
      </c>
    </row>
    <row r="593">
      <c r="A593" s="82">
        <f>AY19</f>
        <v/>
      </c>
      <c r="B593" s="149">
        <f>AZ19</f>
        <v/>
      </c>
    </row>
    <row r="594">
      <c r="A594" s="82">
        <f>AY20</f>
        <v/>
      </c>
      <c r="B594" s="149">
        <f>AZ20</f>
        <v/>
      </c>
    </row>
    <row r="595">
      <c r="A595" s="82">
        <f>AY21</f>
        <v/>
      </c>
      <c r="B595" s="149">
        <f>AZ21</f>
        <v/>
      </c>
    </row>
    <row r="597">
      <c r="A597" s="82">
        <f>BA2</f>
        <v/>
      </c>
      <c r="B597" s="149">
        <f>BB2</f>
        <v/>
      </c>
    </row>
    <row r="598">
      <c r="A598" s="82">
        <f>BA3</f>
        <v/>
      </c>
      <c r="B598" s="149">
        <f>BB3</f>
        <v/>
      </c>
    </row>
    <row r="599">
      <c r="A599" s="82">
        <f>BA4</f>
        <v/>
      </c>
      <c r="B599" s="149">
        <f>BB4</f>
        <v/>
      </c>
    </row>
    <row r="600">
      <c r="A600" s="82">
        <f>BA5</f>
        <v/>
      </c>
      <c r="B600" s="149">
        <f>BB5</f>
        <v/>
      </c>
    </row>
    <row r="601">
      <c r="A601" s="82">
        <f>BA6</f>
        <v/>
      </c>
      <c r="B601" s="149">
        <f>BB6</f>
        <v/>
      </c>
    </row>
    <row r="602">
      <c r="A602" s="82">
        <f>BA7</f>
        <v/>
      </c>
      <c r="B602" s="149">
        <f>BB7</f>
        <v/>
      </c>
    </row>
    <row r="603">
      <c r="A603" s="82">
        <f>BA8</f>
        <v/>
      </c>
      <c r="B603" s="149">
        <f>BB8</f>
        <v/>
      </c>
    </row>
    <row r="604">
      <c r="A604" s="82">
        <f>BA9</f>
        <v/>
      </c>
      <c r="B604" s="149">
        <f>BB9</f>
        <v/>
      </c>
    </row>
    <row r="605">
      <c r="A605" s="82">
        <f>BA10</f>
        <v/>
      </c>
      <c r="B605" s="149">
        <f>BB10</f>
        <v/>
      </c>
    </row>
    <row r="606">
      <c r="A606" s="82">
        <f>BA11</f>
        <v/>
      </c>
      <c r="B606" s="149">
        <f>BB11</f>
        <v/>
      </c>
    </row>
    <row r="607">
      <c r="A607" s="82">
        <f>BA12</f>
        <v/>
      </c>
      <c r="B607" s="149">
        <f>BB12</f>
        <v/>
      </c>
    </row>
    <row r="608">
      <c r="A608" s="82">
        <f>BA13</f>
        <v/>
      </c>
      <c r="B608" s="149">
        <f>BB13</f>
        <v/>
      </c>
    </row>
    <row r="609">
      <c r="A609" s="82">
        <f>BA14</f>
        <v/>
      </c>
      <c r="B609" s="149">
        <f>BB14</f>
        <v/>
      </c>
    </row>
    <row r="610">
      <c r="A610" s="82">
        <f>BA15</f>
        <v/>
      </c>
      <c r="B610" s="149">
        <f>BB15</f>
        <v/>
      </c>
    </row>
    <row r="611">
      <c r="A611" s="82">
        <f>BA16</f>
        <v/>
      </c>
      <c r="B611" s="149">
        <f>BB16</f>
        <v/>
      </c>
    </row>
    <row r="612">
      <c r="A612" s="82">
        <f>BA17</f>
        <v/>
      </c>
      <c r="B612" s="149">
        <f>BB17</f>
        <v/>
      </c>
    </row>
    <row r="613">
      <c r="A613" s="82">
        <f>BA18</f>
        <v/>
      </c>
      <c r="B613" s="149">
        <f>BB18</f>
        <v/>
      </c>
    </row>
    <row r="614">
      <c r="A614" s="82">
        <f>BA19</f>
        <v/>
      </c>
      <c r="B614" s="149">
        <f>BB19</f>
        <v/>
      </c>
    </row>
    <row r="615">
      <c r="A615" s="82">
        <f>BA20</f>
        <v/>
      </c>
      <c r="B615" s="149">
        <f>BB20</f>
        <v/>
      </c>
    </row>
    <row r="617">
      <c r="A617" s="82">
        <f>BC2</f>
        <v/>
      </c>
      <c r="B617" s="149">
        <f>BD2</f>
        <v/>
      </c>
    </row>
    <row r="618">
      <c r="A618" s="82">
        <f>BC3</f>
        <v/>
      </c>
      <c r="B618" s="149">
        <f>BD3</f>
        <v/>
      </c>
    </row>
    <row r="619">
      <c r="A619" s="82">
        <f>BC4</f>
        <v/>
      </c>
      <c r="B619" s="149">
        <f>BD4</f>
        <v/>
      </c>
    </row>
    <row r="620">
      <c r="A620" s="82">
        <f>BC5</f>
        <v/>
      </c>
      <c r="B620" s="149">
        <f>BD5</f>
        <v/>
      </c>
    </row>
    <row r="621">
      <c r="A621" s="82">
        <f>BC6</f>
        <v/>
      </c>
      <c r="B621" s="149">
        <f>BD6</f>
        <v/>
      </c>
    </row>
    <row r="622">
      <c r="A622" s="82">
        <f>BC7</f>
        <v/>
      </c>
      <c r="B622" s="149">
        <f>BD7</f>
        <v/>
      </c>
    </row>
    <row r="623">
      <c r="A623" s="82">
        <f>BC8</f>
        <v/>
      </c>
      <c r="B623" s="149">
        <f>BD8</f>
        <v/>
      </c>
    </row>
    <row r="624">
      <c r="A624" s="82">
        <f>BC9</f>
        <v/>
      </c>
      <c r="B624" s="149">
        <f>BD9</f>
        <v/>
      </c>
    </row>
    <row r="625">
      <c r="A625" s="82">
        <f>BC10</f>
        <v/>
      </c>
      <c r="B625" s="149">
        <f>BD10</f>
        <v/>
      </c>
    </row>
    <row r="626">
      <c r="A626" s="82">
        <f>BC11</f>
        <v/>
      </c>
      <c r="B626" s="149">
        <f>BD11</f>
        <v/>
      </c>
    </row>
    <row r="627">
      <c r="A627" s="82">
        <f>BC12</f>
        <v/>
      </c>
      <c r="B627" s="149">
        <f>BD12</f>
        <v/>
      </c>
    </row>
    <row r="628">
      <c r="A628" s="82">
        <f>BC13</f>
        <v/>
      </c>
      <c r="B628" s="149">
        <f>BD13</f>
        <v/>
      </c>
    </row>
    <row r="629">
      <c r="A629" s="82">
        <f>BC14</f>
        <v/>
      </c>
      <c r="B629" s="149">
        <f>BD14</f>
        <v/>
      </c>
    </row>
    <row r="630">
      <c r="A630" s="82">
        <f>BC15</f>
        <v/>
      </c>
      <c r="B630" s="149">
        <f>BD15</f>
        <v/>
      </c>
    </row>
    <row r="631">
      <c r="A631" s="82">
        <f>BC16</f>
        <v/>
      </c>
      <c r="B631" s="149">
        <f>BD16</f>
        <v/>
      </c>
    </row>
    <row r="632">
      <c r="A632" s="82">
        <f>BC17</f>
        <v/>
      </c>
      <c r="B632" s="149">
        <f>BD17</f>
        <v/>
      </c>
    </row>
    <row r="633">
      <c r="A633" s="82">
        <f>BC18</f>
        <v/>
      </c>
      <c r="B633" s="149">
        <f>BD18</f>
        <v/>
      </c>
    </row>
    <row r="634">
      <c r="A634" s="82">
        <f>BC19</f>
        <v/>
      </c>
      <c r="B634" s="149">
        <f>BD19</f>
        <v/>
      </c>
    </row>
    <row r="635">
      <c r="A635" s="82">
        <f>BC20</f>
        <v/>
      </c>
      <c r="B635" s="149">
        <f>BD20</f>
        <v/>
      </c>
    </row>
    <row r="636">
      <c r="A636" s="82">
        <f>BC21</f>
        <v/>
      </c>
      <c r="B636" s="149">
        <f>BD21</f>
        <v/>
      </c>
    </row>
    <row r="637">
      <c r="A637" s="82">
        <f>BC22</f>
        <v/>
      </c>
      <c r="B637" s="149">
        <f>BD22</f>
        <v/>
      </c>
    </row>
    <row r="638">
      <c r="A638" s="82">
        <f>BC23</f>
        <v/>
      </c>
      <c r="B638" s="149">
        <f>BD23</f>
        <v/>
      </c>
    </row>
    <row r="640">
      <c r="A640" s="82">
        <f>BE2</f>
        <v/>
      </c>
      <c r="B640" s="149">
        <f>BF2</f>
        <v/>
      </c>
    </row>
    <row r="641">
      <c r="A641" s="82">
        <f>BE3</f>
        <v/>
      </c>
      <c r="B641" s="149">
        <f>BF3</f>
        <v/>
      </c>
    </row>
    <row r="642">
      <c r="A642" s="82">
        <f>BE4</f>
        <v/>
      </c>
      <c r="B642" s="149">
        <f>BF4</f>
        <v/>
      </c>
    </row>
    <row r="643">
      <c r="A643" s="82">
        <f>BE5</f>
        <v/>
      </c>
      <c r="B643" s="149">
        <f>BF5</f>
        <v/>
      </c>
    </row>
    <row r="644">
      <c r="A644" s="82">
        <f>BE6</f>
        <v/>
      </c>
      <c r="B644" s="149">
        <f>BF6</f>
        <v/>
      </c>
    </row>
    <row r="645">
      <c r="A645" s="82">
        <f>BE7</f>
        <v/>
      </c>
      <c r="B645" s="149">
        <f>BF7</f>
        <v/>
      </c>
    </row>
    <row r="646">
      <c r="A646" s="82">
        <f>BE8</f>
        <v/>
      </c>
      <c r="B646" s="149">
        <f>BF8</f>
        <v/>
      </c>
    </row>
    <row r="647">
      <c r="A647" s="82">
        <f>BE9</f>
        <v/>
      </c>
      <c r="B647" s="149">
        <f>BF9</f>
        <v/>
      </c>
    </row>
    <row r="648">
      <c r="A648" s="82">
        <f>BE10</f>
        <v/>
      </c>
      <c r="B648" s="149">
        <f>BF10</f>
        <v/>
      </c>
    </row>
    <row r="649">
      <c r="A649" s="82">
        <f>BE11</f>
        <v/>
      </c>
      <c r="B649" s="149">
        <f>BF11</f>
        <v/>
      </c>
    </row>
    <row r="650">
      <c r="A650" s="82">
        <f>BE12</f>
        <v/>
      </c>
      <c r="B650" s="149">
        <f>BF12</f>
        <v/>
      </c>
    </row>
    <row r="651">
      <c r="A651" s="82">
        <f>BE13</f>
        <v/>
      </c>
      <c r="B651" s="149">
        <f>BF13</f>
        <v/>
      </c>
    </row>
    <row r="652">
      <c r="A652" s="82">
        <f>BE14</f>
        <v/>
      </c>
      <c r="B652" s="149">
        <f>BF14</f>
        <v/>
      </c>
    </row>
    <row r="653">
      <c r="A653" s="82">
        <f>BE15</f>
        <v/>
      </c>
      <c r="B653" s="149">
        <f>BF15</f>
        <v/>
      </c>
    </row>
    <row r="654">
      <c r="A654" s="82">
        <f>BE16</f>
        <v/>
      </c>
      <c r="B654" s="149">
        <f>BF16</f>
        <v/>
      </c>
    </row>
    <row r="655">
      <c r="A655" s="82">
        <f>BE17</f>
        <v/>
      </c>
      <c r="B655" s="149">
        <f>BF17</f>
        <v/>
      </c>
    </row>
    <row r="656">
      <c r="A656" s="82">
        <f>BE18</f>
        <v/>
      </c>
      <c r="B656" s="149">
        <f>BF18</f>
        <v/>
      </c>
    </row>
    <row r="657">
      <c r="A657" s="82">
        <f>BE19</f>
        <v/>
      </c>
      <c r="B657" s="149">
        <f>BF19</f>
        <v/>
      </c>
    </row>
    <row r="658">
      <c r="A658" s="82">
        <f>BE20</f>
        <v/>
      </c>
      <c r="B658" s="149">
        <f>BF20</f>
        <v/>
      </c>
    </row>
    <row r="659">
      <c r="A659" s="82">
        <f>BE21</f>
        <v/>
      </c>
      <c r="B659" s="149">
        <f>BF21</f>
        <v/>
      </c>
    </row>
    <row r="660">
      <c r="A660" s="82">
        <f>BE22</f>
        <v/>
      </c>
      <c r="B660" s="149">
        <f>BF22</f>
        <v/>
      </c>
    </row>
    <row r="661">
      <c r="A661" s="82">
        <f>BE23</f>
        <v/>
      </c>
      <c r="B661" s="149">
        <f>BF23</f>
        <v/>
      </c>
    </row>
    <row r="662">
      <c r="A662" s="82">
        <f>BE24</f>
        <v/>
      </c>
      <c r="B662" s="149">
        <f>BF24</f>
        <v/>
      </c>
    </row>
    <row r="663">
      <c r="A663" s="82">
        <f>BE25</f>
        <v/>
      </c>
      <c r="B663" s="149">
        <f>BF25</f>
        <v/>
      </c>
    </row>
    <row r="664">
      <c r="A664" s="82">
        <f>BE26</f>
        <v/>
      </c>
      <c r="B664" s="149">
        <f>BF26</f>
        <v/>
      </c>
    </row>
    <row r="665">
      <c r="A665" s="82">
        <f>BE27</f>
        <v/>
      </c>
      <c r="B665" s="149">
        <f>BF27</f>
        <v/>
      </c>
    </row>
    <row r="666">
      <c r="A666" s="82">
        <f>BE28</f>
        <v/>
      </c>
      <c r="B666" s="149">
        <f>BF28</f>
        <v/>
      </c>
    </row>
    <row r="667">
      <c r="A667" s="82">
        <f>BE29</f>
        <v/>
      </c>
      <c r="B667" s="149">
        <f>BF29</f>
        <v/>
      </c>
    </row>
    <row r="669">
      <c r="A669" s="82">
        <f>BG2</f>
        <v/>
      </c>
      <c r="B669" s="149">
        <f>BH2</f>
        <v/>
      </c>
    </row>
    <row r="670">
      <c r="A670" s="82">
        <f>BG3</f>
        <v/>
      </c>
      <c r="B670" s="149">
        <f>BH3</f>
        <v/>
      </c>
    </row>
    <row r="671">
      <c r="A671" s="82">
        <f>BG4</f>
        <v/>
      </c>
      <c r="B671" s="149">
        <f>BH4</f>
        <v/>
      </c>
    </row>
    <row r="672">
      <c r="A672" s="82">
        <f>BG5</f>
        <v/>
      </c>
      <c r="B672" s="149">
        <f>BH5</f>
        <v/>
      </c>
    </row>
    <row r="673">
      <c r="A673" s="82">
        <f>BG6</f>
        <v/>
      </c>
      <c r="B673" s="149">
        <f>BH6</f>
        <v/>
      </c>
    </row>
    <row r="674">
      <c r="A674" s="82">
        <f>BG7</f>
        <v/>
      </c>
      <c r="B674" s="149">
        <f>BH7</f>
        <v/>
      </c>
    </row>
    <row r="675">
      <c r="A675" s="82">
        <f>BG8</f>
        <v/>
      </c>
      <c r="B675" s="149">
        <f>BH8</f>
        <v/>
      </c>
    </row>
    <row r="676">
      <c r="A676" s="82">
        <f>BG9</f>
        <v/>
      </c>
      <c r="B676" s="149">
        <f>BH9</f>
        <v/>
      </c>
    </row>
    <row r="677">
      <c r="A677" s="82">
        <f>BG10</f>
        <v/>
      </c>
      <c r="B677" s="149">
        <f>BH10</f>
        <v/>
      </c>
    </row>
    <row r="678">
      <c r="A678" s="82">
        <f>BG11</f>
        <v/>
      </c>
      <c r="B678" s="149">
        <f>BH11</f>
        <v/>
      </c>
    </row>
    <row r="679">
      <c r="A679" s="82">
        <f>BG12</f>
        <v/>
      </c>
      <c r="B679" s="149">
        <f>BH12</f>
        <v/>
      </c>
    </row>
    <row r="680">
      <c r="A680" s="82">
        <f>BG13</f>
        <v/>
      </c>
      <c r="B680" s="149">
        <f>BH13</f>
        <v/>
      </c>
    </row>
    <row r="681">
      <c r="A681" s="82">
        <f>BG14</f>
        <v/>
      </c>
      <c r="B681" s="149">
        <f>BH14</f>
        <v/>
      </c>
    </row>
    <row r="682">
      <c r="A682" s="82">
        <f>BG15</f>
        <v/>
      </c>
      <c r="B682" s="149">
        <f>BH15</f>
        <v/>
      </c>
    </row>
    <row r="683">
      <c r="A683" s="82">
        <f>BG16</f>
        <v/>
      </c>
      <c r="B683" s="149">
        <f>BH16</f>
        <v/>
      </c>
    </row>
    <row r="684">
      <c r="A684" s="82">
        <f>BG17</f>
        <v/>
      </c>
      <c r="B684" s="149">
        <f>BH17</f>
        <v/>
      </c>
    </row>
    <row r="685">
      <c r="A685" s="82">
        <f>BG18</f>
        <v/>
      </c>
      <c r="B685" s="149">
        <f>BH18</f>
        <v/>
      </c>
    </row>
    <row r="686">
      <c r="A686" s="82">
        <f>BG19</f>
        <v/>
      </c>
      <c r="B686" s="149">
        <f>BH19</f>
        <v/>
      </c>
    </row>
    <row r="687">
      <c r="A687" s="82">
        <f>BG20</f>
        <v/>
      </c>
      <c r="B687" s="149">
        <f>BH20</f>
        <v/>
      </c>
    </row>
    <row r="688">
      <c r="A688" s="82">
        <f>BG21</f>
        <v/>
      </c>
      <c r="B688" s="149">
        <f>BH21</f>
        <v/>
      </c>
    </row>
    <row r="689">
      <c r="A689" s="82">
        <f>BG22</f>
        <v/>
      </c>
      <c r="B689" s="149">
        <f>BH22</f>
        <v/>
      </c>
    </row>
    <row r="690">
      <c r="A690" s="82">
        <f>BG23</f>
        <v/>
      </c>
      <c r="B690" s="149">
        <f>BH23</f>
        <v/>
      </c>
    </row>
    <row r="691">
      <c r="A691" s="82">
        <f>BG24</f>
        <v/>
      </c>
      <c r="B691" s="149">
        <f>BH24</f>
        <v/>
      </c>
    </row>
    <row r="692">
      <c r="A692" s="82">
        <f>BG25</f>
        <v/>
      </c>
      <c r="B692" s="149">
        <f>BH25</f>
        <v/>
      </c>
    </row>
    <row r="693">
      <c r="A693" s="82">
        <f>BG26</f>
        <v/>
      </c>
      <c r="B693" s="149">
        <f>BH26</f>
        <v/>
      </c>
    </row>
    <row r="694">
      <c r="A694" s="82">
        <f>BG27</f>
        <v/>
      </c>
      <c r="B694" s="149">
        <f>BH27</f>
        <v/>
      </c>
    </row>
    <row r="695">
      <c r="A695" s="82">
        <f>BG28</f>
        <v/>
      </c>
      <c r="B695" s="149">
        <f>BH28</f>
        <v/>
      </c>
    </row>
    <row r="696">
      <c r="A696" s="82">
        <f>BG29</f>
        <v/>
      </c>
      <c r="B696" s="149">
        <f>BH29</f>
        <v/>
      </c>
    </row>
    <row r="697">
      <c r="A697" s="82">
        <f>BG30</f>
        <v/>
      </c>
      <c r="B697" s="149">
        <f>BH30</f>
        <v/>
      </c>
    </row>
    <row r="699">
      <c r="A699" s="82">
        <f>BI2</f>
        <v/>
      </c>
      <c r="B699" s="149">
        <f>BJ2</f>
        <v/>
      </c>
    </row>
    <row r="700">
      <c r="A700" s="82">
        <f>BI3</f>
        <v/>
      </c>
      <c r="B700" s="149">
        <f>BJ3</f>
        <v/>
      </c>
    </row>
    <row r="701">
      <c r="A701" s="82">
        <f>BI4</f>
        <v/>
      </c>
      <c r="B701" s="149">
        <f>BJ4</f>
        <v/>
      </c>
    </row>
    <row r="702">
      <c r="A702" s="82">
        <f>BI5</f>
        <v/>
      </c>
      <c r="B702" s="149">
        <f>BJ5</f>
        <v/>
      </c>
    </row>
    <row r="703">
      <c r="A703" s="82">
        <f>BI6</f>
        <v/>
      </c>
      <c r="B703" s="149">
        <f>BJ6</f>
        <v/>
      </c>
    </row>
    <row r="704">
      <c r="A704" s="82">
        <f>BI7</f>
        <v/>
      </c>
      <c r="B704" s="149">
        <f>BJ7</f>
        <v/>
      </c>
    </row>
    <row r="705">
      <c r="A705" s="82">
        <f>BI8</f>
        <v/>
      </c>
      <c r="B705" s="149">
        <f>BJ8</f>
        <v/>
      </c>
    </row>
    <row r="706">
      <c r="A706" s="82">
        <f>BI9</f>
        <v/>
      </c>
      <c r="B706" s="149">
        <f>BJ9</f>
        <v/>
      </c>
    </row>
    <row r="707">
      <c r="A707" s="82">
        <f>BI10</f>
        <v/>
      </c>
      <c r="B707" s="149">
        <f>BJ10</f>
        <v/>
      </c>
    </row>
    <row r="708">
      <c r="A708" s="82">
        <f>BI11</f>
        <v/>
      </c>
      <c r="B708" s="149">
        <f>BJ11</f>
        <v/>
      </c>
    </row>
    <row r="709">
      <c r="A709" s="82">
        <f>BI12</f>
        <v/>
      </c>
      <c r="B709" s="149">
        <f>BJ12</f>
        <v/>
      </c>
    </row>
    <row r="710">
      <c r="A710" s="82">
        <f>BI13</f>
        <v/>
      </c>
      <c r="B710" s="149">
        <f>BJ13</f>
        <v/>
      </c>
    </row>
    <row r="711">
      <c r="A711" s="82">
        <f>BI14</f>
        <v/>
      </c>
      <c r="B711" s="149">
        <f>BJ14</f>
        <v/>
      </c>
    </row>
    <row r="712">
      <c r="A712" s="82">
        <f>BI15</f>
        <v/>
      </c>
      <c r="B712" s="149">
        <f>BJ15</f>
        <v/>
      </c>
    </row>
    <row r="713">
      <c r="A713" s="82">
        <f>BI16</f>
        <v/>
      </c>
      <c r="B713" s="149">
        <f>BJ16</f>
        <v/>
      </c>
    </row>
    <row r="714">
      <c r="A714" s="82">
        <f>BI17</f>
        <v/>
      </c>
      <c r="B714" s="149">
        <f>BJ17</f>
        <v/>
      </c>
    </row>
    <row r="715">
      <c r="A715" s="82">
        <f>BI18</f>
        <v/>
      </c>
      <c r="B715" s="149">
        <f>BJ18</f>
        <v/>
      </c>
    </row>
    <row r="716">
      <c r="A716" s="82">
        <f>BI19</f>
        <v/>
      </c>
      <c r="B716" s="149">
        <f>BJ19</f>
        <v/>
      </c>
    </row>
    <row r="717">
      <c r="A717" s="82">
        <f>BI20</f>
        <v/>
      </c>
      <c r="B717" s="149">
        <f>BJ20</f>
        <v/>
      </c>
    </row>
    <row r="718">
      <c r="A718" s="82">
        <f>BI21</f>
        <v/>
      </c>
      <c r="B718" s="149">
        <f>BJ21</f>
        <v/>
      </c>
    </row>
    <row r="719">
      <c r="A719" s="82">
        <f>BI22</f>
        <v/>
      </c>
      <c r="B719" s="149">
        <f>BJ22</f>
        <v/>
      </c>
    </row>
    <row r="720">
      <c r="A720" s="82">
        <f>BI23</f>
        <v/>
      </c>
      <c r="B720" s="149">
        <f>BJ23</f>
        <v/>
      </c>
    </row>
    <row r="722">
      <c r="A722" s="82">
        <f>BK2</f>
        <v/>
      </c>
      <c r="B722" s="149">
        <f>BL2</f>
        <v/>
      </c>
    </row>
    <row r="723">
      <c r="A723" s="82">
        <f>BK3</f>
        <v/>
      </c>
      <c r="B723" s="149">
        <f>BL3</f>
        <v/>
      </c>
    </row>
    <row r="724">
      <c r="A724" s="82">
        <f>BK4</f>
        <v/>
      </c>
      <c r="B724" s="149">
        <f>BL4</f>
        <v/>
      </c>
    </row>
    <row r="725">
      <c r="A725" s="82">
        <f>BK5</f>
        <v/>
      </c>
      <c r="B725" s="149">
        <f>BL5</f>
        <v/>
      </c>
    </row>
    <row r="726">
      <c r="A726" s="82">
        <f>BK6</f>
        <v/>
      </c>
      <c r="B726" s="149">
        <f>BL6</f>
        <v/>
      </c>
    </row>
    <row r="727">
      <c r="A727" s="82">
        <f>BK7</f>
        <v/>
      </c>
      <c r="B727" s="149">
        <f>BL7</f>
        <v/>
      </c>
    </row>
    <row r="728">
      <c r="A728" s="82">
        <f>BK8</f>
        <v/>
      </c>
      <c r="B728" s="149">
        <f>BL8</f>
        <v/>
      </c>
    </row>
    <row r="729">
      <c r="A729" s="82">
        <f>BK9</f>
        <v/>
      </c>
      <c r="B729" s="149">
        <f>BL9</f>
        <v/>
      </c>
    </row>
    <row r="730">
      <c r="A730" s="82">
        <f>BK10</f>
        <v/>
      </c>
      <c r="B730" s="149">
        <f>BL10</f>
        <v/>
      </c>
    </row>
    <row r="731">
      <c r="A731" s="82">
        <f>BK11</f>
        <v/>
      </c>
      <c r="B731" s="149">
        <f>BL11</f>
        <v/>
      </c>
    </row>
    <row r="732">
      <c r="A732" s="82">
        <f>BK12</f>
        <v/>
      </c>
      <c r="B732" s="149">
        <f>BL12</f>
        <v/>
      </c>
    </row>
    <row r="733">
      <c r="A733" s="82">
        <f>BK13</f>
        <v/>
      </c>
      <c r="B733" s="149">
        <f>BL13</f>
        <v/>
      </c>
    </row>
    <row r="734">
      <c r="A734" s="82">
        <f>BK14</f>
        <v/>
      </c>
      <c r="B734" s="149">
        <f>BL14</f>
        <v/>
      </c>
    </row>
    <row r="735">
      <c r="A735" s="82">
        <f>BK15</f>
        <v/>
      </c>
      <c r="B735" s="149">
        <f>BL15</f>
        <v/>
      </c>
    </row>
    <row r="736">
      <c r="A736" s="82">
        <f>BK16</f>
        <v/>
      </c>
      <c r="B736" s="149">
        <f>BL16</f>
        <v/>
      </c>
    </row>
    <row r="737">
      <c r="A737" s="82">
        <f>BK17</f>
        <v/>
      </c>
      <c r="B737" s="149">
        <f>BL17</f>
        <v/>
      </c>
    </row>
    <row r="738">
      <c r="A738" s="82">
        <f>BK18</f>
        <v/>
      </c>
      <c r="B738" s="149">
        <f>BL18</f>
        <v/>
      </c>
    </row>
    <row r="739">
      <c r="A739" s="82">
        <f>BK19</f>
        <v/>
      </c>
      <c r="B739" s="149">
        <f>BL19</f>
        <v/>
      </c>
    </row>
    <row r="740">
      <c r="A740" s="82">
        <f>BK20</f>
        <v/>
      </c>
      <c r="B740" s="149">
        <f>BL20</f>
        <v/>
      </c>
    </row>
    <row r="741">
      <c r="A741" s="82">
        <f>BK21</f>
        <v/>
      </c>
      <c r="B741" s="149">
        <f>BL21</f>
        <v/>
      </c>
    </row>
    <row r="743">
      <c r="A743" s="82">
        <f>BM2</f>
        <v/>
      </c>
      <c r="B743" s="149">
        <f>BN2</f>
        <v/>
      </c>
    </row>
    <row r="744">
      <c r="A744" s="82">
        <f>BM3</f>
        <v/>
      </c>
      <c r="B744" s="149">
        <f>BN3</f>
        <v/>
      </c>
    </row>
    <row r="745">
      <c r="A745" s="82">
        <f>BM4</f>
        <v/>
      </c>
      <c r="B745" s="149">
        <f>BN4</f>
        <v/>
      </c>
    </row>
    <row r="746">
      <c r="A746" s="82">
        <f>BM5</f>
        <v/>
      </c>
      <c r="B746" s="149">
        <f>BN5</f>
        <v/>
      </c>
    </row>
    <row r="747">
      <c r="A747" s="82">
        <f>BM6</f>
        <v/>
      </c>
      <c r="B747" s="149">
        <f>BN6</f>
        <v/>
      </c>
    </row>
    <row r="748">
      <c r="A748" s="82">
        <f>BM7</f>
        <v/>
      </c>
      <c r="B748" s="149">
        <f>BN7</f>
        <v/>
      </c>
    </row>
    <row r="749">
      <c r="A749" s="82">
        <f>BM8</f>
        <v/>
      </c>
      <c r="B749" s="149">
        <f>BN8</f>
        <v/>
      </c>
    </row>
    <row r="750">
      <c r="A750" s="82">
        <f>BM9</f>
        <v/>
      </c>
      <c r="B750" s="149">
        <f>BN9</f>
        <v/>
      </c>
    </row>
    <row r="751">
      <c r="A751" s="82">
        <f>BM10</f>
        <v/>
      </c>
      <c r="B751" s="149">
        <f>BN10</f>
        <v/>
      </c>
    </row>
    <row r="752">
      <c r="A752" s="82">
        <f>BM11</f>
        <v/>
      </c>
      <c r="B752" s="149">
        <f>BN11</f>
        <v/>
      </c>
    </row>
    <row r="753">
      <c r="A753" s="82">
        <f>BM12</f>
        <v/>
      </c>
      <c r="B753" s="149">
        <f>BN12</f>
        <v/>
      </c>
    </row>
    <row r="754">
      <c r="A754" s="82">
        <f>BM13</f>
        <v/>
      </c>
      <c r="B754" s="149">
        <f>BN13</f>
        <v/>
      </c>
    </row>
    <row r="755">
      <c r="A755" s="82">
        <f>BM14</f>
        <v/>
      </c>
      <c r="B755" s="149">
        <f>BN14</f>
        <v/>
      </c>
    </row>
    <row r="756">
      <c r="A756" s="82">
        <f>BM15</f>
        <v/>
      </c>
      <c r="B756" s="149">
        <f>BN15</f>
        <v/>
      </c>
    </row>
    <row r="757">
      <c r="A757" s="82">
        <f>BM16</f>
        <v/>
      </c>
      <c r="B757" s="149">
        <f>BN16</f>
        <v/>
      </c>
    </row>
    <row r="758">
      <c r="A758" s="82">
        <f>BM17</f>
        <v/>
      </c>
      <c r="B758" s="149">
        <f>BN17</f>
        <v/>
      </c>
    </row>
    <row r="759">
      <c r="A759" s="82">
        <f>BM18</f>
        <v/>
      </c>
      <c r="B759" s="149">
        <f>BN18</f>
        <v/>
      </c>
    </row>
    <row r="760">
      <c r="A760" s="82">
        <f>BM19</f>
        <v/>
      </c>
      <c r="B760" s="149">
        <f>BN19</f>
        <v/>
      </c>
    </row>
    <row r="761">
      <c r="A761" s="82">
        <f>BM20</f>
        <v/>
      </c>
      <c r="B761" s="149">
        <f>BN20</f>
        <v/>
      </c>
    </row>
    <row r="763">
      <c r="A763" s="82">
        <f>BO2</f>
        <v/>
      </c>
      <c r="B763" s="149">
        <f>BP2</f>
        <v/>
      </c>
    </row>
    <row r="764">
      <c r="A764" s="82">
        <f>BO3</f>
        <v/>
      </c>
      <c r="B764" s="149">
        <f>BP3</f>
        <v/>
      </c>
    </row>
    <row r="765">
      <c r="A765" s="82">
        <f>BO4</f>
        <v/>
      </c>
      <c r="B765" s="149">
        <f>BP4</f>
        <v/>
      </c>
    </row>
    <row r="766">
      <c r="A766" s="82">
        <f>BO5</f>
        <v/>
      </c>
      <c r="B766" s="149">
        <f>BP5</f>
        <v/>
      </c>
    </row>
    <row r="767">
      <c r="A767" s="82">
        <f>BO6</f>
        <v/>
      </c>
      <c r="B767" s="149">
        <f>BP6</f>
        <v/>
      </c>
    </row>
    <row r="768">
      <c r="A768" s="82">
        <f>BO7</f>
        <v/>
      </c>
      <c r="B768" s="149">
        <f>BP7</f>
        <v/>
      </c>
    </row>
    <row r="769">
      <c r="A769" s="82">
        <f>BO8</f>
        <v/>
      </c>
      <c r="B769" s="149">
        <f>BP8</f>
        <v/>
      </c>
    </row>
    <row r="770">
      <c r="A770" s="82">
        <f>BO9</f>
        <v/>
      </c>
      <c r="B770" s="149">
        <f>BP9</f>
        <v/>
      </c>
    </row>
    <row r="771">
      <c r="A771" s="82">
        <f>BO10</f>
        <v/>
      </c>
      <c r="B771" s="149">
        <f>BP10</f>
        <v/>
      </c>
    </row>
    <row r="772">
      <c r="A772" s="82">
        <f>BO11</f>
        <v/>
      </c>
      <c r="B772" s="149">
        <f>BP11</f>
        <v/>
      </c>
    </row>
    <row r="773">
      <c r="A773" s="82">
        <f>BO12</f>
        <v/>
      </c>
      <c r="B773" s="149">
        <f>BP12</f>
        <v/>
      </c>
    </row>
    <row r="774">
      <c r="A774" s="82">
        <f>BO13</f>
        <v/>
      </c>
      <c r="B774" s="149">
        <f>BP13</f>
        <v/>
      </c>
    </row>
    <row r="775">
      <c r="A775" s="82">
        <f>BO14</f>
        <v/>
      </c>
      <c r="B775" s="149">
        <f>BP14</f>
        <v/>
      </c>
    </row>
    <row r="776">
      <c r="A776" s="82">
        <f>BO15</f>
        <v/>
      </c>
      <c r="B776" s="149">
        <f>BP15</f>
        <v/>
      </c>
    </row>
    <row r="777">
      <c r="A777" s="82">
        <f>BO16</f>
        <v/>
      </c>
      <c r="B777" s="149">
        <f>BP16</f>
        <v/>
      </c>
    </row>
    <row r="778">
      <c r="A778" s="82">
        <f>BO17</f>
        <v/>
      </c>
      <c r="B778" s="149">
        <f>BP17</f>
        <v/>
      </c>
    </row>
    <row r="779">
      <c r="A779" s="82">
        <f>BO18</f>
        <v/>
      </c>
      <c r="B779" s="149">
        <f>BP18</f>
        <v/>
      </c>
    </row>
    <row r="780">
      <c r="A780" s="82">
        <f>BO19</f>
        <v/>
      </c>
      <c r="B780" s="149">
        <f>BP19</f>
        <v/>
      </c>
    </row>
    <row r="781">
      <c r="A781" s="82">
        <f>BO20</f>
        <v/>
      </c>
      <c r="B781" s="149">
        <f>BP20</f>
        <v/>
      </c>
    </row>
    <row r="782">
      <c r="A782" s="82">
        <f>BO21</f>
        <v/>
      </c>
      <c r="B782" s="149">
        <f>BP21</f>
        <v/>
      </c>
    </row>
    <row r="783">
      <c r="A783" s="82">
        <f>BO22</f>
        <v/>
      </c>
      <c r="B783" s="149">
        <f>BP22</f>
        <v/>
      </c>
    </row>
    <row r="785">
      <c r="A785" s="82">
        <f>BQ2</f>
        <v/>
      </c>
      <c r="B785" s="149">
        <f>BR2</f>
        <v/>
      </c>
    </row>
    <row r="786">
      <c r="A786" s="82">
        <f>BQ3</f>
        <v/>
      </c>
      <c r="B786" s="149">
        <f>BR3</f>
        <v/>
      </c>
    </row>
    <row r="787">
      <c r="A787" s="82">
        <f>BQ4</f>
        <v/>
      </c>
      <c r="B787" s="149">
        <f>BR4</f>
        <v/>
      </c>
    </row>
    <row r="788">
      <c r="A788" s="82">
        <f>BQ5</f>
        <v/>
      </c>
      <c r="B788" s="149">
        <f>BR5</f>
        <v/>
      </c>
    </row>
    <row r="789">
      <c r="A789" s="82">
        <f>BQ6</f>
        <v/>
      </c>
      <c r="B789" s="149">
        <f>BR6</f>
        <v/>
      </c>
    </row>
    <row r="790">
      <c r="A790" s="82">
        <f>BQ7</f>
        <v/>
      </c>
      <c r="B790" s="149">
        <f>BR7</f>
        <v/>
      </c>
    </row>
    <row r="791">
      <c r="A791" s="82">
        <f>BQ8</f>
        <v/>
      </c>
      <c r="B791" s="149">
        <f>BR8</f>
        <v/>
      </c>
    </row>
    <row r="792">
      <c r="A792" s="82">
        <f>BQ9</f>
        <v/>
      </c>
      <c r="B792" s="149">
        <f>BR9</f>
        <v/>
      </c>
    </row>
    <row r="793">
      <c r="A793" s="82">
        <f>BQ10</f>
        <v/>
      </c>
      <c r="B793" s="149">
        <f>BR10</f>
        <v/>
      </c>
    </row>
    <row r="794">
      <c r="A794" s="82">
        <f>BQ11</f>
        <v/>
      </c>
      <c r="B794" s="149">
        <f>BR11</f>
        <v/>
      </c>
    </row>
    <row r="795">
      <c r="A795" s="82">
        <f>BQ12</f>
        <v/>
      </c>
      <c r="B795" s="149">
        <f>BR12</f>
        <v/>
      </c>
    </row>
    <row r="796">
      <c r="A796" s="82">
        <f>BQ13</f>
        <v/>
      </c>
      <c r="B796" s="149">
        <f>BR13</f>
        <v/>
      </c>
    </row>
    <row r="797">
      <c r="A797" s="82">
        <f>BQ14</f>
        <v/>
      </c>
      <c r="B797" s="149">
        <f>BR14</f>
        <v/>
      </c>
    </row>
    <row r="798">
      <c r="A798" s="82">
        <f>BQ15</f>
        <v/>
      </c>
      <c r="B798" s="149">
        <f>BR15</f>
        <v/>
      </c>
    </row>
    <row r="799">
      <c r="A799" s="82">
        <f>BQ16</f>
        <v/>
      </c>
      <c r="B799" s="149">
        <f>BR16</f>
        <v/>
      </c>
    </row>
    <row r="800">
      <c r="A800" s="82">
        <f>BQ17</f>
        <v/>
      </c>
      <c r="B800" s="149">
        <f>BR17</f>
        <v/>
      </c>
    </row>
    <row r="801">
      <c r="A801" s="82">
        <f>BQ18</f>
        <v/>
      </c>
      <c r="B801" s="149">
        <f>BR18</f>
        <v/>
      </c>
    </row>
    <row r="802">
      <c r="A802" s="82">
        <f>BQ19</f>
        <v/>
      </c>
      <c r="B802" s="149">
        <f>BR19</f>
        <v/>
      </c>
    </row>
    <row r="803">
      <c r="A803" s="82">
        <f>BQ20</f>
        <v/>
      </c>
      <c r="B803" s="149">
        <f>BR20</f>
        <v/>
      </c>
    </row>
    <row r="804">
      <c r="A804" s="82">
        <f>BQ21</f>
        <v/>
      </c>
      <c r="B804" s="149">
        <f>BR21</f>
        <v/>
      </c>
    </row>
    <row r="805">
      <c r="A805" s="82">
        <f>BQ22</f>
        <v/>
      </c>
      <c r="B805" s="149">
        <f>BR22</f>
        <v/>
      </c>
    </row>
    <row r="806">
      <c r="A806" s="82">
        <f>BQ23</f>
        <v/>
      </c>
      <c r="B806" s="149">
        <f>BR23</f>
        <v/>
      </c>
    </row>
    <row r="807">
      <c r="A807" s="82">
        <f>BQ24</f>
        <v/>
      </c>
      <c r="B807" s="149">
        <f>BR24</f>
        <v/>
      </c>
    </row>
    <row r="808">
      <c r="A808" s="82">
        <f>BQ25</f>
        <v/>
      </c>
      <c r="B808" s="149">
        <f>BR25</f>
        <v/>
      </c>
    </row>
    <row r="809">
      <c r="A809" s="82">
        <f>BQ26</f>
        <v/>
      </c>
      <c r="B809" s="149">
        <f>BR26</f>
        <v/>
      </c>
    </row>
    <row r="811">
      <c r="A811" s="82">
        <f>BS2</f>
        <v/>
      </c>
      <c r="B811" s="149">
        <f>BT2</f>
        <v/>
      </c>
    </row>
    <row r="812">
      <c r="A812" s="82">
        <f>BS3</f>
        <v/>
      </c>
      <c r="B812" s="149">
        <f>BT3</f>
        <v/>
      </c>
    </row>
    <row r="813">
      <c r="A813" s="82">
        <f>BS4</f>
        <v/>
      </c>
      <c r="B813" s="149">
        <f>BT4</f>
        <v/>
      </c>
    </row>
    <row r="814">
      <c r="A814" s="82">
        <f>BS5</f>
        <v/>
      </c>
      <c r="B814" s="149">
        <f>BT5</f>
        <v/>
      </c>
    </row>
    <row r="815">
      <c r="A815" s="82">
        <f>BS6</f>
        <v/>
      </c>
      <c r="B815" s="149">
        <f>BT6</f>
        <v/>
      </c>
    </row>
    <row r="816">
      <c r="A816" s="82">
        <f>BS7</f>
        <v/>
      </c>
      <c r="B816" s="149">
        <f>BT7</f>
        <v/>
      </c>
    </row>
    <row r="817">
      <c r="A817" s="82">
        <f>BS8</f>
        <v/>
      </c>
      <c r="B817" s="149">
        <f>BT8</f>
        <v/>
      </c>
    </row>
    <row r="818">
      <c r="A818" s="82">
        <f>BS9</f>
        <v/>
      </c>
      <c r="B818" s="149">
        <f>BT9</f>
        <v/>
      </c>
    </row>
    <row r="819">
      <c r="A819" s="82">
        <f>BS10</f>
        <v/>
      </c>
      <c r="B819" s="149">
        <f>BT10</f>
        <v/>
      </c>
    </row>
    <row r="820">
      <c r="A820" s="82">
        <f>BS11</f>
        <v/>
      </c>
      <c r="B820" s="149">
        <f>BT11</f>
        <v/>
      </c>
    </row>
    <row r="821">
      <c r="A821" s="82">
        <f>BS12</f>
        <v/>
      </c>
      <c r="B821" s="149">
        <f>BT12</f>
        <v/>
      </c>
    </row>
    <row r="822">
      <c r="A822" s="82">
        <f>BS13</f>
        <v/>
      </c>
      <c r="B822" s="149">
        <f>BT13</f>
        <v/>
      </c>
    </row>
    <row r="823">
      <c r="A823" s="82">
        <f>BS14</f>
        <v/>
      </c>
      <c r="B823" s="149">
        <f>BT14</f>
        <v/>
      </c>
    </row>
    <row r="824">
      <c r="A824" s="82">
        <f>BS15</f>
        <v/>
      </c>
      <c r="B824" s="149">
        <f>BT15</f>
        <v/>
      </c>
    </row>
    <row r="825">
      <c r="A825" s="82">
        <f>BS16</f>
        <v/>
      </c>
      <c r="B825" s="149">
        <f>BT16</f>
        <v/>
      </c>
    </row>
    <row r="826">
      <c r="A826" s="82">
        <f>BS17</f>
        <v/>
      </c>
      <c r="B826" s="149">
        <f>BT17</f>
        <v/>
      </c>
    </row>
    <row r="827">
      <c r="A827" s="82">
        <f>BS18</f>
        <v/>
      </c>
      <c r="B827" s="149">
        <f>BT18</f>
        <v/>
      </c>
    </row>
    <row r="828">
      <c r="A828" s="82">
        <f>BS19</f>
        <v/>
      </c>
      <c r="B828" s="149">
        <f>BT19</f>
        <v/>
      </c>
    </row>
    <row r="829">
      <c r="A829" s="82">
        <f>BS20</f>
        <v/>
      </c>
      <c r="B829" s="149">
        <f>BT20</f>
        <v/>
      </c>
    </row>
    <row r="830">
      <c r="A830" s="82">
        <f>BS21</f>
        <v/>
      </c>
      <c r="B830" s="149">
        <f>BT21</f>
        <v/>
      </c>
    </row>
    <row r="831">
      <c r="A831" s="82">
        <f>BS22</f>
        <v/>
      </c>
      <c r="B831" s="149">
        <f>BT22</f>
        <v/>
      </c>
    </row>
    <row r="833">
      <c r="A833" s="82">
        <f>BU2</f>
        <v/>
      </c>
      <c r="B833" s="149">
        <f>BV2</f>
        <v/>
      </c>
    </row>
    <row r="834">
      <c r="A834" s="82">
        <f>BU3</f>
        <v/>
      </c>
      <c r="B834" s="149">
        <f>BV3</f>
        <v/>
      </c>
    </row>
    <row r="835">
      <c r="A835" s="82">
        <f>BU4</f>
        <v/>
      </c>
      <c r="B835" s="149">
        <f>BV4</f>
        <v/>
      </c>
    </row>
    <row r="836">
      <c r="A836" s="82">
        <f>BU5</f>
        <v/>
      </c>
      <c r="B836" s="149">
        <f>BV5</f>
        <v/>
      </c>
    </row>
    <row r="837">
      <c r="A837" s="82">
        <f>BU6</f>
        <v/>
      </c>
      <c r="B837" s="149">
        <f>BV6</f>
        <v/>
      </c>
    </row>
    <row r="838">
      <c r="A838" s="82">
        <f>BU7</f>
        <v/>
      </c>
      <c r="B838" s="149">
        <f>BV7</f>
        <v/>
      </c>
    </row>
    <row r="839">
      <c r="A839" s="82">
        <f>BU8</f>
        <v/>
      </c>
      <c r="B839" s="149">
        <f>BV8</f>
        <v/>
      </c>
    </row>
    <row r="840">
      <c r="A840" s="82">
        <f>BU9</f>
        <v/>
      </c>
      <c r="B840" s="149">
        <f>BV9</f>
        <v/>
      </c>
    </row>
    <row r="841">
      <c r="A841" s="82">
        <f>BU10</f>
        <v/>
      </c>
      <c r="B841" s="149">
        <f>BV10</f>
        <v/>
      </c>
    </row>
    <row r="842">
      <c r="A842" s="82">
        <f>BU11</f>
        <v/>
      </c>
      <c r="B842" s="149">
        <f>BV11</f>
        <v/>
      </c>
    </row>
    <row r="843">
      <c r="A843" s="82">
        <f>BU12</f>
        <v/>
      </c>
      <c r="B843" s="149">
        <f>BV12</f>
        <v/>
      </c>
    </row>
    <row r="844">
      <c r="A844" s="82">
        <f>BU13</f>
        <v/>
      </c>
      <c r="B844" s="149">
        <f>BV13</f>
        <v/>
      </c>
    </row>
    <row r="845">
      <c r="A845" s="82">
        <f>BU14</f>
        <v/>
      </c>
      <c r="B845" s="149">
        <f>BV14</f>
        <v/>
      </c>
    </row>
    <row r="846">
      <c r="A846" s="82">
        <f>BU15</f>
        <v/>
      </c>
      <c r="B846" s="149">
        <f>BV15</f>
        <v/>
      </c>
    </row>
    <row r="847">
      <c r="A847" s="82">
        <f>BU16</f>
        <v/>
      </c>
      <c r="B847" s="149">
        <f>BV16</f>
        <v/>
      </c>
    </row>
    <row r="848">
      <c r="A848" s="82">
        <f>BU17</f>
        <v/>
      </c>
      <c r="B848" s="149">
        <f>BV17</f>
        <v/>
      </c>
    </row>
    <row r="849">
      <c r="A849" s="82">
        <f>BU18</f>
        <v/>
      </c>
      <c r="B849" s="149">
        <f>BV18</f>
        <v/>
      </c>
    </row>
    <row r="850">
      <c r="A850" s="82">
        <f>BU19</f>
        <v/>
      </c>
      <c r="B850" s="149">
        <f>BV19</f>
        <v/>
      </c>
    </row>
    <row r="851">
      <c r="A851" s="82">
        <f>BU20</f>
        <v/>
      </c>
      <c r="B851" s="149">
        <f>BV20</f>
        <v/>
      </c>
    </row>
    <row r="852">
      <c r="A852" s="82">
        <f>BU21</f>
        <v/>
      </c>
      <c r="B852" s="149">
        <f>BV21</f>
        <v/>
      </c>
    </row>
    <row r="853">
      <c r="A853" s="82">
        <f>BU22</f>
        <v/>
      </c>
      <c r="B853" s="149">
        <f>BV22</f>
        <v/>
      </c>
    </row>
    <row r="854">
      <c r="A854" s="82">
        <f>BU23</f>
        <v/>
      </c>
      <c r="B854" s="149">
        <f>BV23</f>
        <v/>
      </c>
    </row>
    <row r="855">
      <c r="A855" s="82">
        <f>BU24</f>
        <v/>
      </c>
      <c r="B855" s="149">
        <f>BV24</f>
        <v/>
      </c>
    </row>
    <row r="856">
      <c r="A856" s="82">
        <f>BU25</f>
        <v/>
      </c>
      <c r="B856" s="149">
        <f>BV25</f>
        <v/>
      </c>
    </row>
    <row r="857">
      <c r="A857" s="82">
        <f>BU26</f>
        <v/>
      </c>
      <c r="B857" s="149">
        <f>BV26</f>
        <v/>
      </c>
    </row>
    <row r="858">
      <c r="A858" s="82">
        <f>BU27</f>
        <v/>
      </c>
      <c r="B858" s="149">
        <f>BV27</f>
        <v/>
      </c>
    </row>
    <row r="859">
      <c r="A859" s="82">
        <f>BU28</f>
        <v/>
      </c>
      <c r="B859" s="149">
        <f>BV28</f>
        <v/>
      </c>
    </row>
    <row r="860">
      <c r="A860" s="82">
        <f>BU29</f>
        <v/>
      </c>
      <c r="B860" s="149">
        <f>BV29</f>
        <v/>
      </c>
    </row>
    <row r="862">
      <c r="A862" s="82">
        <f>BW2</f>
        <v/>
      </c>
      <c r="B862" s="149">
        <f>BX2</f>
        <v/>
      </c>
    </row>
    <row r="863">
      <c r="A863" s="82">
        <f>BW3</f>
        <v/>
      </c>
      <c r="B863" s="149">
        <f>BX3</f>
        <v/>
      </c>
    </row>
    <row r="864">
      <c r="A864" s="82">
        <f>BW4</f>
        <v/>
      </c>
      <c r="B864" s="149">
        <f>BX4</f>
        <v/>
      </c>
    </row>
    <row r="865">
      <c r="A865" s="82">
        <f>BW5</f>
        <v/>
      </c>
      <c r="B865" s="149">
        <f>BX5</f>
        <v/>
      </c>
    </row>
    <row r="866">
      <c r="A866" s="82">
        <f>BW6</f>
        <v/>
      </c>
      <c r="B866" s="149">
        <f>BX6</f>
        <v/>
      </c>
    </row>
    <row r="867">
      <c r="A867" s="82">
        <f>BW7</f>
        <v/>
      </c>
      <c r="B867" s="149">
        <f>BX7</f>
        <v/>
      </c>
    </row>
    <row r="868">
      <c r="A868" s="82">
        <f>BW8</f>
        <v/>
      </c>
      <c r="B868" s="149">
        <f>BX8</f>
        <v/>
      </c>
    </row>
    <row r="869">
      <c r="A869" s="82">
        <f>BW9</f>
        <v/>
      </c>
      <c r="B869" s="149">
        <f>BX9</f>
        <v/>
      </c>
    </row>
    <row r="870">
      <c r="A870" s="82">
        <f>BW10</f>
        <v/>
      </c>
      <c r="B870" s="149">
        <f>BX10</f>
        <v/>
      </c>
    </row>
    <row r="871">
      <c r="A871" s="82">
        <f>BW11</f>
        <v/>
      </c>
      <c r="B871" s="149">
        <f>BX11</f>
        <v/>
      </c>
    </row>
    <row r="872">
      <c r="A872" s="82">
        <f>BW12</f>
        <v/>
      </c>
      <c r="B872" s="149">
        <f>BX12</f>
        <v/>
      </c>
    </row>
    <row r="873">
      <c r="A873" s="82">
        <f>BW13</f>
        <v/>
      </c>
      <c r="B873" s="149">
        <f>BX13</f>
        <v/>
      </c>
    </row>
    <row r="874">
      <c r="A874" s="82">
        <f>BW14</f>
        <v/>
      </c>
      <c r="B874" s="149">
        <f>BX14</f>
        <v/>
      </c>
    </row>
    <row r="875">
      <c r="A875" s="82">
        <f>BW15</f>
        <v/>
      </c>
      <c r="B875" s="149">
        <f>BX15</f>
        <v/>
      </c>
    </row>
    <row r="876">
      <c r="A876" s="82">
        <f>BW16</f>
        <v/>
      </c>
      <c r="B876" s="149">
        <f>BX16</f>
        <v/>
      </c>
    </row>
    <row r="877">
      <c r="A877" s="82">
        <f>BW17</f>
        <v/>
      </c>
      <c r="B877" s="149">
        <f>BX17</f>
        <v/>
      </c>
    </row>
    <row r="878">
      <c r="A878" s="82">
        <f>BW18</f>
        <v/>
      </c>
      <c r="B878" s="149">
        <f>BX18</f>
        <v/>
      </c>
    </row>
    <row r="879">
      <c r="A879" s="82">
        <f>BW19</f>
        <v/>
      </c>
      <c r="B879" s="149">
        <f>BX19</f>
        <v/>
      </c>
    </row>
    <row r="880">
      <c r="A880" s="82">
        <f>BW20</f>
        <v/>
      </c>
      <c r="B880" s="149">
        <f>BX20</f>
        <v/>
      </c>
    </row>
    <row r="881">
      <c r="A881" s="82">
        <f>BW21</f>
        <v/>
      </c>
      <c r="B881" s="149">
        <f>BX21</f>
        <v/>
      </c>
    </row>
    <row r="882">
      <c r="A882" s="82">
        <f>BW22</f>
        <v/>
      </c>
      <c r="B882" s="149">
        <f>BX22</f>
        <v/>
      </c>
    </row>
    <row r="884">
      <c r="A884" s="82">
        <f>BY2</f>
        <v/>
      </c>
      <c r="B884" s="149">
        <f>BZ2</f>
        <v/>
      </c>
    </row>
    <row r="885">
      <c r="A885" s="82">
        <f>BY3</f>
        <v/>
      </c>
      <c r="B885" s="149">
        <f>BZ3</f>
        <v/>
      </c>
    </row>
    <row r="886">
      <c r="A886" s="82">
        <f>BY4</f>
        <v/>
      </c>
      <c r="B886" s="149">
        <f>BZ4</f>
        <v/>
      </c>
    </row>
    <row r="887">
      <c r="A887" s="82">
        <f>BY5</f>
        <v/>
      </c>
      <c r="B887" s="149">
        <f>BZ5</f>
        <v/>
      </c>
    </row>
    <row r="888">
      <c r="A888" s="82">
        <f>BY6</f>
        <v/>
      </c>
      <c r="B888" s="149">
        <f>BZ6</f>
        <v/>
      </c>
    </row>
    <row r="890">
      <c r="A890" s="82">
        <f>CA2</f>
        <v/>
      </c>
      <c r="B890" s="149">
        <f>CB2</f>
        <v/>
      </c>
    </row>
    <row r="891">
      <c r="A891" s="82">
        <f>CA3</f>
        <v/>
      </c>
      <c r="B891" s="149">
        <f>CB3</f>
        <v/>
      </c>
    </row>
    <row r="892">
      <c r="A892" s="82">
        <f>CA4</f>
        <v/>
      </c>
      <c r="B892" s="149">
        <f>CB4</f>
        <v/>
      </c>
    </row>
    <row r="893">
      <c r="A893" s="82">
        <f>CA5</f>
        <v/>
      </c>
      <c r="B893" s="149">
        <f>CB5</f>
        <v/>
      </c>
    </row>
    <row r="894">
      <c r="A894" s="82">
        <f>CA6</f>
        <v/>
      </c>
      <c r="B894" s="149">
        <f>CB6</f>
        <v/>
      </c>
    </row>
    <row r="896">
      <c r="A896" s="82">
        <f>CC2</f>
        <v/>
      </c>
      <c r="B896" s="149">
        <f>CD2</f>
        <v/>
      </c>
    </row>
    <row r="897">
      <c r="A897" s="82">
        <f>CC3</f>
        <v/>
      </c>
      <c r="B897" s="149">
        <f>CD3</f>
        <v/>
      </c>
    </row>
    <row r="898">
      <c r="A898" s="82">
        <f>CC4</f>
        <v/>
      </c>
      <c r="B898" s="149">
        <f>CD4</f>
        <v/>
      </c>
    </row>
    <row r="899">
      <c r="A899" s="82">
        <f>CC5</f>
        <v/>
      </c>
      <c r="B899" s="149">
        <f>CD5</f>
        <v/>
      </c>
    </row>
    <row r="900">
      <c r="A900" s="82">
        <f>CC6</f>
        <v/>
      </c>
      <c r="B900" s="149">
        <f>CD6</f>
        <v/>
      </c>
    </row>
    <row r="902">
      <c r="A902" s="82">
        <f>CE2</f>
        <v/>
      </c>
      <c r="B902" s="149">
        <f>CF2</f>
        <v/>
      </c>
    </row>
    <row r="903">
      <c r="A903" s="82">
        <f>CE3</f>
        <v/>
      </c>
      <c r="B903" s="149">
        <f>CF3</f>
        <v/>
      </c>
    </row>
    <row r="904">
      <c r="A904" s="82">
        <f>CE4</f>
        <v/>
      </c>
      <c r="B904" s="149">
        <f>CF4</f>
        <v/>
      </c>
    </row>
    <row r="905">
      <c r="A905" s="82">
        <f>CE5</f>
        <v/>
      </c>
      <c r="B905" s="149">
        <f>CF5</f>
        <v/>
      </c>
    </row>
    <row r="906">
      <c r="A906" s="82">
        <f>CE6</f>
        <v/>
      </c>
      <c r="B906" s="149">
        <f>CF6</f>
        <v/>
      </c>
    </row>
    <row r="907">
      <c r="A907" s="82">
        <f>CE7</f>
        <v/>
      </c>
      <c r="B907" s="149">
        <f>CF7</f>
        <v/>
      </c>
    </row>
    <row r="909">
      <c r="A909" s="82">
        <f>CG2</f>
        <v/>
      </c>
      <c r="B909" s="149">
        <f>CH2</f>
        <v/>
      </c>
    </row>
    <row r="910">
      <c r="A910" s="82">
        <f>CG3</f>
        <v/>
      </c>
      <c r="B910" s="149">
        <f>CH3</f>
        <v/>
      </c>
    </row>
    <row r="911">
      <c r="A911" s="82">
        <f>CG4</f>
        <v/>
      </c>
      <c r="B911" s="149">
        <f>CH4</f>
        <v/>
      </c>
    </row>
    <row r="912">
      <c r="A912" s="82">
        <f>CG5</f>
        <v/>
      </c>
      <c r="B912" s="149">
        <f>CH5</f>
        <v/>
      </c>
    </row>
    <row r="913">
      <c r="A913" s="82">
        <f>CG6</f>
        <v/>
      </c>
      <c r="B913" s="149">
        <f>CH6</f>
        <v/>
      </c>
    </row>
    <row r="914">
      <c r="A914" s="82">
        <f>CG7</f>
        <v/>
      </c>
      <c r="B914" s="149">
        <f>CH7</f>
        <v/>
      </c>
    </row>
    <row r="916">
      <c r="A916" s="82">
        <f>CI2</f>
        <v/>
      </c>
      <c r="B916" s="149">
        <f>CJ2</f>
        <v/>
      </c>
    </row>
    <row r="917">
      <c r="A917" s="82">
        <f>CI3</f>
        <v/>
      </c>
      <c r="B917" s="149">
        <f>CJ3</f>
        <v/>
      </c>
    </row>
    <row r="918">
      <c r="A918" s="82">
        <f>CI4</f>
        <v/>
      </c>
      <c r="B918" s="149">
        <f>CJ4</f>
        <v/>
      </c>
    </row>
    <row r="919">
      <c r="A919" s="82">
        <f>CI5</f>
        <v/>
      </c>
      <c r="B919" s="149">
        <f>CJ5</f>
        <v/>
      </c>
    </row>
    <row r="920">
      <c r="A920" s="82">
        <f>CI6</f>
        <v/>
      </c>
      <c r="B920" s="149">
        <f>CJ6</f>
        <v/>
      </c>
    </row>
    <row r="921">
      <c r="A921" s="82">
        <f>CI7</f>
        <v/>
      </c>
      <c r="B921" s="149">
        <f>CJ7</f>
        <v/>
      </c>
    </row>
    <row r="922">
      <c r="A922" s="82">
        <f>CI8</f>
        <v/>
      </c>
      <c r="B922" s="149">
        <f>CJ8</f>
        <v/>
      </c>
    </row>
    <row r="923">
      <c r="A923" s="82">
        <f>CI9</f>
        <v/>
      </c>
      <c r="B923" s="149">
        <f>CJ9</f>
        <v/>
      </c>
    </row>
    <row r="925">
      <c r="A925" s="82">
        <f>CK2</f>
        <v/>
      </c>
      <c r="B925" s="149">
        <f>CL2</f>
        <v/>
      </c>
    </row>
    <row r="926">
      <c r="A926" s="82">
        <f>CK3</f>
        <v/>
      </c>
      <c r="B926" s="149">
        <f>CL3</f>
        <v/>
      </c>
    </row>
    <row r="927">
      <c r="A927" s="82">
        <f>CK4</f>
        <v/>
      </c>
      <c r="B927" s="149">
        <f>CL4</f>
        <v/>
      </c>
    </row>
    <row r="928">
      <c r="A928" s="82">
        <f>CK5</f>
        <v/>
      </c>
      <c r="B928" s="149">
        <f>CL5</f>
        <v/>
      </c>
    </row>
    <row r="929">
      <c r="A929" s="82">
        <f>CK6</f>
        <v/>
      </c>
      <c r="B929" s="149">
        <f>CL6</f>
        <v/>
      </c>
    </row>
    <row r="930">
      <c r="A930" s="82">
        <f>CK7</f>
        <v/>
      </c>
      <c r="B930" s="149">
        <f>CL7</f>
        <v/>
      </c>
    </row>
    <row r="931">
      <c r="A931" s="82">
        <f>CK8</f>
        <v/>
      </c>
      <c r="B931" s="149">
        <f>CL8</f>
        <v/>
      </c>
    </row>
    <row r="932">
      <c r="A932" s="82">
        <f>CK9</f>
        <v/>
      </c>
      <c r="B932" s="149">
        <f>CL9</f>
        <v/>
      </c>
    </row>
    <row r="933">
      <c r="A933" s="82">
        <f>CK10</f>
        <v/>
      </c>
      <c r="B933" s="149">
        <f>CL10</f>
        <v/>
      </c>
    </row>
    <row r="934">
      <c r="A934" s="82">
        <f>CK11</f>
        <v/>
      </c>
      <c r="B934" s="149">
        <f>CL11</f>
        <v/>
      </c>
    </row>
    <row r="935">
      <c r="A935" s="82">
        <f>CK12</f>
        <v/>
      </c>
      <c r="B935" s="149">
        <f>CL12</f>
        <v/>
      </c>
    </row>
    <row r="936">
      <c r="A936" s="82">
        <f>CK13</f>
        <v/>
      </c>
      <c r="B936" s="149">
        <f>CL13</f>
        <v/>
      </c>
    </row>
    <row r="937">
      <c r="A937" s="82">
        <f>CK14</f>
        <v/>
      </c>
      <c r="B937" s="149">
        <f>CL14</f>
        <v/>
      </c>
    </row>
    <row r="938">
      <c r="A938" s="82">
        <f>CK15</f>
        <v/>
      </c>
      <c r="B938" s="149">
        <f>CL15</f>
        <v/>
      </c>
    </row>
    <row r="939">
      <c r="A939" s="82">
        <f>CK16</f>
        <v/>
      </c>
      <c r="B939" s="149">
        <f>CL16</f>
        <v/>
      </c>
    </row>
    <row r="940">
      <c r="A940" s="82">
        <f>CK17</f>
        <v/>
      </c>
      <c r="B940" s="149">
        <f>CL17</f>
        <v/>
      </c>
    </row>
    <row r="941">
      <c r="A941" s="82">
        <f>CK18</f>
        <v/>
      </c>
      <c r="B941" s="149">
        <f>CL18</f>
        <v/>
      </c>
    </row>
    <row r="942">
      <c r="A942" s="82">
        <f>CK19</f>
        <v/>
      </c>
      <c r="B942" s="149">
        <f>CL19</f>
        <v/>
      </c>
    </row>
    <row r="943">
      <c r="A943" s="82">
        <f>CK20</f>
        <v/>
      </c>
      <c r="B943" s="149">
        <f>CL20</f>
        <v/>
      </c>
    </row>
    <row r="944">
      <c r="A944" s="82">
        <f>CK21</f>
        <v/>
      </c>
      <c r="B944" s="149">
        <f>CL21</f>
        <v/>
      </c>
    </row>
    <row r="945">
      <c r="A945" s="82">
        <f>CK22</f>
        <v/>
      </c>
      <c r="B945" s="149">
        <f>CL22</f>
        <v/>
      </c>
    </row>
    <row r="946">
      <c r="A946" s="82">
        <f>CK23</f>
        <v/>
      </c>
      <c r="B946" s="149">
        <f>CL23</f>
        <v/>
      </c>
    </row>
    <row r="947">
      <c r="A947" s="82">
        <f>CK24</f>
        <v/>
      </c>
      <c r="B947" s="149">
        <f>CL24</f>
        <v/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0bGpgz81UWxVoStFGXyrtA==" formatRows="1" sort="1" spinCount="100000" hashValue="e7FawVsvkJyRXdAv5/ulXA03/G7indQdC8vHhDSuWE+ueWIBrRiRGSxk9+qP0jutciv0tnP2dN0zJRIdPq0i6A=="/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 codeName="工作表2">
    <outlinePr summaryBelow="1" summaryRight="1"/>
    <pageSetUpPr/>
  </sheetPr>
  <dimension ref="A1:U21"/>
  <sheetViews>
    <sheetView zoomScale="105" zoomScaleNormal="105" workbookViewId="0">
      <selection activeCell="B2" sqref="B2"/>
    </sheetView>
  </sheetViews>
  <sheetFormatPr baseColWidth="8" defaultColWidth="8.69921875" defaultRowHeight="16.1"/>
  <cols>
    <col width="8" bestFit="1" customWidth="1" style="152" min="1" max="1"/>
    <col width="8" bestFit="1" customWidth="1" style="149" min="2" max="2"/>
    <col width="8" customWidth="1" style="149" min="3" max="3"/>
    <col width="8" bestFit="1" customWidth="1" style="152" min="4" max="4"/>
    <col width="8" bestFit="1" customWidth="1" style="149" min="5" max="5"/>
    <col width="8" customWidth="1" style="149" min="6" max="6"/>
    <col width="8" bestFit="1" customWidth="1" style="152" min="7" max="7"/>
    <col width="8" bestFit="1" customWidth="1" style="149" min="8" max="8"/>
    <col width="8" customWidth="1" style="149" min="9" max="9"/>
    <col width="10.19921875" bestFit="1" customWidth="1" style="152" min="10" max="10"/>
    <col width="8" bestFit="1" customWidth="1" style="149" min="11" max="12"/>
    <col width="8" customWidth="1" style="149" min="13" max="13"/>
    <col width="8" bestFit="1" customWidth="1" style="149" min="14" max="15"/>
    <col width="8" customWidth="1" style="149" min="16" max="16"/>
    <col width="8" bestFit="1" customWidth="1" style="152" min="17" max="17"/>
    <col width="8" bestFit="1" customWidth="1" style="149" min="18" max="18"/>
    <col width="8" customWidth="1" style="149" min="19" max="19"/>
    <col width="10.19921875" bestFit="1" customWidth="1" style="149" min="20" max="20"/>
    <col width="8.69921875" customWidth="1" style="149" min="21" max="141"/>
    <col width="8.69921875" customWidth="1" style="149" min="142" max="16384"/>
  </cols>
  <sheetData>
    <row r="1" ht="16.65" customFormat="1" customHeight="1" s="152" thickTop="1">
      <c r="A1" s="98" t="inlineStr">
        <is>
          <t>素材</t>
        </is>
      </c>
      <c r="B1" s="99" t="inlineStr">
        <is>
          <t>百分比</t>
        </is>
      </c>
      <c r="C1" s="100" t="inlineStr">
        <is>
          <t>收穫</t>
        </is>
      </c>
      <c r="D1" s="101" t="inlineStr">
        <is>
          <t>素材</t>
        </is>
      </c>
      <c r="E1" s="99" t="inlineStr">
        <is>
          <t>百分比</t>
        </is>
      </c>
      <c r="F1" s="100" t="inlineStr">
        <is>
          <t>收穫</t>
        </is>
      </c>
      <c r="G1" s="101" t="inlineStr">
        <is>
          <t>素材</t>
        </is>
      </c>
      <c r="H1" s="99" t="inlineStr">
        <is>
          <t>百分比</t>
        </is>
      </c>
      <c r="I1" s="100" t="inlineStr">
        <is>
          <t>收穫</t>
        </is>
      </c>
      <c r="J1" s="102" t="inlineStr">
        <is>
          <t>關卡名稱</t>
        </is>
      </c>
      <c r="K1" s="98" t="inlineStr">
        <is>
          <t>素材</t>
        </is>
      </c>
      <c r="L1" s="99" t="inlineStr">
        <is>
          <t>百分比</t>
        </is>
      </c>
      <c r="M1" s="100" t="inlineStr">
        <is>
          <t>收穫</t>
        </is>
      </c>
      <c r="N1" s="101" t="inlineStr">
        <is>
          <t>素材</t>
        </is>
      </c>
      <c r="O1" s="99" t="inlineStr">
        <is>
          <t>百分比</t>
        </is>
      </c>
      <c r="P1" s="100" t="inlineStr">
        <is>
          <t>收穫</t>
        </is>
      </c>
      <c r="Q1" s="101" t="inlineStr">
        <is>
          <t>素材</t>
        </is>
      </c>
      <c r="R1" s="99" t="inlineStr">
        <is>
          <t>百分比</t>
        </is>
      </c>
      <c r="S1" s="100" t="inlineStr">
        <is>
          <t>收穫</t>
        </is>
      </c>
      <c r="T1" s="102" t="inlineStr">
        <is>
          <t>關卡名稱</t>
        </is>
      </c>
    </row>
    <row r="2" ht="16.65" customHeight="1" s="67" thickBot="1">
      <c r="A2" s="62">
        <f>素材一覽!$B$7</f>
        <v/>
      </c>
      <c r="B2" s="153" t="n"/>
      <c r="C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" s="52" t="inlineStr">
        <is>
          <t>藍液</t>
        </is>
      </c>
      <c r="E2" s="153" t="n"/>
      <c r="F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" s="53" t="inlineStr">
        <is>
          <t>大凝膠</t>
        </is>
      </c>
      <c r="H2" s="154" t="n"/>
      <c r="I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" s="80" t="n"/>
      <c r="K2" s="62">
        <f>素材一覽!$B$7</f>
        <v/>
      </c>
      <c r="L2" s="153" t="n"/>
      <c r="M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" s="52" t="inlineStr">
        <is>
          <t>藍液</t>
        </is>
      </c>
      <c r="O2" s="153" t="n"/>
      <c r="P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" s="53" t="inlineStr">
        <is>
          <t>大凝膠</t>
        </is>
      </c>
      <c r="R2" s="154" t="n"/>
      <c r="S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" s="80" t="n"/>
    </row>
    <row r="3" ht="16.65" customHeight="1" s="67" thickTop="1">
      <c r="A3" s="62">
        <f>素材一覽!$B$6</f>
        <v/>
      </c>
      <c r="B3" s="153" t="n"/>
      <c r="C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3" s="52" t="inlineStr">
        <is>
          <t>豆干</t>
        </is>
      </c>
      <c r="E3" s="153" t="n"/>
      <c r="F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3" s="53" t="inlineStr">
        <is>
          <t>大糖</t>
        </is>
      </c>
      <c r="H3" s="154" t="n"/>
      <c r="I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3" s="25" t="inlineStr">
        <is>
          <t>備註</t>
        </is>
      </c>
      <c r="K3" s="62">
        <f>素材一覽!$B$6</f>
        <v/>
      </c>
      <c r="L3" s="153" t="n"/>
      <c r="M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3" s="52" t="inlineStr">
        <is>
          <t>豆干</t>
        </is>
      </c>
      <c r="O3" s="153" t="n"/>
      <c r="P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3" s="53" t="inlineStr">
        <is>
          <t>大糖</t>
        </is>
      </c>
      <c r="R3" s="154" t="n"/>
      <c r="S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3" s="25" t="inlineStr">
        <is>
          <t>備註</t>
        </is>
      </c>
    </row>
    <row r="4" ht="16.65" customHeight="1" s="67" thickBot="1">
      <c r="A4" s="62">
        <f>素材一覽!$B$5</f>
        <v/>
      </c>
      <c r="B4" s="153" t="n"/>
      <c r="C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4" s="52" t="inlineStr">
        <is>
          <t>鐵</t>
        </is>
      </c>
      <c r="E4" s="153" t="n"/>
      <c r="F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4" s="53" t="inlineStr">
        <is>
          <t>大鹽</t>
        </is>
      </c>
      <c r="H4" s="154" t="n"/>
      <c r="I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4" s="61" t="n"/>
      <c r="K4" s="62">
        <f>素材一覽!$B$5</f>
        <v/>
      </c>
      <c r="L4" s="153" t="n"/>
      <c r="M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4" s="52" t="inlineStr">
        <is>
          <t>鐵</t>
        </is>
      </c>
      <c r="O4" s="153" t="n"/>
      <c r="P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4" s="53" t="inlineStr">
        <is>
          <t>大鹽</t>
        </is>
      </c>
      <c r="R4" s="154" t="n"/>
      <c r="S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4" s="61" t="n"/>
    </row>
    <row r="5" ht="16.65" customHeight="1" s="67" thickTop="1">
      <c r="A5" s="62">
        <f>素材一覽!$B$4</f>
        <v/>
      </c>
      <c r="B5" s="153" t="n"/>
      <c r="C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5" s="52" t="inlineStr">
        <is>
          <t>裝置</t>
        </is>
      </c>
      <c r="E5" s="153" t="n"/>
      <c r="F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5" s="53" t="inlineStr">
        <is>
          <t>大粉劑</t>
        </is>
      </c>
      <c r="H5" s="154" t="n"/>
      <c r="I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5" s="25" t="inlineStr">
        <is>
          <t>消耗</t>
        </is>
      </c>
      <c r="K5" s="62">
        <f>素材一覽!$B$4</f>
        <v/>
      </c>
      <c r="L5" s="153" t="n"/>
      <c r="M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5" s="52" t="inlineStr">
        <is>
          <t>裝置</t>
        </is>
      </c>
      <c r="O5" s="153" t="n"/>
      <c r="P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5" s="53" t="inlineStr">
        <is>
          <t>大粉劑</t>
        </is>
      </c>
      <c r="R5" s="154" t="n"/>
      <c r="S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5" s="25" t="inlineStr">
        <is>
          <t>消耗</t>
        </is>
      </c>
    </row>
    <row r="6" ht="16.65" customHeight="1" s="67" thickBot="1">
      <c r="A6" s="62">
        <f>素材一覽!$B$3</f>
        <v/>
      </c>
      <c r="B6" s="153" t="n"/>
      <c r="C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6" s="52" t="inlineStr">
        <is>
          <t>海膽</t>
        </is>
      </c>
      <c r="E6" s="153" t="n"/>
      <c r="F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6" s="53" t="inlineStr">
        <is>
          <t>大纖維</t>
        </is>
      </c>
      <c r="H6" s="154" t="n"/>
      <c r="I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6" s="60">
        <f>IF(ISNUMBER(VLOOKUP(OFFSET(INDIRECT(ADDRESS(ROW(),COLUMN())),-4,0),關卡消耗!$A:$B,2,FALSE)),VLOOKUP(OFFSET(INDIRECT(ADDRESS(ROW(),COLUMN())),-4,0),關卡消耗!$A:$B,2,FALSE),"")</f>
        <v/>
      </c>
      <c r="K6" s="62">
        <f>素材一覽!$B$3</f>
        <v/>
      </c>
      <c r="L6" s="153" t="n"/>
      <c r="M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6" s="52" t="inlineStr">
        <is>
          <t>海膽</t>
        </is>
      </c>
      <c r="O6" s="153" t="n"/>
      <c r="P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6" s="53" t="inlineStr">
        <is>
          <t>大纖維</t>
        </is>
      </c>
      <c r="R6" s="154" t="n"/>
      <c r="S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6" s="60">
        <f>IF(ISNUMBER(VLOOKUP(OFFSET(INDIRECT(ADDRESS(ROW(),COLUMN())),-4,0),關卡消耗!$A:$B,2,FALSE)),VLOOKUP(OFFSET(INDIRECT(ADDRESS(ROW(),COLUMN())),-4,0),關卡消耗!$A:$B,2,FALSE),"")</f>
        <v/>
      </c>
    </row>
    <row r="7" ht="16.65" customHeight="1" s="67" thickTop="1">
      <c r="A7" s="62">
        <f>素材一覽!$B$2</f>
        <v/>
      </c>
      <c r="B7" s="153" t="n"/>
      <c r="C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7" s="52" t="inlineStr">
        <is>
          <t>凝膠</t>
        </is>
      </c>
      <c r="E7" s="153" t="n"/>
      <c r="F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7" s="53" t="inlineStr">
        <is>
          <t>大晶體</t>
        </is>
      </c>
      <c r="H7" s="154" t="n"/>
      <c r="I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7" s="25" t="inlineStr">
        <is>
          <t>總和</t>
        </is>
      </c>
      <c r="K7" s="62">
        <f>素材一覽!$B$2</f>
        <v/>
      </c>
      <c r="L7" s="153" t="n"/>
      <c r="M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7" s="52" t="inlineStr">
        <is>
          <t>凝膠</t>
        </is>
      </c>
      <c r="O7" s="153" t="n"/>
      <c r="P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7" s="53" t="inlineStr">
        <is>
          <t>大晶體</t>
        </is>
      </c>
      <c r="R7" s="154" t="n"/>
      <c r="S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7" s="25" t="inlineStr">
        <is>
          <t>總和</t>
        </is>
      </c>
    </row>
    <row r="8" ht="16.65" customHeight="1" s="67" thickBot="1">
      <c r="A8" s="63">
        <f>素材一覽!$H$7</f>
        <v/>
      </c>
      <c r="B8" s="153" t="n"/>
      <c r="C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8" s="52" t="inlineStr">
        <is>
          <t>粉劑</t>
        </is>
      </c>
      <c r="E8" s="153" t="n"/>
      <c r="F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8" s="53" t="inlineStr">
        <is>
          <t>大鐵</t>
        </is>
      </c>
      <c r="H8" s="154" t="n"/>
      <c r="I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8" s="155">
        <f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K8" s="63">
        <f>素材一覽!$H$7</f>
        <v/>
      </c>
      <c r="L8" s="153" t="n"/>
      <c r="M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8" s="52" t="inlineStr">
        <is>
          <t>粉劑</t>
        </is>
      </c>
      <c r="O8" s="153" t="n"/>
      <c r="P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8" s="53" t="inlineStr">
        <is>
          <t>大鐵</t>
        </is>
      </c>
      <c r="R8" s="154" t="n"/>
      <c r="S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8" s="155">
        <f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U8" s="65" t="n"/>
    </row>
    <row r="9" ht="16.65" customHeight="1" s="67" thickTop="1">
      <c r="A9" s="63">
        <f>素材一覽!$H$6</f>
        <v/>
      </c>
      <c r="B9" s="153" t="n"/>
      <c r="C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9" s="52" t="inlineStr">
        <is>
          <t>烴</t>
        </is>
      </c>
      <c r="E9" s="153" t="n"/>
      <c r="F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9" s="53" t="inlineStr">
        <is>
          <t>大烴</t>
        </is>
      </c>
      <c r="H9" s="154" t="n"/>
      <c r="I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9" s="25" t="inlineStr">
        <is>
          <t>比值</t>
        </is>
      </c>
      <c r="K9" s="63">
        <f>素材一覽!$H$6</f>
        <v/>
      </c>
      <c r="L9" s="153" t="n"/>
      <c r="M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9" s="52" t="inlineStr">
        <is>
          <t>烴</t>
        </is>
      </c>
      <c r="O9" s="153" t="n"/>
      <c r="P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9" s="53" t="inlineStr">
        <is>
          <t>大烴</t>
        </is>
      </c>
      <c r="R9" s="154" t="n"/>
      <c r="S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9" s="25" t="inlineStr">
        <is>
          <t>比值</t>
        </is>
      </c>
    </row>
    <row r="10" ht="16.65" customHeight="1" s="67" thickBot="1">
      <c r="A10" s="63">
        <f>素材一覽!$H$5</f>
        <v/>
      </c>
      <c r="B10" s="153" t="n"/>
      <c r="C1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0" s="52" t="inlineStr">
        <is>
          <t>鹽</t>
        </is>
      </c>
      <c r="E10" s="153" t="n"/>
      <c r="F1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0" s="55" t="inlineStr">
        <is>
          <t>赤金</t>
        </is>
      </c>
      <c r="H10" s="154" t="n"/>
      <c r="I1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0" s="60">
        <f>IF(ISNUMBER(OFFSET(INDIRECT(ADDRESS(ROW(),COLUMN(),4)),-4,0)/OFFSET(INDIRECT(ADDRESS(ROW(),COLUMN(),4)),-2,0)),OFFSET(INDIRECT(ADDRESS(ROW(),COLUMN(),4)),-2,0)/OFFSET(INDIRECT(ADDRESS(ROW(),COLUMN(),4)),-4,0),"")</f>
        <v/>
      </c>
      <c r="K10" s="63">
        <f>素材一覽!$H$5</f>
        <v/>
      </c>
      <c r="L10" s="153" t="n"/>
      <c r="M1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0" s="52" t="inlineStr">
        <is>
          <t>鹽</t>
        </is>
      </c>
      <c r="O10" s="153" t="n"/>
      <c r="P1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0" s="55" t="inlineStr">
        <is>
          <t>赤金</t>
        </is>
      </c>
      <c r="R10" s="154" t="n"/>
      <c r="S1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0" s="60">
        <f>IF(ISNUMBER(OFFSET(INDIRECT(ADDRESS(ROW(),COLUMN(),4)),-4,0)/OFFSET(INDIRECT(ADDRESS(ROW(),COLUMN(),4)),-2,0)),OFFSET(INDIRECT(ADDRESS(ROW(),COLUMN(),4)),-2,0)/OFFSET(INDIRECT(ADDRESS(ROW(),COLUMN(),4)),-4,0),"")</f>
        <v/>
      </c>
    </row>
    <row r="11" ht="16.65" customHeight="1" s="67" thickBot="1" thickTop="1">
      <c r="A11" s="63">
        <f>素材一覽!$H$4</f>
        <v/>
      </c>
      <c r="B11" s="153" t="n"/>
      <c r="C11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1" s="52" t="inlineStr">
        <is>
          <t>纖維</t>
        </is>
      </c>
      <c r="E11" s="153" t="n"/>
      <c r="F11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1" s="55" t="inlineStr">
        <is>
          <t>綠經驗</t>
        </is>
      </c>
      <c r="H11" s="154" t="n"/>
      <c r="I11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1" s="134" t="n"/>
      <c r="K11" s="63">
        <f>素材一覽!$H$4</f>
        <v/>
      </c>
      <c r="L11" s="153" t="n"/>
      <c r="M11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1" s="52" t="inlineStr">
        <is>
          <t>纖維</t>
        </is>
      </c>
      <c r="O11" s="153" t="n"/>
      <c r="P11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1" s="55" t="inlineStr">
        <is>
          <t>綠經驗</t>
        </is>
      </c>
      <c r="R11" s="154" t="n"/>
      <c r="S11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1" s="134" t="n"/>
    </row>
    <row r="12" ht="16.65" customHeight="1" s="67" thickTop="1">
      <c r="A12" s="63">
        <f>素材一覽!$H$3</f>
        <v/>
      </c>
      <c r="B12" s="153" t="n"/>
      <c r="C1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2" s="53" t="inlineStr">
        <is>
          <t>大石頭</t>
        </is>
      </c>
      <c r="E12" s="153" t="n"/>
      <c r="F1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2" s="55" t="inlineStr">
        <is>
          <t>藍經驗</t>
        </is>
      </c>
      <c r="H12" s="154" t="n"/>
      <c r="I1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2" s="135" t="n"/>
      <c r="K12" s="63">
        <f>素材一覽!$H$3</f>
        <v/>
      </c>
      <c r="L12" s="153" t="n"/>
      <c r="M1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2" s="53" t="inlineStr">
        <is>
          <t>大石頭</t>
        </is>
      </c>
      <c r="O12" s="153" t="n"/>
      <c r="P1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2" s="55" t="inlineStr">
        <is>
          <t>藍經驗</t>
        </is>
      </c>
      <c r="R12" s="154" t="n"/>
      <c r="S12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2" s="135" t="n"/>
      <c r="U12" s="65" t="n"/>
    </row>
    <row r="13">
      <c r="A13" s="63">
        <f>素材一覽!$H$2</f>
        <v/>
      </c>
      <c r="B13" s="153" t="n"/>
      <c r="C1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3" s="53" t="inlineStr">
        <is>
          <t>大醇</t>
        </is>
      </c>
      <c r="E13" s="153" t="n"/>
      <c r="F1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3" s="55" t="inlineStr">
        <is>
          <t>紫經驗</t>
        </is>
      </c>
      <c r="H13" s="154" t="n"/>
      <c r="I1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3" s="135" t="n"/>
      <c r="K13" s="63">
        <f>素材一覽!$H$2</f>
        <v/>
      </c>
      <c r="L13" s="153" t="n"/>
      <c r="M1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3" s="53" t="inlineStr">
        <is>
          <t>大醇</t>
        </is>
      </c>
      <c r="O13" s="153" t="n"/>
      <c r="P1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3" s="55" t="inlineStr">
        <is>
          <t>紫經驗</t>
        </is>
      </c>
      <c r="R13" s="154" t="n"/>
      <c r="S13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3" s="135" t="n"/>
    </row>
    <row r="14">
      <c r="A14" s="50" t="inlineStr">
        <is>
          <t>石頭</t>
        </is>
      </c>
      <c r="B14" s="153" t="n"/>
      <c r="C1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4" s="53" t="inlineStr">
        <is>
          <t>大藍液</t>
        </is>
      </c>
      <c r="E14" s="153" t="n"/>
      <c r="F1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4" s="55" t="n"/>
      <c r="H14" s="154" t="n"/>
      <c r="I1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4" s="135" t="n"/>
      <c r="K14" s="50" t="inlineStr">
        <is>
          <t>石頭</t>
        </is>
      </c>
      <c r="L14" s="153" t="n"/>
      <c r="M1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4" s="53" t="inlineStr">
        <is>
          <t>大藍液</t>
        </is>
      </c>
      <c r="O14" s="153" t="n"/>
      <c r="P1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4" s="55" t="n"/>
      <c r="R14" s="154" t="n"/>
      <c r="S14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4" s="135" t="n"/>
      <c r="U14" s="65" t="n"/>
    </row>
    <row r="15">
      <c r="A15" s="50" t="inlineStr">
        <is>
          <t>糖</t>
        </is>
      </c>
      <c r="B15" s="153" t="n"/>
      <c r="C1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5" s="53" t="inlineStr">
        <is>
          <t>大合金</t>
        </is>
      </c>
      <c r="E15" s="153" t="n"/>
      <c r="F1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5" s="55" t="n"/>
      <c r="H15" s="154" t="n"/>
      <c r="I1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5" s="135" t="n"/>
      <c r="K15" s="50" t="inlineStr">
        <is>
          <t>糖</t>
        </is>
      </c>
      <c r="L15" s="153" t="n"/>
      <c r="M1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5" s="53" t="inlineStr">
        <is>
          <t>大合金</t>
        </is>
      </c>
      <c r="O15" s="153" t="n"/>
      <c r="P1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5" s="55" t="n"/>
      <c r="R15" s="154" t="n"/>
      <c r="S15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5" s="135" t="n"/>
      <c r="U15" s="65" t="n"/>
    </row>
    <row r="16">
      <c r="A16" s="50" t="inlineStr">
        <is>
          <t>酯</t>
        </is>
      </c>
      <c r="B16" s="153" t="n"/>
      <c r="C1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6" s="53" t="inlineStr">
        <is>
          <t>大酯</t>
        </is>
      </c>
      <c r="E16" s="153" t="n"/>
      <c r="F1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6" s="55" t="n"/>
      <c r="H16" s="154" t="n"/>
      <c r="I1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6" s="135" t="n"/>
      <c r="K16" s="50" t="inlineStr">
        <is>
          <t>酯</t>
        </is>
      </c>
      <c r="L16" s="153" t="n"/>
      <c r="M1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6" s="53" t="inlineStr">
        <is>
          <t>大酯</t>
        </is>
      </c>
      <c r="O16" s="153" t="n"/>
      <c r="P1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6" s="55" t="n"/>
      <c r="R16" s="154" t="n"/>
      <c r="S16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6" s="135" t="n"/>
      <c r="U16" s="65" t="n"/>
    </row>
    <row r="17">
      <c r="A17" s="50" t="inlineStr">
        <is>
          <t>醇</t>
        </is>
      </c>
      <c r="B17" s="153" t="n"/>
      <c r="C1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7" s="53" t="inlineStr">
        <is>
          <t>大海膽</t>
        </is>
      </c>
      <c r="E17" s="153" t="n"/>
      <c r="F1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7" s="55" t="n"/>
      <c r="H17" s="154" t="n"/>
      <c r="I1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7" s="135" t="n"/>
      <c r="K17" s="50" t="inlineStr">
        <is>
          <t>醇</t>
        </is>
      </c>
      <c r="L17" s="153" t="n"/>
      <c r="M1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7" s="53" t="inlineStr">
        <is>
          <t>大海膽</t>
        </is>
      </c>
      <c r="O17" s="153" t="n"/>
      <c r="P1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7" s="55" t="n"/>
      <c r="R17" s="154" t="n"/>
      <c r="S17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7" s="135" t="n"/>
    </row>
    <row r="18">
      <c r="A18" s="50" t="inlineStr">
        <is>
          <t>晶體</t>
        </is>
      </c>
      <c r="B18" s="153" t="n"/>
      <c r="C1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8" s="53" t="inlineStr">
        <is>
          <t>大錳</t>
        </is>
      </c>
      <c r="E18" s="153" t="n"/>
      <c r="F1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8" s="55" t="n"/>
      <c r="H18" s="154" t="n"/>
      <c r="I1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8" s="135" t="n"/>
      <c r="K18" s="50" t="inlineStr">
        <is>
          <t>晶體</t>
        </is>
      </c>
      <c r="L18" s="153" t="n"/>
      <c r="M1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8" s="53" t="inlineStr">
        <is>
          <t>大錳</t>
        </is>
      </c>
      <c r="O18" s="153" t="n"/>
      <c r="P1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8" s="55" t="n"/>
      <c r="R18" s="154" t="n"/>
      <c r="S18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8" s="135" t="n"/>
    </row>
    <row r="19">
      <c r="A19" s="50" t="inlineStr">
        <is>
          <t>合金</t>
        </is>
      </c>
      <c r="B19" s="153" t="n"/>
      <c r="C1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9" s="53" t="inlineStr">
        <is>
          <t>大裝置</t>
        </is>
      </c>
      <c r="E19" s="153" t="n"/>
      <c r="F1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9" s="55" t="n"/>
      <c r="H19" s="154" t="n"/>
      <c r="I1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9" s="135" t="n"/>
      <c r="K19" s="50" t="inlineStr">
        <is>
          <t>合金</t>
        </is>
      </c>
      <c r="L19" s="153" t="n"/>
      <c r="M1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9" s="53" t="inlineStr">
        <is>
          <t>大裝置</t>
        </is>
      </c>
      <c r="O19" s="153" t="n"/>
      <c r="P1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9" s="55" t="n"/>
      <c r="R19" s="154" t="n"/>
      <c r="S19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9" s="135" t="n"/>
    </row>
    <row r="20">
      <c r="A20" s="50" t="inlineStr">
        <is>
          <t>酮</t>
        </is>
      </c>
      <c r="B20" s="156" t="n"/>
      <c r="C2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0" s="53" t="inlineStr">
        <is>
          <t>大豆干</t>
        </is>
      </c>
      <c r="E20" s="156" t="n"/>
      <c r="F2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0" s="56" t="n"/>
      <c r="H20" s="157" t="n"/>
      <c r="I2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0" s="135" t="n"/>
      <c r="K20" s="50" t="inlineStr">
        <is>
          <t>酮</t>
        </is>
      </c>
      <c r="L20" s="156" t="n"/>
      <c r="M2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0" s="53" t="inlineStr">
        <is>
          <t>大豆干</t>
        </is>
      </c>
      <c r="O20" s="156" t="n"/>
      <c r="P2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0" s="56" t="n"/>
      <c r="R20" s="157" t="n"/>
      <c r="S20" s="58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0" s="135" t="n"/>
    </row>
    <row r="21" ht="16.65" customHeight="1" s="67" thickBot="1">
      <c r="A21" s="51" t="inlineStr">
        <is>
          <t>錳</t>
        </is>
      </c>
      <c r="B21" s="158" t="n"/>
      <c r="C21" s="59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1" s="54" t="inlineStr">
        <is>
          <t>大酮</t>
        </is>
      </c>
      <c r="E21" s="158" t="n"/>
      <c r="F21" s="59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1" s="57" t="n"/>
      <c r="H21" s="159" t="n"/>
      <c r="I21" s="59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1" s="136" t="n"/>
      <c r="K21" s="51" t="inlineStr">
        <is>
          <t>錳</t>
        </is>
      </c>
      <c r="L21" s="158" t="n"/>
      <c r="M21" s="59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1" s="54" t="inlineStr">
        <is>
          <t>大酮</t>
        </is>
      </c>
      <c r="O21" s="158" t="n"/>
      <c r="P21" s="59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1" s="57" t="n"/>
      <c r="R21" s="159" t="n"/>
      <c r="S21" s="59">
        <f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1" s="136" t="n"/>
    </row>
    <row r="22" ht="16.65" customHeight="1" s="67" thickTop="1"/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WOptvCs3kGBXpQdvgC+TtQ==" formatRows="1" sort="1" spinCount="100000" hashValue="5krYqRnXM8EpN93hfdvjq9acdNeg8/J91hIYbRBM9x5B62o3nFqHezvnVeZi7iDK+8f3bn1usirWgil8l44FjA=="/>
  <mergeCells count="2">
    <mergeCell ref="T11:T21"/>
    <mergeCell ref="J11:J21"/>
  </mergeCells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 codeName="工作表3">
    <outlinePr summaryBelow="1" summaryRight="1"/>
    <pageSetUpPr/>
  </sheetPr>
  <dimension ref="A1:J19"/>
  <sheetViews>
    <sheetView tabSelected="1" zoomScale="112" zoomScaleNormal="112" workbookViewId="0">
      <selection activeCell="B2" sqref="B2"/>
    </sheetView>
  </sheetViews>
  <sheetFormatPr baseColWidth="8" defaultColWidth="8.69921875" defaultRowHeight="16.1"/>
  <cols>
    <col width="10.3984375" bestFit="1" customWidth="1" style="67" min="1" max="1"/>
    <col width="10" customWidth="1" style="67" min="2" max="2"/>
    <col width="12.09765625" bestFit="1" customWidth="1" style="67" min="3" max="4"/>
    <col width="13.8984375" bestFit="1" customWidth="1" style="67" min="5" max="5"/>
    <col width="8.69921875" customWidth="1" style="67" min="6" max="6"/>
    <col width="10.19921875" bestFit="1" customWidth="1" style="67" min="7" max="7"/>
    <col width="8.69921875" customWidth="1" style="67" min="8" max="15"/>
  </cols>
  <sheetData>
    <row r="1" ht="16.65" customHeight="1" s="67" thickTop="1">
      <c r="A1" s="94" t="inlineStr">
        <is>
          <t>2025-02-02</t>
        </is>
      </c>
      <c r="B1" s="95" t="inlineStr">
        <is>
          <t>單個理智</t>
        </is>
      </c>
      <c r="C1" s="95" t="inlineStr">
        <is>
          <t>關卡</t>
        </is>
      </c>
      <c r="D1" s="96" t="inlineStr">
        <is>
          <t>綜合關卡</t>
        </is>
      </c>
      <c r="E1" s="96" t="inlineStr">
        <is>
          <t>單次理智比</t>
        </is>
      </c>
      <c r="F1" s="97" t="inlineStr">
        <is>
          <t>性價比</t>
        </is>
      </c>
      <c r="G1" s="140" t="inlineStr">
        <is>
          <t>資料來源：企鵝物流數據統計</t>
        </is>
      </c>
      <c r="H1" s="138" t="n"/>
      <c r="I1" s="138" t="n"/>
      <c r="J1" s="139" t="n"/>
    </row>
    <row r="2">
      <c r="A2" s="89" t="inlineStr">
        <is>
          <t>烴</t>
        </is>
      </c>
      <c r="B2" s="160" t="n">
        <v>77.11</v>
      </c>
      <c r="C2" s="83" t="inlineStr">
        <is>
          <t>13-15(標準)</t>
        </is>
      </c>
      <c r="D2" s="83" t="inlineStr">
        <is>
          <t>13-15(標準)</t>
        </is>
      </c>
      <c r="E2" s="161" t="n">
        <v>1.8593989201</v>
      </c>
      <c r="F2" s="92">
        <f>IF(ISNUMBER(RANK(OFFSET(INDIRECT(ADDRESS(ROW(),COLUMN())),0,-1),OFFSET(INDIRECT(ADDRESS(2,COLUMN())),0,-1,30,1))),RANK(OFFSET(INDIRECT(ADDRESS(ROW(),COLUMN())),0,-1),OFFSET(INDIRECT(ADDRESS(2,COLUMN())),0,-1,30,1)),"")</f>
        <v/>
      </c>
      <c r="G2" s="137" t="inlineStr">
        <is>
          <t>Key：777</t>
        </is>
      </c>
      <c r="H2" s="138" t="n"/>
      <c r="I2" s="138" t="n"/>
      <c r="J2" s="139" t="n"/>
    </row>
    <row r="3">
      <c r="A3" s="89" t="inlineStr">
        <is>
          <t>纖維</t>
        </is>
      </c>
      <c r="B3" s="160" t="n">
        <v>64.81999999999999</v>
      </c>
      <c r="C3" s="83" t="inlineStr">
        <is>
          <t>13-5(標準)</t>
        </is>
      </c>
      <c r="D3" s="83" t="inlineStr">
        <is>
          <t>11-15(磨難)</t>
        </is>
      </c>
      <c r="E3" s="161" t="n">
        <v>1.7983106285</v>
      </c>
      <c r="F3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4">
      <c r="A4" s="89" t="inlineStr">
        <is>
          <t>鹽</t>
        </is>
      </c>
      <c r="B4" s="160" t="n">
        <v>66.56999999999999</v>
      </c>
      <c r="C4" s="84" t="inlineStr">
        <is>
          <t>11-3(磨難)</t>
        </is>
      </c>
      <c r="D4" s="83" t="inlineStr">
        <is>
          <t>13-14(標準)</t>
        </is>
      </c>
      <c r="E4" s="161" t="n">
        <v>1.7930277778</v>
      </c>
      <c r="F4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5">
      <c r="A5" s="89" t="inlineStr">
        <is>
          <t>凝膠</t>
        </is>
      </c>
      <c r="B5" s="160" t="n">
        <v>59.72</v>
      </c>
      <c r="C5" s="84" t="inlineStr">
        <is>
          <t>GA-8</t>
        </is>
      </c>
      <c r="D5" s="83" t="inlineStr">
        <is>
          <t>10-3(磨難)</t>
        </is>
      </c>
      <c r="E5" s="161" t="n">
        <v>1.7619446032</v>
      </c>
      <c r="F5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6">
      <c r="A6" s="89" t="inlineStr">
        <is>
          <t>粉劑</t>
        </is>
      </c>
      <c r="B6" s="160" t="n">
        <v>60.18</v>
      </c>
      <c r="C6" s="84" t="inlineStr">
        <is>
          <t>12-10(標準)</t>
        </is>
      </c>
      <c r="D6" s="83" t="inlineStr">
        <is>
          <t>13-5(磨難)</t>
        </is>
      </c>
      <c r="E6" s="161" t="n">
        <v>1.738789059</v>
      </c>
      <c r="F6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7">
      <c r="A7" s="89" t="inlineStr">
        <is>
          <t>晶體</t>
        </is>
      </c>
      <c r="B7" s="160" t="n">
        <v>36.09</v>
      </c>
      <c r="C7" s="84" t="inlineStr">
        <is>
          <t>R8-11</t>
        </is>
      </c>
      <c r="D7" s="83" t="inlineStr">
        <is>
          <t>R8-11</t>
        </is>
      </c>
      <c r="E7" s="161" t="n">
        <v>1.7190196111</v>
      </c>
      <c r="F7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8">
      <c r="A8" s="89" t="inlineStr">
        <is>
          <t>鐵</t>
        </is>
      </c>
      <c r="B8" s="162" t="n">
        <v>49.4</v>
      </c>
      <c r="C8" s="84" t="inlineStr">
        <is>
          <t>S3-3</t>
        </is>
      </c>
      <c r="D8" s="83" t="inlineStr">
        <is>
          <t>10-11(磨難)</t>
        </is>
      </c>
      <c r="E8" s="161" t="n">
        <v>1.6785231389</v>
      </c>
      <c r="F8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9">
      <c r="A9" s="89" t="inlineStr">
        <is>
          <t>藍液</t>
        </is>
      </c>
      <c r="B9" s="160" t="n">
        <v>44.5</v>
      </c>
      <c r="C9" s="84" t="inlineStr">
        <is>
          <t>10-17(標準)</t>
        </is>
      </c>
      <c r="D9" s="83" t="inlineStr">
        <is>
          <t>12-17(標準)</t>
        </is>
      </c>
      <c r="E9" s="161" t="n">
        <v>1.6729565079</v>
      </c>
      <c r="F9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0">
      <c r="A10" s="89" t="inlineStr">
        <is>
          <t>合金</t>
        </is>
      </c>
      <c r="B10" s="160" t="n">
        <v>37.76</v>
      </c>
      <c r="C10" s="84" t="inlineStr">
        <is>
          <t>TW-6</t>
        </is>
      </c>
      <c r="D10" s="83" t="inlineStr">
        <is>
          <t>13-18(磨難)</t>
        </is>
      </c>
      <c r="E10" s="161" t="n">
        <v>1.4770286667</v>
      </c>
      <c r="F10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1">
      <c r="A11" s="89" t="inlineStr">
        <is>
          <t>醇</t>
        </is>
      </c>
      <c r="B11" s="160" t="n">
        <v>33.94</v>
      </c>
      <c r="C11" s="84" t="inlineStr">
        <is>
          <t>GT-5</t>
        </is>
      </c>
      <c r="D11" s="83" t="inlineStr">
        <is>
          <t>13-19(標準)</t>
        </is>
      </c>
      <c r="E11" s="161" t="n">
        <v>1.4634350952</v>
      </c>
      <c r="F11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2">
      <c r="A12" s="89" t="inlineStr">
        <is>
          <t>豆干</t>
        </is>
      </c>
      <c r="B12" s="160" t="n">
        <v>44.94</v>
      </c>
      <c r="C12" s="84" t="inlineStr">
        <is>
          <t>9-16</t>
        </is>
      </c>
      <c r="D12" s="83" t="inlineStr">
        <is>
          <t>7-17</t>
        </is>
      </c>
      <c r="E12" s="161" t="n">
        <v>1.4600463016</v>
      </c>
      <c r="F12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3">
      <c r="A13" s="89" t="inlineStr">
        <is>
          <t>糖</t>
        </is>
      </c>
      <c r="B13" s="160" t="n">
        <v>32</v>
      </c>
      <c r="C13" s="84" t="inlineStr">
        <is>
          <t>S3-1</t>
        </is>
      </c>
      <c r="D13" s="83" t="inlineStr">
        <is>
          <t>10-10(標準)</t>
        </is>
      </c>
      <c r="E13" s="161" t="n">
        <v>1.4452312381</v>
      </c>
      <c r="F13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4">
      <c r="A14" s="89" t="inlineStr">
        <is>
          <t>錳</t>
        </is>
      </c>
      <c r="B14" s="160" t="n">
        <v>38.26</v>
      </c>
      <c r="C14" s="84" t="inlineStr">
        <is>
          <t>10-16(標準)</t>
        </is>
      </c>
      <c r="D14" s="83" t="inlineStr">
        <is>
          <t>10-7(磨難)</t>
        </is>
      </c>
      <c r="E14" s="161" t="n">
        <v>1.4196348021</v>
      </c>
      <c r="F14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5">
      <c r="A15" s="89" t="inlineStr">
        <is>
          <t>酯</t>
        </is>
      </c>
      <c r="B15" s="160" t="n">
        <v>32.26</v>
      </c>
      <c r="C15" s="83" t="inlineStr">
        <is>
          <t>S3-2</t>
        </is>
      </c>
      <c r="D15" s="83" t="inlineStr">
        <is>
          <t>12-18(標準)</t>
        </is>
      </c>
      <c r="E15" s="161" t="n">
        <v>1.4169657659</v>
      </c>
      <c r="F15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6">
      <c r="A16" s="89" t="inlineStr">
        <is>
          <t>海膽</t>
        </is>
      </c>
      <c r="B16" s="160" t="n">
        <v>52.43</v>
      </c>
      <c r="C16" s="84" t="inlineStr">
        <is>
          <t>9-19</t>
        </is>
      </c>
      <c r="D16" s="83" t="inlineStr">
        <is>
          <t>4-9</t>
        </is>
      </c>
      <c r="E16" s="161" t="n">
        <v>1.3908994683</v>
      </c>
      <c r="F16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7">
      <c r="A17" s="89" t="inlineStr">
        <is>
          <t>酮</t>
        </is>
      </c>
      <c r="B17" s="160" t="n">
        <v>38.08</v>
      </c>
      <c r="C17" s="84" t="inlineStr">
        <is>
          <t>3-7</t>
        </is>
      </c>
      <c r="D17" s="83" t="inlineStr">
        <is>
          <t>13-4(標準)</t>
        </is>
      </c>
      <c r="E17" s="161" t="n">
        <v>1.3756403333</v>
      </c>
      <c r="F17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8">
      <c r="A18" s="90" t="inlineStr">
        <is>
          <t>裝置</t>
        </is>
      </c>
      <c r="B18" s="162" t="n">
        <v>51.99</v>
      </c>
      <c r="C18" s="85" t="inlineStr">
        <is>
          <t>CW-6</t>
        </is>
      </c>
      <c r="D18" s="86" t="inlineStr">
        <is>
          <t>11-20(磨難)</t>
        </is>
      </c>
      <c r="E18" s="163" t="n">
        <v>1.3536209583</v>
      </c>
      <c r="F18" s="92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19" ht="16.65" customHeight="1" s="67" thickBot="1">
      <c r="A19" s="91" t="inlineStr">
        <is>
          <t>石頭</t>
        </is>
      </c>
      <c r="B19" s="164" t="n">
        <v>24.1</v>
      </c>
      <c r="C19" s="87" t="inlineStr">
        <is>
          <t>1-7</t>
        </is>
      </c>
      <c r="D19" s="88" t="inlineStr">
        <is>
          <t>11-18(標準)</t>
        </is>
      </c>
      <c r="E19" s="165" t="n">
        <v>1.2845180278</v>
      </c>
      <c r="F19" s="93">
        <f>IF(ISNUMBER(RANK(OFFSET(INDIRECT(ADDRESS(ROW(),COLUMN())),0,-1),OFFSET(INDIRECT(ADDRESS(2,COLUMN())),0,-1,30,1))),RANK(OFFSET(INDIRECT(ADDRESS(ROW(),COLUMN())),0,-1),OFFSET(INDIRECT(ADDRESS(2,COLUMN())),0,-1,30,1)),"")</f>
        <v/>
      </c>
    </row>
    <row r="20" ht="17.2" customHeight="1" s="67" thickTop="1"/>
    <row r="21" ht="16.65" customHeight="1" s="67"/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fAeG53/VDLY1l4xgXJaXCg==" formatRows="1" sort="1" spinCount="100000" hashValue="lIBjiE8sV4hyuDc9y68HRN3i6gnvdIZj9RqvsHtYjxMh/gecw6jF2LM3R5Ye5E2Xysk/JSqutbxneTMMxI21Hw=="/>
  <mergeCells count="2">
    <mergeCell ref="G2:J2"/>
    <mergeCell ref="G1:J1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工作表4">
    <tabColor theme="9" tint="0.5999938962981048"/>
    <outlinePr summaryBelow="1" summaryRight="1"/>
    <pageSetUpPr/>
  </sheetPr>
  <dimension ref="A1:D33"/>
  <sheetViews>
    <sheetView zoomScale="118" zoomScaleNormal="118" workbookViewId="0">
      <selection activeCell="A1" sqref="A1"/>
    </sheetView>
  </sheetViews>
  <sheetFormatPr baseColWidth="8" defaultColWidth="8.69921875" defaultRowHeight="16.1"/>
  <cols>
    <col width="10.19921875" bestFit="1" customWidth="1" style="149" min="1" max="1"/>
    <col width="10.19921875" bestFit="1" customWidth="1" style="65" min="2" max="3"/>
    <col width="12.59765625" bestFit="1" customWidth="1" style="166" min="4" max="4"/>
    <col width="8.69921875" customWidth="1" style="65" min="5" max="125"/>
    <col width="8.69921875" customWidth="1" style="65" min="126" max="16384"/>
  </cols>
  <sheetData>
    <row r="1" ht="16.65" customFormat="1" customHeight="1" s="152" thickTop="1">
      <c r="A1" s="9" t="inlineStr">
        <is>
          <t>素材名稱</t>
        </is>
      </c>
      <c r="B1" s="26" t="inlineStr">
        <is>
          <t>單個理智</t>
        </is>
      </c>
      <c r="C1" s="26" t="inlineStr">
        <is>
          <t>單個綠票</t>
        </is>
      </c>
      <c r="D1" s="10" t="inlineStr">
        <is>
          <t>綠票理智比</t>
        </is>
      </c>
    </row>
    <row r="2">
      <c r="A2" s="34" t="inlineStr">
        <is>
          <t>烴</t>
        </is>
      </c>
      <c r="B2" s="64">
        <f>IF(ISNUMBER(VLOOKUP(OFFSET(INDIRECT(ADDRESS(ROW(),COLUMN(),4)),0,-1),素材一覽!$B:$F,2,FALSE)),VLOOKUP(OFFSET(INDIRECT(ADDRESS(ROW(),COLUMN(),4)),0,-1),素材一覽!$B:$F,2,FALSE),"")</f>
        <v/>
      </c>
      <c r="C2" s="17" t="n">
        <v>45</v>
      </c>
      <c r="D2" s="167">
        <f>IFERROR(OFFSET(INDIRECT(ADDRESS(ROW(), COLUMN(), 4)),0,-2)/OFFSET(INDIRECT(ADDRESS(ROW(), COLUMN(), 4)),0,-1),"")</f>
        <v/>
      </c>
    </row>
    <row r="3">
      <c r="A3" s="69" t="inlineStr">
        <is>
          <t>纖維</t>
        </is>
      </c>
      <c r="B3" s="64">
        <f>IF(ISNUMBER(VLOOKUP(OFFSET(INDIRECT(ADDRESS(ROW(),COLUMN(),4)),0,-1),素材一覽!$B:$F,2,FALSE)),VLOOKUP(OFFSET(INDIRECT(ADDRESS(ROW(),COLUMN(),4)),0,-1),素材一覽!$B:$F,2,FALSE),"")</f>
        <v/>
      </c>
      <c r="C3" s="17" t="n">
        <v>40</v>
      </c>
      <c r="D3" s="167">
        <f>IFERROR(OFFSET(INDIRECT(ADDRESS(ROW(), COLUMN(), 4)),0,-2)/OFFSET(INDIRECT(ADDRESS(ROW(), COLUMN(), 4)),0,-1),"")</f>
        <v/>
      </c>
    </row>
    <row r="4">
      <c r="A4" s="70" t="inlineStr">
        <is>
          <t>粉劑</t>
        </is>
      </c>
      <c r="B4" s="64">
        <f>IF(ISNUMBER(VLOOKUP(OFFSET(INDIRECT(ADDRESS(ROW(),COLUMN(),4)),0,-1),素材一覽!$B:$F,2,FALSE)),VLOOKUP(OFFSET(INDIRECT(ADDRESS(ROW(),COLUMN(),4)),0,-1),素材一覽!$B:$F,2,FALSE),"")</f>
        <v/>
      </c>
      <c r="C4" s="17" t="n">
        <v>40</v>
      </c>
      <c r="D4" s="167">
        <f>IFERROR(OFFSET(INDIRECT(ADDRESS(ROW(), COLUMN(), 4)),0,-2)/OFFSET(INDIRECT(ADDRESS(ROW(), COLUMN(), 4)),0,-1),"")</f>
        <v/>
      </c>
    </row>
    <row r="5">
      <c r="A5" s="31" t="inlineStr">
        <is>
          <t>凝膠</t>
        </is>
      </c>
      <c r="B5" s="64">
        <f>IF(ISNUMBER(VLOOKUP(OFFSET(INDIRECT(ADDRESS(ROW(),COLUMN(),4)),0,-1),素材一覽!$B:$F,2,FALSE)),VLOOKUP(OFFSET(INDIRECT(ADDRESS(ROW(),COLUMN(),4)),0,-1),素材一覽!$B:$F,2,FALSE),"")</f>
        <v/>
      </c>
      <c r="C5" s="17" t="n">
        <v>40</v>
      </c>
      <c r="D5" s="167">
        <f>IFERROR(OFFSET(INDIRECT(ADDRESS(ROW(), COLUMN(), 4)),0,-2)/OFFSET(INDIRECT(ADDRESS(ROW(), COLUMN(), 4)),0,-1),"")</f>
        <v/>
      </c>
    </row>
    <row r="6">
      <c r="A6" s="71" t="inlineStr">
        <is>
          <t>鹽</t>
        </is>
      </c>
      <c r="B6" s="64">
        <f>IF(ISNUMBER(VLOOKUP(OFFSET(INDIRECT(ADDRESS(ROW(),COLUMN(),4)),0,-1),素材一覽!$B:$F,2,FALSE)),VLOOKUP(OFFSET(INDIRECT(ADDRESS(ROW(),COLUMN(),4)),0,-1),素材一覽!$B:$F,2,FALSE),"")</f>
        <v/>
      </c>
      <c r="C6" s="17" t="n">
        <v>45</v>
      </c>
      <c r="D6" s="167">
        <f>IFERROR(OFFSET(INDIRECT(ADDRESS(ROW(), COLUMN(), 4)),0,-2)/OFFSET(INDIRECT(ADDRESS(ROW(), COLUMN(), 4)),0,-1),"")</f>
        <v/>
      </c>
    </row>
    <row r="7">
      <c r="A7" s="72" t="inlineStr">
        <is>
          <t>鐵</t>
        </is>
      </c>
      <c r="B7" s="64">
        <f>IF(ISNUMBER(VLOOKUP(OFFSET(INDIRECT(ADDRESS(ROW(),COLUMN(),4)),0,-1),素材一覽!$B:$F,2,FALSE)),VLOOKUP(OFFSET(INDIRECT(ADDRESS(ROW(),COLUMN(),4)),0,-1),素材一覽!$B:$F,2,FALSE),"")</f>
        <v/>
      </c>
      <c r="C7" s="17" t="n">
        <v>35</v>
      </c>
      <c r="D7" s="167">
        <f>IFERROR(OFFSET(INDIRECT(ADDRESS(ROW(), COLUMN(), 4)),0,-2)/OFFSET(INDIRECT(ADDRESS(ROW(), COLUMN(), 4)),0,-1),"")</f>
        <v/>
      </c>
    </row>
    <row r="8">
      <c r="A8" s="73" t="inlineStr">
        <is>
          <t>晶體</t>
        </is>
      </c>
      <c r="B8" s="64">
        <f>IF(ISNUMBER(VLOOKUP(OFFSET(INDIRECT(ADDRESS(ROW(),COLUMN(),4)),0,-1),素材一覽!$B:$F,2,FALSE)),VLOOKUP(OFFSET(INDIRECT(ADDRESS(ROW(),COLUMN(),4)),0,-1),素材一覽!$B:$F,2,FALSE),"")</f>
        <v/>
      </c>
      <c r="C8" s="17" t="n">
        <v>30</v>
      </c>
      <c r="D8" s="167">
        <f>IFERROR(OFFSET(INDIRECT(ADDRESS(ROW(), COLUMN(), 4)),0,-2)/OFFSET(INDIRECT(ADDRESS(ROW(), COLUMN(), 4)),0,-1),"")</f>
        <v/>
      </c>
    </row>
    <row r="9">
      <c r="A9" s="74" t="inlineStr">
        <is>
          <t>海膽</t>
        </is>
      </c>
      <c r="B9" s="64">
        <f>IF(ISNUMBER(VLOOKUP(OFFSET(INDIRECT(ADDRESS(ROW(),COLUMN(),4)),0,-1),素材一覽!$B:$F,2,FALSE)),VLOOKUP(OFFSET(INDIRECT(ADDRESS(ROW(),COLUMN(),4)),0,-1),素材一覽!$B:$F,2,FALSE),"")</f>
        <v/>
      </c>
      <c r="C9" s="17" t="n">
        <v>45</v>
      </c>
      <c r="D9" s="167">
        <f>IFERROR(OFFSET(INDIRECT(ADDRESS(ROW(), COLUMN(), 4)),0,-2)/OFFSET(INDIRECT(ADDRESS(ROW(), COLUMN(), 4)),0,-1),"")</f>
        <v/>
      </c>
    </row>
    <row r="10">
      <c r="A10" s="75" t="inlineStr">
        <is>
          <t>裝置</t>
        </is>
      </c>
      <c r="B10" s="64">
        <f>IF(ISNUMBER(VLOOKUP(OFFSET(INDIRECT(ADDRESS(ROW(),COLUMN(),4)),0,-1),素材一覽!$B:$F,2,FALSE)),VLOOKUP(OFFSET(INDIRECT(ADDRESS(ROW(),COLUMN(),4)),0,-1),素材一覽!$B:$F,2,FALSE),"")</f>
        <v/>
      </c>
      <c r="C10" s="17" t="n">
        <v>45</v>
      </c>
      <c r="D10" s="167">
        <f>IFERROR(OFFSET(INDIRECT(ADDRESS(ROW(), COLUMN(), 4)),0,-2)/OFFSET(INDIRECT(ADDRESS(ROW(), COLUMN(), 4)),0,-1),"")</f>
        <v/>
      </c>
    </row>
    <row r="11">
      <c r="A11" s="76" t="inlineStr">
        <is>
          <t>醇</t>
        </is>
      </c>
      <c r="B11" s="64">
        <f>IF(ISNUMBER(VLOOKUP(OFFSET(INDIRECT(ADDRESS(ROW(),COLUMN(),4)),0,-1),素材一覽!$B:$F,2,FALSE)),VLOOKUP(OFFSET(INDIRECT(ADDRESS(ROW(),COLUMN(),4)),0,-1),素材一覽!$B:$F,2,FALSE),"")</f>
        <v/>
      </c>
      <c r="C11" s="17" t="n">
        <v>30</v>
      </c>
      <c r="D11" s="167">
        <f>IFERROR(OFFSET(INDIRECT(ADDRESS(ROW(), COLUMN(), 4)),0,-2)/OFFSET(INDIRECT(ADDRESS(ROW(), COLUMN(), 4)),0,-1),"")</f>
        <v/>
      </c>
    </row>
    <row r="12">
      <c r="A12" s="33" t="inlineStr">
        <is>
          <t>豆干</t>
        </is>
      </c>
      <c r="B12" s="64">
        <f>IF(ISNUMBER(VLOOKUP(OFFSET(INDIRECT(ADDRESS(ROW(),COLUMN(),4)),0,-1),素材一覽!$B:$F,2,FALSE)),VLOOKUP(OFFSET(INDIRECT(ADDRESS(ROW(),COLUMN(),4)),0,-1),素材一覽!$B:$F,2,FALSE),"")</f>
        <v/>
      </c>
      <c r="C12" s="17" t="n">
        <v>40</v>
      </c>
      <c r="D12" s="167">
        <f>IFERROR(OFFSET(INDIRECT(ADDRESS(ROW(), COLUMN(), 4)),0,-2)/OFFSET(INDIRECT(ADDRESS(ROW(), COLUMN(), 4)),0,-1),"")</f>
        <v/>
      </c>
    </row>
    <row r="13">
      <c r="A13" s="33" t="inlineStr">
        <is>
          <t>藍液</t>
        </is>
      </c>
      <c r="B13" s="64">
        <f>IF(ISNUMBER(VLOOKUP(OFFSET(INDIRECT(ADDRESS(ROW(),COLUMN(),4)),0,-1),素材一覽!$B:$F,2,FALSE)),VLOOKUP(OFFSET(INDIRECT(ADDRESS(ROW(),COLUMN(),4)),0,-1),素材一覽!$B:$F,2,FALSE),"")</f>
        <v/>
      </c>
      <c r="C13" s="17" t="n">
        <v>40</v>
      </c>
      <c r="D13" s="167">
        <f>IFERROR(OFFSET(INDIRECT(ADDRESS(ROW(), COLUMN(), 4)),0,-2)/OFFSET(INDIRECT(ADDRESS(ROW(), COLUMN(), 4)),0,-1),"")</f>
        <v/>
      </c>
    </row>
    <row r="14">
      <c r="A14" s="33" t="inlineStr">
        <is>
          <t>錳</t>
        </is>
      </c>
      <c r="B14" s="64">
        <f>IF(ISNUMBER(VLOOKUP(OFFSET(INDIRECT(ADDRESS(ROW(),COLUMN(),4)),0,-1),素材一覽!$B:$F,2,FALSE)),VLOOKUP(OFFSET(INDIRECT(ADDRESS(ROW(),COLUMN(),4)),0,-1),素材一覽!$B:$F,2,FALSE),"")</f>
        <v/>
      </c>
      <c r="C14" s="17" t="n">
        <v>35</v>
      </c>
      <c r="D14" s="167">
        <f>IFERROR(OFFSET(INDIRECT(ADDRESS(ROW(), COLUMN(), 4)),0,-2)/OFFSET(INDIRECT(ADDRESS(ROW(), COLUMN(), 4)),0,-1),"")</f>
        <v/>
      </c>
    </row>
    <row r="15">
      <c r="A15" s="33" t="inlineStr">
        <is>
          <t>酮</t>
        </is>
      </c>
      <c r="B15" s="64">
        <f>IF(ISNUMBER(VLOOKUP(OFFSET(INDIRECT(ADDRESS(ROW(),COLUMN(),4)),0,-1),素材一覽!$B:$F,2,FALSE)),VLOOKUP(OFFSET(INDIRECT(ADDRESS(ROW(),COLUMN(),4)),0,-1),素材一覽!$B:$F,2,FALSE),"")</f>
        <v/>
      </c>
      <c r="C15" s="17" t="n">
        <v>35</v>
      </c>
      <c r="D15" s="167">
        <f>IFERROR(OFFSET(INDIRECT(ADDRESS(ROW(), COLUMN(), 4)),0,-2)/OFFSET(INDIRECT(ADDRESS(ROW(), COLUMN(), 4)),0,-1),"")</f>
        <v/>
      </c>
    </row>
    <row r="16">
      <c r="A16" s="33" t="inlineStr">
        <is>
          <t>合金</t>
        </is>
      </c>
      <c r="B16" s="64">
        <f>IF(ISNUMBER(VLOOKUP(OFFSET(INDIRECT(ADDRESS(ROW(),COLUMN(),4)),0,-1),素材一覽!$B:$F,2,FALSE)),VLOOKUP(OFFSET(INDIRECT(ADDRESS(ROW(),COLUMN(),4)),0,-1),素材一覽!$B:$F,2,FALSE),"")</f>
        <v/>
      </c>
      <c r="C16" s="17" t="n">
        <v>35</v>
      </c>
      <c r="D16" s="167">
        <f>IFERROR(OFFSET(INDIRECT(ADDRESS(ROW(), COLUMN(), 4)),0,-2)/OFFSET(INDIRECT(ADDRESS(ROW(), COLUMN(), 4)),0,-1),"")</f>
        <v/>
      </c>
    </row>
    <row r="17">
      <c r="A17" s="33" t="inlineStr">
        <is>
          <t>酯</t>
        </is>
      </c>
      <c r="B17" s="64">
        <f>IF(ISNUMBER(VLOOKUP(OFFSET(INDIRECT(ADDRESS(ROW(),COLUMN(),4)),0,-1),素材一覽!$B:$F,2,FALSE)),VLOOKUP(OFFSET(INDIRECT(ADDRESS(ROW(),COLUMN(),4)),0,-1),素材一覽!$B:$F,2,FALSE),"")</f>
        <v/>
      </c>
      <c r="C17" s="17" t="n">
        <v>30</v>
      </c>
      <c r="D17" s="167">
        <f>IFERROR(OFFSET(INDIRECT(ADDRESS(ROW(), COLUMN(), 4)),0,-2)/OFFSET(INDIRECT(ADDRESS(ROW(), COLUMN(), 4)),0,-1),"")</f>
        <v/>
      </c>
    </row>
    <row r="18">
      <c r="A18" s="33" t="inlineStr">
        <is>
          <t>糖</t>
        </is>
      </c>
      <c r="B18" s="64">
        <f>IF(ISNUMBER(VLOOKUP(OFFSET(INDIRECT(ADDRESS(ROW(),COLUMN(),4)),0,-1),素材一覽!$B:$F,2,FALSE)),VLOOKUP(OFFSET(INDIRECT(ADDRESS(ROW(),COLUMN(),4)),0,-1),素材一覽!$B:$F,2,FALSE),"")</f>
        <v/>
      </c>
      <c r="C18" s="17" t="n">
        <v>30</v>
      </c>
      <c r="D18" s="167">
        <f>IFERROR(OFFSET(INDIRECT(ADDRESS(ROW(), COLUMN(), 4)),0,-2)/OFFSET(INDIRECT(ADDRESS(ROW(), COLUMN(), 4)),0,-1),"")</f>
        <v/>
      </c>
    </row>
    <row r="19" ht="16.65" customHeight="1" s="67" thickBot="1">
      <c r="A19" s="68" t="inlineStr">
        <is>
          <t>石頭</t>
        </is>
      </c>
      <c r="B19" s="23">
        <f>IF(ISNUMBER(VLOOKUP(OFFSET(INDIRECT(ADDRESS(ROW(),COLUMN())),0,-1),素材一覽!$B:$F,2,FALSE)),VLOOKUP(OFFSET(INDIRECT(ADDRESS(ROW(),COLUMN())),0,-1),素材一覽!$B:$F,2,FALSE),"")</f>
        <v/>
      </c>
      <c r="C19" s="7" t="n">
        <v>25</v>
      </c>
      <c r="D19" s="168">
        <f>IFERROR(OFFSET(INDIRECT(ADDRESS(ROW(), COLUMN(), 4)),0,-2)/OFFSET(INDIRECT(ADDRESS(ROW(), COLUMN(), 4)),0,-1),"")</f>
        <v/>
      </c>
    </row>
    <row r="20" ht="16.65" customHeight="1" s="67" thickTop="1">
      <c r="B20" s="30" t="n"/>
      <c r="D20" s="169" t="n"/>
    </row>
    <row r="21">
      <c r="B21" s="30" t="n"/>
      <c r="D21" s="169" t="n"/>
    </row>
    <row r="22">
      <c r="B22" s="30" t="n"/>
      <c r="D22" s="169" t="n"/>
    </row>
    <row r="23">
      <c r="B23" s="30" t="n"/>
      <c r="D23" s="169" t="n"/>
    </row>
    <row r="24">
      <c r="B24" s="30" t="n"/>
      <c r="D24" s="169" t="n"/>
    </row>
    <row r="25">
      <c r="B25" s="30" t="n"/>
      <c r="D25" s="169" t="n"/>
    </row>
    <row r="26">
      <c r="B26" s="30" t="n"/>
      <c r="D26" s="169" t="n"/>
    </row>
    <row r="27">
      <c r="B27" s="30" t="n"/>
      <c r="D27" s="169" t="n"/>
    </row>
    <row r="28">
      <c r="B28" s="30" t="n"/>
      <c r="D28" s="169" t="n"/>
    </row>
    <row r="29">
      <c r="B29" s="30" t="n"/>
      <c r="D29" s="169" t="n"/>
    </row>
    <row r="30">
      <c r="B30" s="30" t="n"/>
      <c r="D30" s="169" t="n"/>
    </row>
    <row r="31">
      <c r="B31" s="30" t="n"/>
      <c r="D31" s="169" t="n"/>
    </row>
    <row r="32">
      <c r="B32" s="30" t="n"/>
      <c r="D32" s="169" t="n"/>
    </row>
    <row r="33">
      <c r="B33" s="30" t="n"/>
      <c r="D33" s="169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GQRTSrr/lEpUjmd+vH6xPg==" formatRows="1" sort="1" spinCount="100000" hashValue="DsiZOZWEIgaAqwWjHLaqeSG0c92TgMEVQg4vdAhIA1qkN85J7vpKIfQK8nNsXWjBKuk4lsR6ZRZKXOqREBthLA=="/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 codeName="工作表5">
    <tabColor theme="5" tint="0.5999938962981048"/>
    <outlinePr summaryBelow="1" summaryRight="1"/>
    <pageSetUpPr/>
  </sheetPr>
  <dimension ref="A1:L60"/>
  <sheetViews>
    <sheetView zoomScale="118" zoomScaleNormal="118" workbookViewId="0">
      <selection activeCell="A1" sqref="A1"/>
    </sheetView>
  </sheetViews>
  <sheetFormatPr baseColWidth="8" defaultColWidth="8.69921875" defaultRowHeight="16.1"/>
  <cols>
    <col width="10.19921875" bestFit="1" customWidth="1" style="152" min="1" max="1"/>
    <col width="10.19921875" bestFit="1" customWidth="1" style="149" min="2" max="3"/>
    <col width="12.59765625" bestFit="1" customWidth="1" style="169" min="4" max="4"/>
    <col width="8.69921875" customWidth="1" style="149" min="5" max="127"/>
    <col width="8.69921875" customWidth="1" style="149" min="128" max="16384"/>
  </cols>
  <sheetData>
    <row r="1" ht="16.65" customFormat="1" customHeight="1" s="152" thickTop="1">
      <c r="A1" s="18" t="inlineStr">
        <is>
          <t>素材名稱</t>
        </is>
      </c>
      <c r="B1" s="19" t="inlineStr">
        <is>
          <t>單個理智</t>
        </is>
      </c>
      <c r="C1" s="19" t="inlineStr">
        <is>
          <t>單個橘票</t>
        </is>
      </c>
      <c r="D1" s="20" t="inlineStr">
        <is>
          <t>橘票理智比</t>
        </is>
      </c>
    </row>
    <row r="2">
      <c r="A2" s="78" t="inlineStr">
        <is>
          <t>大烴</t>
        </is>
      </c>
      <c r="B2" s="64">
        <f>IF(ISNUMBER(VLOOKUP(OFFSET(INDIRECT(ADDRESS(ROW(),COLUMN())),0,-1),素材一覽!$B:$F,2,FALSE)),VLOOKUP(OFFSET(INDIRECT(ADDRESS(ROW(),COLUMN())),0,-1),素材一覽!$B:$F,2,FALSE),"")</f>
        <v/>
      </c>
      <c r="C2" s="21">
        <f>80</f>
        <v/>
      </c>
      <c r="D2" s="167">
        <f>IFERROR(OFFSET(INDIRECT(ADDRESS(ROW(), COLUMN(), 4)),0,-2)/OFFSET(INDIRECT(ADDRESS(ROW(), COLUMN(), 4)),0,-1),"")</f>
        <v/>
      </c>
      <c r="E2" s="65" t="n"/>
      <c r="F2" s="65" t="n"/>
      <c r="G2" s="65" t="n"/>
      <c r="H2" s="65" t="n"/>
      <c r="I2" s="65" t="n"/>
    </row>
    <row r="3">
      <c r="A3" s="69" t="inlineStr">
        <is>
          <t>烴</t>
        </is>
      </c>
      <c r="B3" s="64">
        <f>IF(ISNUMBER(VLOOKUP(OFFSET(INDIRECT(ADDRESS(ROW(),COLUMN())),0,-1),素材一覽!$B:$F,2,FALSE)),VLOOKUP(OFFSET(INDIRECT(ADDRESS(ROW(),COLUMN())),0,-1),素材一覽!$B:$F,2,FALSE),"")</f>
        <v/>
      </c>
      <c r="C3" s="21">
        <f>60/2</f>
        <v/>
      </c>
      <c r="D3" s="167">
        <f>IFERROR(OFFSET(INDIRECT(ADDRESS(ROW(), COLUMN(), 4)),0,-2)/OFFSET(INDIRECT(ADDRESS(ROW(), COLUMN(), 4)),0,-1),"")</f>
        <v/>
      </c>
    </row>
    <row r="4">
      <c r="A4" s="70" t="inlineStr">
        <is>
          <t>鹽</t>
        </is>
      </c>
      <c r="B4" s="64">
        <f>IF(ISNUMBER(VLOOKUP(OFFSET(INDIRECT(ADDRESS(ROW(),COLUMN())),0,-1),素材一覽!$B:$F,2,FALSE)),VLOOKUP(OFFSET(INDIRECT(ADDRESS(ROW(),COLUMN())),0,-1),素材一覽!$B:$F,2,FALSE),"")</f>
        <v/>
      </c>
      <c r="C4" s="17">
        <f>55/2</f>
        <v/>
      </c>
      <c r="D4" s="167">
        <f>IFERROR(OFFSET(INDIRECT(ADDRESS(ROW(), COLUMN(), 4)),0,-2)/OFFSET(INDIRECT(ADDRESS(ROW(), COLUMN(), 4)),0,-1),"")</f>
        <v/>
      </c>
    </row>
    <row r="5">
      <c r="A5" s="31" t="inlineStr">
        <is>
          <t>粉劑</t>
        </is>
      </c>
      <c r="B5" s="64">
        <f>IF(ISNUMBER(VLOOKUP(OFFSET(INDIRECT(ADDRESS(ROW(),COLUMN())),0,-1),素材一覽!$B:$F,2,FALSE)),VLOOKUP(OFFSET(INDIRECT(ADDRESS(ROW(),COLUMN())),0,-1),素材一覽!$B:$F,2,FALSE),"")</f>
        <v/>
      </c>
      <c r="C5" s="17">
        <f>50/2</f>
        <v/>
      </c>
      <c r="D5" s="167">
        <f>IFERROR(OFFSET(INDIRECT(ADDRESS(ROW(), COLUMN(), 4)),0,-2)/OFFSET(INDIRECT(ADDRESS(ROW(), COLUMN(), 4)),0,-1),"")</f>
        <v/>
      </c>
    </row>
    <row r="6">
      <c r="A6" s="71" t="inlineStr">
        <is>
          <t>凝膠</t>
        </is>
      </c>
      <c r="B6" s="64">
        <f>IF(ISNUMBER(VLOOKUP(OFFSET(INDIRECT(ADDRESS(ROW(),COLUMN())),0,-1),素材一覽!$B:$F,2,FALSE)),VLOOKUP(OFFSET(INDIRECT(ADDRESS(ROW(),COLUMN())),0,-1),素材一覽!$B:$F,2,FALSE),"")</f>
        <v/>
      </c>
      <c r="C6" s="17">
        <f>50/2</f>
        <v/>
      </c>
      <c r="D6" s="167">
        <f>IFERROR(OFFSET(INDIRECT(ADDRESS(ROW(), COLUMN(), 4)),0,-2)/OFFSET(INDIRECT(ADDRESS(ROW(), COLUMN(), 4)),0,-1),"")</f>
        <v/>
      </c>
    </row>
    <row r="7">
      <c r="A7" s="72" t="inlineStr">
        <is>
          <t>纖維</t>
        </is>
      </c>
      <c r="B7" s="64">
        <f>IF(ISNUMBER(VLOOKUP(OFFSET(INDIRECT(ADDRESS(ROW(),COLUMN())),0,-1),素材一覽!$B:$F,2,FALSE)),VLOOKUP(OFFSET(INDIRECT(ADDRESS(ROW(),COLUMN())),0,-1),素材一覽!$B:$F,2,FALSE),"")</f>
        <v/>
      </c>
      <c r="C7" s="21">
        <f>55/2</f>
        <v/>
      </c>
      <c r="D7" s="167">
        <f>IFERROR(OFFSET(INDIRECT(ADDRESS(ROW(), COLUMN(), 4)),0,-2)/OFFSET(INDIRECT(ADDRESS(ROW(), COLUMN(), 4)),0,-1),"")</f>
        <v/>
      </c>
    </row>
    <row r="8">
      <c r="A8" s="35" t="inlineStr">
        <is>
          <t>大粉劑</t>
        </is>
      </c>
      <c r="B8" s="64">
        <f>IF(ISNUMBER(VLOOKUP(OFFSET(INDIRECT(ADDRESS(ROW(),COLUMN())),0,-1),素材一覽!$B:$F,2,FALSE)),VLOOKUP(OFFSET(INDIRECT(ADDRESS(ROW(),COLUMN())),0,-1),素材一覽!$B:$F,2,FALSE),"")</f>
        <v/>
      </c>
      <c r="C8" s="21">
        <f>70</f>
        <v/>
      </c>
      <c r="D8" s="167">
        <f>IFERROR(OFFSET(INDIRECT(ADDRESS(ROW(), COLUMN(), 4)),0,-2)/OFFSET(INDIRECT(ADDRESS(ROW(), COLUMN(), 4)),0,-1),"")</f>
        <v/>
      </c>
    </row>
    <row r="9">
      <c r="A9" s="79" t="inlineStr">
        <is>
          <t>大鹽</t>
        </is>
      </c>
      <c r="B9" s="64">
        <f>IF(ISNUMBER(VLOOKUP(OFFSET(INDIRECT(ADDRESS(ROW(),COLUMN())),0,-1),素材一覽!$B:$F,2,FALSE)),VLOOKUP(OFFSET(INDIRECT(ADDRESS(ROW(),COLUMN())),0,-1),素材一覽!$B:$F,2,FALSE),"")</f>
        <v/>
      </c>
      <c r="C9" s="21">
        <f>70</f>
        <v/>
      </c>
      <c r="D9" s="167">
        <f>IFERROR(OFFSET(INDIRECT(ADDRESS(ROW(), COLUMN(), 4)),0,-2)/OFFSET(INDIRECT(ADDRESS(ROW(), COLUMN(), 4)),0,-1),"")</f>
        <v/>
      </c>
    </row>
    <row r="10" customFormat="1" s="22">
      <c r="A10" s="27" t="inlineStr">
        <is>
          <t>大凝膠</t>
        </is>
      </c>
      <c r="B10" s="64">
        <f>IF(ISNUMBER(VLOOKUP(OFFSET(INDIRECT(ADDRESS(ROW(),COLUMN())),0,-1),素材一覽!$B:$F,2,FALSE)),VLOOKUP(OFFSET(INDIRECT(ADDRESS(ROW(),COLUMN())),0,-1),素材一覽!$B:$F,2,FALSE),"")</f>
        <v/>
      </c>
      <c r="C10" s="17">
        <f>65</f>
        <v/>
      </c>
      <c r="D10" s="167">
        <f>IFERROR(OFFSET(INDIRECT(ADDRESS(ROW(), COLUMN(), 4)),0,-2)/OFFSET(INDIRECT(ADDRESS(ROW(), COLUMN(), 4)),0,-1),"")</f>
        <v/>
      </c>
      <c r="E10" s="149" t="n"/>
      <c r="F10" s="149" t="n"/>
      <c r="G10" s="149" t="n"/>
      <c r="H10" s="149" t="n"/>
      <c r="I10" s="149" t="n"/>
      <c r="J10" s="149" t="n"/>
      <c r="K10" s="149" t="n"/>
      <c r="L10" s="149" t="n"/>
    </row>
    <row r="11" customFormat="1" s="22">
      <c r="A11" s="76" t="inlineStr">
        <is>
          <t>鐵</t>
        </is>
      </c>
      <c r="B11" s="64">
        <f>IF(ISNUMBER(VLOOKUP(OFFSET(INDIRECT(ADDRESS(ROW(),COLUMN())),0,-1),素材一覽!$B:$F,2,FALSE)),VLOOKUP(OFFSET(INDIRECT(ADDRESS(ROW(),COLUMN())),0,-1),素材一覽!$B:$F,2,FALSE),"")</f>
        <v/>
      </c>
      <c r="C11" s="17">
        <f>45/2</f>
        <v/>
      </c>
      <c r="D11" s="167">
        <f>IFERROR(OFFSET(INDIRECT(ADDRESS(ROW(), COLUMN(), 4)),0,-2)/OFFSET(INDIRECT(ADDRESS(ROW(), COLUMN(), 4)),0,-1),"")</f>
        <v/>
      </c>
    </row>
    <row r="12">
      <c r="A12" s="32" t="inlineStr">
        <is>
          <t>大纖維</t>
        </is>
      </c>
      <c r="B12" s="64">
        <f>IF(ISNUMBER(VLOOKUP(OFFSET(INDIRECT(ADDRESS(ROW(),COLUMN())),0,-1),素材一覽!$B:$F,2,FALSE)),VLOOKUP(OFFSET(INDIRECT(ADDRESS(ROW(),COLUMN())),0,-1),素材一覽!$B:$F,2,FALSE),"")</f>
        <v/>
      </c>
      <c r="C12" s="21">
        <f>75</f>
        <v/>
      </c>
      <c r="D12" s="167">
        <f>IFERROR(OFFSET(INDIRECT(ADDRESS(ROW(), COLUMN(), 4)),0,-2)/OFFSET(INDIRECT(ADDRESS(ROW(), COLUMN(), 4)),0,-1),"")</f>
        <v/>
      </c>
      <c r="E12" s="22" t="n"/>
      <c r="F12" s="22" t="n"/>
      <c r="G12" s="22" t="n"/>
      <c r="H12" s="22" t="n"/>
      <c r="I12" s="22" t="n"/>
      <c r="J12" s="22" t="n"/>
      <c r="K12" s="22" t="n"/>
    </row>
    <row r="13">
      <c r="A13" s="32" t="inlineStr">
        <is>
          <t>大鐵</t>
        </is>
      </c>
      <c r="B13" s="64">
        <f>IF(ISNUMBER(VLOOKUP(OFFSET(INDIRECT(ADDRESS(ROW(),COLUMN())),0,-1),素材一覽!$B:$F,2,FALSE)),VLOOKUP(OFFSET(INDIRECT(ADDRESS(ROW(),COLUMN())),0,-1),素材一覽!$B:$F,2,FALSE),"")</f>
        <v/>
      </c>
      <c r="C13" s="17">
        <f>90</f>
        <v/>
      </c>
      <c r="D13" s="167">
        <f>IFERROR(OFFSET(INDIRECT(ADDRESS(ROW(), COLUMN(), 4)),0,-2)/OFFSET(INDIRECT(ADDRESS(ROW(), COLUMN(), 4)),0,-1),"")</f>
        <v/>
      </c>
    </row>
    <row r="14">
      <c r="A14" s="32" t="inlineStr">
        <is>
          <t>大糖</t>
        </is>
      </c>
      <c r="B14" s="64">
        <f>IF(ISNUMBER(VLOOKUP(OFFSET(INDIRECT(ADDRESS(ROW(),COLUMN())),0,-1),素材一覽!$B:$F,2,FALSE)),VLOOKUP(OFFSET(INDIRECT(ADDRESS(ROW(),COLUMN())),0,-1),素材一覽!$B:$F,2,FALSE),"")</f>
        <v/>
      </c>
      <c r="C14" s="17">
        <f>75</f>
        <v/>
      </c>
      <c r="D14" s="167">
        <f>IFERROR(OFFSET(INDIRECT(ADDRESS(ROW(), COLUMN(), 4)),0,-2)/OFFSET(INDIRECT(ADDRESS(ROW(), COLUMN(), 4)),0,-1),"")</f>
        <v/>
      </c>
      <c r="E14" s="22" t="n"/>
      <c r="F14" s="22" t="n"/>
      <c r="G14" s="22" t="n"/>
      <c r="H14" s="22" t="n"/>
      <c r="I14" s="22" t="n"/>
      <c r="J14" s="22" t="n"/>
      <c r="K14" s="22" t="n"/>
      <c r="L14" s="22" t="n"/>
    </row>
    <row r="15" customFormat="1" s="22">
      <c r="A15" s="32" t="inlineStr">
        <is>
          <t>大豆干</t>
        </is>
      </c>
      <c r="B15" s="64">
        <f>IF(ISNUMBER(VLOOKUP(OFFSET(INDIRECT(ADDRESS(ROW(),COLUMN())),0,-1),素材一覽!$B:$F,2,FALSE)),VLOOKUP(OFFSET(INDIRECT(ADDRESS(ROW(),COLUMN())),0,-1),素材一覽!$B:$F,2,FALSE),"")</f>
        <v/>
      </c>
      <c r="C15" s="17">
        <f>75</f>
        <v/>
      </c>
      <c r="D15" s="167">
        <f>IFERROR(OFFSET(INDIRECT(ADDRESS(ROW(), COLUMN(), 4)),0,-2)/OFFSET(INDIRECT(ADDRESS(ROW(), COLUMN(), 4)),0,-1),"")</f>
        <v/>
      </c>
    </row>
    <row r="16" customFormat="1" s="22">
      <c r="A16" s="32" t="inlineStr">
        <is>
          <t>大藍液</t>
        </is>
      </c>
      <c r="B16" s="64">
        <f>IF(ISNUMBER(VLOOKUP(OFFSET(INDIRECT(ADDRESS(ROW(),COLUMN())),0,-1),素材一覽!$B:$F,2,FALSE)),VLOOKUP(OFFSET(INDIRECT(ADDRESS(ROW(),COLUMN())),0,-1),素材一覽!$B:$F,2,FALSE),"")</f>
        <v/>
      </c>
      <c r="C16" s="17">
        <f>70</f>
        <v/>
      </c>
      <c r="D16" s="167">
        <f>IFERROR(OFFSET(INDIRECT(ADDRESS(ROW(), COLUMN(), 4)),0,-2)/OFFSET(INDIRECT(ADDRESS(ROW(), COLUMN(), 4)),0,-1),"")</f>
        <v/>
      </c>
      <c r="E16" s="149" t="n"/>
      <c r="F16" s="149" t="n"/>
      <c r="G16" s="149" t="n"/>
      <c r="H16" s="149" t="n"/>
      <c r="I16" s="149" t="n"/>
      <c r="J16" s="149" t="n"/>
      <c r="K16" s="149" t="n"/>
      <c r="L16" s="149" t="n"/>
    </row>
    <row r="17" customFormat="1" s="22">
      <c r="A17" s="33" t="inlineStr">
        <is>
          <t>合金</t>
        </is>
      </c>
      <c r="B17" s="64">
        <f>IF(ISNUMBER(VLOOKUP(OFFSET(INDIRECT(ADDRESS(ROW(),COLUMN())),0,-1),素材一覽!$B:$F,2,FALSE)),VLOOKUP(OFFSET(INDIRECT(ADDRESS(ROW(),COLUMN())),0,-1),素材一覽!$B:$F,2,FALSE),"")</f>
        <v/>
      </c>
      <c r="C17" s="17">
        <f>40/2</f>
        <v/>
      </c>
      <c r="D17" s="167">
        <f>IFERROR(OFFSET(INDIRECT(ADDRESS(ROW(), COLUMN(), 4)),0,-2)/OFFSET(INDIRECT(ADDRESS(ROW(), COLUMN(), 4)),0,-1),"")</f>
        <v/>
      </c>
      <c r="E17" s="149" t="n"/>
      <c r="F17" s="149" t="n"/>
      <c r="G17" s="149" t="n"/>
      <c r="H17" s="149" t="n"/>
      <c r="I17" s="149" t="n"/>
      <c r="J17" s="149" t="n"/>
      <c r="K17" s="149" t="n"/>
      <c r="L17" s="149" t="n"/>
    </row>
    <row r="18" customFormat="1" s="22">
      <c r="A18" s="32" t="inlineStr">
        <is>
          <t>大晶體</t>
        </is>
      </c>
      <c r="B18" s="64">
        <f>IF(ISNUMBER(VLOOKUP(OFFSET(INDIRECT(ADDRESS(ROW(),COLUMN())),0,-1),素材一覽!$B:$F,2,FALSE)),VLOOKUP(OFFSET(INDIRECT(ADDRESS(ROW(),COLUMN())),0,-1),素材一覽!$B:$F,2,FALSE),"")</f>
        <v/>
      </c>
      <c r="C18" s="21">
        <f>90</f>
        <v/>
      </c>
      <c r="D18" s="167">
        <f>IFERROR(OFFSET(INDIRECT(ADDRESS(ROW(), COLUMN(), 4)),0,-2)/OFFSET(INDIRECT(ADDRESS(ROW(), COLUMN(), 4)),0,-1),"")</f>
        <v/>
      </c>
    </row>
    <row r="19" customFormat="1" s="22">
      <c r="A19" s="33" t="inlineStr">
        <is>
          <t>酯</t>
        </is>
      </c>
      <c r="B19" s="64">
        <f>IF(ISNUMBER(VLOOKUP(OFFSET(INDIRECT(ADDRESS(ROW(),COLUMN())),0,-1),素材一覽!$B:$F,2,FALSE)),VLOOKUP(OFFSET(INDIRECT(ADDRESS(ROW(),COLUMN())),0,-1),素材一覽!$B:$F,2,FALSE),"")</f>
        <v/>
      </c>
      <c r="C19" s="21">
        <f>35/2</f>
        <v/>
      </c>
      <c r="D19" s="167">
        <f>IFERROR(OFFSET(INDIRECT(ADDRESS(ROW(), COLUMN(), 4)),0,-2)/OFFSET(INDIRECT(ADDRESS(ROW(), COLUMN(), 4)),0,-1),"")</f>
        <v/>
      </c>
    </row>
    <row r="20" customFormat="1" s="22">
      <c r="A20" s="33" t="inlineStr">
        <is>
          <t>糖</t>
        </is>
      </c>
      <c r="B20" s="64">
        <f>IF(ISNUMBER(VLOOKUP(OFFSET(INDIRECT(ADDRESS(ROW(),COLUMN())),0,-1),素材一覽!$B:$F,2,FALSE)),VLOOKUP(OFFSET(INDIRECT(ADDRESS(ROW(),COLUMN())),0,-1),素材一覽!$B:$F,2,FALSE),"")</f>
        <v/>
      </c>
      <c r="C20" s="21">
        <f>35/2</f>
        <v/>
      </c>
      <c r="D20" s="167">
        <f>IFERROR(OFFSET(INDIRECT(ADDRESS(ROW(), COLUMN(), 4)),0,-2)/OFFSET(INDIRECT(ADDRESS(ROW(), COLUMN(), 4)),0,-1),"")</f>
        <v/>
      </c>
    </row>
    <row r="21" customFormat="1" s="22">
      <c r="A21" s="32" t="inlineStr">
        <is>
          <t>大醇</t>
        </is>
      </c>
      <c r="B21" s="64">
        <f>IF(ISNUMBER(VLOOKUP(OFFSET(INDIRECT(ADDRESS(ROW(),COLUMN())),0,-1),素材一覽!$B:$F,2,FALSE)),VLOOKUP(OFFSET(INDIRECT(ADDRESS(ROW(),COLUMN())),0,-1),素材一覽!$B:$F,2,FALSE),"")</f>
        <v/>
      </c>
      <c r="C21" s="17">
        <f>65</f>
        <v/>
      </c>
      <c r="D21" s="167">
        <f>IFERROR(OFFSET(INDIRECT(ADDRESS(ROW(), COLUMN(), 4)),0,-2)/OFFSET(INDIRECT(ADDRESS(ROW(), COLUMN(), 4)),0,-1),"")</f>
        <v/>
      </c>
    </row>
    <row r="22" customFormat="1" s="22">
      <c r="A22" s="33" t="inlineStr">
        <is>
          <t>晶體</t>
        </is>
      </c>
      <c r="B22" s="64">
        <f>IF(ISNUMBER(VLOOKUP(OFFSET(INDIRECT(ADDRESS(ROW(),COLUMN())),0,-1),素材一覽!$B:$F,2,FALSE)),VLOOKUP(OFFSET(INDIRECT(ADDRESS(ROW(),COLUMN())),0,-1),素材一覽!$B:$F,2,FALSE),"")</f>
        <v/>
      </c>
      <c r="C22" s="21">
        <f>40/2</f>
        <v/>
      </c>
      <c r="D22" s="167">
        <f>IFERROR(OFFSET(INDIRECT(ADDRESS(ROW(), COLUMN(), 4)),0,-2)/OFFSET(INDIRECT(ADDRESS(ROW(), COLUMN(), 4)),0,-1),"")</f>
        <v/>
      </c>
    </row>
    <row r="23" customFormat="1" s="22">
      <c r="A23" s="33" t="inlineStr">
        <is>
          <t>豆干</t>
        </is>
      </c>
      <c r="B23" s="64">
        <f>IF(ISNUMBER(VLOOKUP(OFFSET(INDIRECT(ADDRESS(ROW(),COLUMN())),0,-1),素材一覽!$B:$F,2,FALSE)),VLOOKUP(OFFSET(INDIRECT(ADDRESS(ROW(),COLUMN())),0,-1),素材一覽!$B:$F,2,FALSE),"")</f>
        <v/>
      </c>
      <c r="C23" s="21">
        <f>50/2</f>
        <v/>
      </c>
      <c r="D23" s="167">
        <f>IFERROR(OFFSET(INDIRECT(ADDRESS(ROW(), COLUMN(), 4)),0,-2)/OFFSET(INDIRECT(ADDRESS(ROW(), COLUMN(), 4)),0,-1),"")</f>
        <v/>
      </c>
    </row>
    <row r="24" customFormat="1" s="22">
      <c r="A24" s="32" t="inlineStr">
        <is>
          <t>大合金</t>
        </is>
      </c>
      <c r="B24" s="64">
        <f>IF(ISNUMBER(VLOOKUP(OFFSET(INDIRECT(ADDRESS(ROW(),COLUMN())),0,-1),素材一覽!$B:$F,2,FALSE)),VLOOKUP(OFFSET(INDIRECT(ADDRESS(ROW(),COLUMN())),0,-1),素材一覽!$B:$F,2,FALSE),"")</f>
        <v/>
      </c>
      <c r="C24" s="21">
        <f>75</f>
        <v/>
      </c>
      <c r="D24" s="167">
        <f>IFERROR(OFFSET(INDIRECT(ADDRESS(ROW(), COLUMN(), 4)),0,-2)/OFFSET(INDIRECT(ADDRESS(ROW(), COLUMN(), 4)),0,-1),"")</f>
        <v/>
      </c>
    </row>
    <row r="25" customFormat="1" s="22">
      <c r="A25" s="32" t="inlineStr">
        <is>
          <t>大錳</t>
        </is>
      </c>
      <c r="B25" s="64">
        <f>IF(ISNUMBER(VLOOKUP(OFFSET(INDIRECT(ADDRESS(ROW(),COLUMN())),0,-1),素材一覽!$B:$F,2,FALSE)),VLOOKUP(OFFSET(INDIRECT(ADDRESS(ROW(),COLUMN())),0,-1),素材一覽!$B:$F,2,FALSE),"")</f>
        <v/>
      </c>
      <c r="C25" s="17">
        <f>80</f>
        <v/>
      </c>
      <c r="D25" s="167">
        <f>IFERROR(OFFSET(INDIRECT(ADDRESS(ROW(), COLUMN(), 4)),0,-2)/OFFSET(INDIRECT(ADDRESS(ROW(), COLUMN(), 4)),0,-1),"")</f>
        <v/>
      </c>
    </row>
    <row r="26" customFormat="1" s="22">
      <c r="A26" s="33" t="inlineStr">
        <is>
          <t>藍液</t>
        </is>
      </c>
      <c r="B26" s="64">
        <f>IF(ISNUMBER(VLOOKUP(OFFSET(INDIRECT(ADDRESS(ROW(),COLUMN())),0,-1),素材一覽!$B:$F,2,FALSE)),VLOOKUP(OFFSET(INDIRECT(ADDRESS(ROW(),COLUMN())),0,-1),素材一覽!$B:$F,2,FALSE),"")</f>
        <v/>
      </c>
      <c r="C26" s="17">
        <f>50/2</f>
        <v/>
      </c>
      <c r="D26" s="167">
        <f>IFERROR(OFFSET(INDIRECT(ADDRESS(ROW(), COLUMN(), 4)),0,-2)/OFFSET(INDIRECT(ADDRESS(ROW(), COLUMN(), 4)),0,-1),"")</f>
        <v/>
      </c>
    </row>
    <row r="27" customFormat="1" s="22">
      <c r="A27" s="33" t="inlineStr">
        <is>
          <t>海膽</t>
        </is>
      </c>
      <c r="B27" s="64">
        <f>IF(ISNUMBER(VLOOKUP(OFFSET(INDIRECT(ADDRESS(ROW(),COLUMN())),0,-1),素材一覽!$B:$F,2,FALSE)),VLOOKUP(OFFSET(INDIRECT(ADDRESS(ROW(),COLUMN())),0,-1),素材一覽!$B:$F,2,FALSE),"")</f>
        <v/>
      </c>
      <c r="C27" s="21">
        <f>60/2</f>
        <v/>
      </c>
      <c r="D27" s="167">
        <f>IFERROR(OFFSET(INDIRECT(ADDRESS(ROW(), COLUMN(), 4)),0,-2)/OFFSET(INDIRECT(ADDRESS(ROW(), COLUMN(), 4)),0,-1),"")</f>
        <v/>
      </c>
    </row>
    <row r="28" customFormat="1" s="22">
      <c r="A28" s="32" t="inlineStr">
        <is>
          <t>大海膽</t>
        </is>
      </c>
      <c r="B28" s="64">
        <f>IF(ISNUMBER(VLOOKUP(OFFSET(INDIRECT(ADDRESS(ROW(),COLUMN())),0,-1),素材一覽!$B:$F,2,FALSE)),VLOOKUP(OFFSET(INDIRECT(ADDRESS(ROW(),COLUMN())),0,-1),素材一覽!$B:$F,2,FALSE),"")</f>
        <v/>
      </c>
      <c r="C28" s="21">
        <f>80</f>
        <v/>
      </c>
      <c r="D28" s="167">
        <f>IFERROR(OFFSET(INDIRECT(ADDRESS(ROW(), COLUMN(), 4)),0,-2)/OFFSET(INDIRECT(ADDRESS(ROW(), COLUMN(), 4)),0,-1),"")</f>
        <v/>
      </c>
    </row>
    <row r="29" customFormat="1" s="22">
      <c r="A29" s="33" t="inlineStr">
        <is>
          <t>裝置</t>
        </is>
      </c>
      <c r="B29" s="64">
        <f>IF(ISNUMBER(VLOOKUP(OFFSET(INDIRECT(ADDRESS(ROW(),COLUMN())),0,-1),素材一覽!$B:$F,2,FALSE)),VLOOKUP(OFFSET(INDIRECT(ADDRESS(ROW(),COLUMN())),0,-1),素材一覽!$B:$F,2,FALSE),"")</f>
        <v/>
      </c>
      <c r="C29" s="21">
        <f>60/2</f>
        <v/>
      </c>
      <c r="D29" s="167">
        <f>IFERROR(OFFSET(INDIRECT(ADDRESS(ROW(), COLUMN(), 4)),0,-2)/OFFSET(INDIRECT(ADDRESS(ROW(), COLUMN(), 4)),0,-1),"")</f>
        <v/>
      </c>
    </row>
    <row r="30" customFormat="1" s="22">
      <c r="A30" s="32" t="inlineStr">
        <is>
          <t>大酮</t>
        </is>
      </c>
      <c r="B30" s="64">
        <f>IF(ISNUMBER(VLOOKUP(OFFSET(INDIRECT(ADDRESS(ROW(),COLUMN())),0,-1),素材一覽!$B:$F,2,FALSE)),VLOOKUP(OFFSET(INDIRECT(ADDRESS(ROW(),COLUMN())),0,-1),素材一覽!$B:$F,2,FALSE),"")</f>
        <v/>
      </c>
      <c r="C30" s="21">
        <f>85</f>
        <v/>
      </c>
      <c r="D30" s="167">
        <f>IFERROR(OFFSET(INDIRECT(ADDRESS(ROW(), COLUMN(), 4)),0,-2)/OFFSET(INDIRECT(ADDRESS(ROW(), COLUMN(), 4)),0,-1),"")</f>
        <v/>
      </c>
    </row>
    <row r="31" customFormat="1" s="22">
      <c r="A31" s="32" t="inlineStr">
        <is>
          <t>大裝置</t>
        </is>
      </c>
      <c r="B31" s="64">
        <f>IF(ISNUMBER(VLOOKUP(OFFSET(INDIRECT(ADDRESS(ROW(),COLUMN())),0,-1),素材一覽!$B:$F,2,FALSE)),VLOOKUP(OFFSET(INDIRECT(ADDRESS(ROW(),COLUMN())),0,-1),素材一覽!$B:$F,2,FALSE),"")</f>
        <v/>
      </c>
      <c r="C31" s="21">
        <f>85</f>
        <v/>
      </c>
      <c r="D31" s="167">
        <f>IFERROR(OFFSET(INDIRECT(ADDRESS(ROW(), COLUMN(), 4)),0,-2)/OFFSET(INDIRECT(ADDRESS(ROW(), COLUMN(), 4)),0,-1),"")</f>
        <v/>
      </c>
    </row>
    <row r="32" customFormat="1" s="22">
      <c r="A32" s="32" t="inlineStr">
        <is>
          <t>大酯</t>
        </is>
      </c>
      <c r="B32" s="64">
        <f>IF(ISNUMBER(VLOOKUP(OFFSET(INDIRECT(ADDRESS(ROW(),COLUMN())),0,-1),素材一覽!$B:$F,2,FALSE)),VLOOKUP(OFFSET(INDIRECT(ADDRESS(ROW(),COLUMN())),0,-1),素材一覽!$B:$F,2,FALSE),"")</f>
        <v/>
      </c>
      <c r="C32" s="21">
        <f>80</f>
        <v/>
      </c>
      <c r="D32" s="167">
        <f>IFERROR(OFFSET(INDIRECT(ADDRESS(ROW(), COLUMN(), 4)),0,-2)/OFFSET(INDIRECT(ADDRESS(ROW(), COLUMN(), 4)),0,-1),"")</f>
        <v/>
      </c>
    </row>
    <row r="33" customFormat="1" s="22">
      <c r="A33" s="33" t="inlineStr">
        <is>
          <t>錳</t>
        </is>
      </c>
      <c r="B33" s="64">
        <f>IF(ISNUMBER(VLOOKUP(OFFSET(INDIRECT(ADDRESS(ROW(),COLUMN())),0,-1),素材一覽!$B:$F,2,FALSE)),VLOOKUP(OFFSET(INDIRECT(ADDRESS(ROW(),COLUMN())),0,-1),素材一覽!$B:$F,2,FALSE),"")</f>
        <v/>
      </c>
      <c r="C33" s="21">
        <f>45/2</f>
        <v/>
      </c>
      <c r="D33" s="167">
        <f>IFERROR(OFFSET(INDIRECT(ADDRESS(ROW(), COLUMN(), 4)),0,-2)/OFFSET(INDIRECT(ADDRESS(ROW(), COLUMN(), 4)),0,-1),"")</f>
        <v/>
      </c>
    </row>
    <row r="34" customFormat="1" s="22">
      <c r="A34" s="33" t="inlineStr">
        <is>
          <t>醇</t>
        </is>
      </c>
      <c r="B34" s="64">
        <f>IF(ISNUMBER(VLOOKUP(OFFSET(INDIRECT(ADDRESS(ROW(),COLUMN())),0,-1),素材一覽!$B:$F,2,FALSE)),VLOOKUP(OFFSET(INDIRECT(ADDRESS(ROW(),COLUMN())),0,-1),素材一覽!$B:$F,2,FALSE),"")</f>
        <v/>
      </c>
      <c r="C34" s="17">
        <f>40/2</f>
        <v/>
      </c>
      <c r="D34" s="167">
        <f>IFERROR(OFFSET(INDIRECT(ADDRESS(ROW(), COLUMN(), 4)),0,-2)/OFFSET(INDIRECT(ADDRESS(ROW(), COLUMN(), 4)),0,-1),"")</f>
        <v/>
      </c>
    </row>
    <row r="35">
      <c r="A35" s="33" t="inlineStr">
        <is>
          <t>酮</t>
        </is>
      </c>
      <c r="B35" s="64">
        <f>IF(ISNUMBER(VLOOKUP(OFFSET(INDIRECT(ADDRESS(ROW(),COLUMN())),0,-1),素材一覽!$B:$F,2,FALSE)),VLOOKUP(OFFSET(INDIRECT(ADDRESS(ROW(),COLUMN())),0,-1),素材一覽!$B:$F,2,FALSE),"")</f>
        <v/>
      </c>
      <c r="C35" s="21">
        <f>45/2</f>
        <v/>
      </c>
      <c r="D35" s="167">
        <f>IFERROR(OFFSET(INDIRECT(ADDRESS(ROW(), COLUMN(), 4)),0,-2)/OFFSET(INDIRECT(ADDRESS(ROW(), COLUMN(), 4)),0,-1),"")</f>
        <v/>
      </c>
    </row>
    <row r="36">
      <c r="A36" s="77" t="inlineStr">
        <is>
          <t>中鐵</t>
        </is>
      </c>
      <c r="B36" s="64">
        <f>IF(ISNUMBER(VLOOKUP(OFFSET(INDIRECT(ADDRESS(ROW(),COLUMN())),0,-1),素材一覽!$B:$F,2,FALSE)),VLOOKUP(OFFSET(INDIRECT(ADDRESS(ROW(),COLUMN())),0,-1),素材一覽!$B:$F,2,FALSE),"")</f>
        <v/>
      </c>
      <c r="C36" s="21">
        <f>30/4</f>
        <v/>
      </c>
      <c r="D36" s="167">
        <f>IFERROR(OFFSET(INDIRECT(ADDRESS(ROW(), COLUMN(), 4)),0,-2)/OFFSET(INDIRECT(ADDRESS(ROW(), COLUMN(), 4)),0,-1),"")</f>
        <v/>
      </c>
    </row>
    <row r="37">
      <c r="A37" s="41" t="inlineStr">
        <is>
          <t>石頭</t>
        </is>
      </c>
      <c r="B37" s="64">
        <f>IF(ISNUMBER(VLOOKUP(OFFSET(INDIRECT(ADDRESS(ROW(),COLUMN())),0,-1),素材一覽!$B:$F,2,FALSE)),VLOOKUP(OFFSET(INDIRECT(ADDRESS(ROW(),COLUMN())),0,-1),素材一覽!$B:$F,2,FALSE),"")</f>
        <v/>
      </c>
      <c r="C37" s="37">
        <f>30/2</f>
        <v/>
      </c>
      <c r="D37" s="167">
        <f>IFERROR(OFFSET(INDIRECT(ADDRESS(ROW(), COLUMN(), 4)),0,-2)/OFFSET(INDIRECT(ADDRESS(ROW(), COLUMN(), 4)),0,-1),"")</f>
        <v/>
      </c>
    </row>
    <row r="38">
      <c r="A38" s="36" t="inlineStr">
        <is>
          <t>大石頭</t>
        </is>
      </c>
      <c r="B38" s="64">
        <f>IF(ISNUMBER(VLOOKUP(OFFSET(INDIRECT(ADDRESS(ROW(),COLUMN())),0,-1),素材一覽!$B:$F,2,FALSE)),VLOOKUP(OFFSET(INDIRECT(ADDRESS(ROW(),COLUMN())),0,-1),素材一覽!$B:$F,2,FALSE),"")</f>
        <v/>
      </c>
      <c r="C38" s="37">
        <f>60</f>
        <v/>
      </c>
      <c r="D38" s="167">
        <f>IFERROR(OFFSET(INDIRECT(ADDRESS(ROW(), COLUMN(), 4)),0,-2)/OFFSET(INDIRECT(ADDRESS(ROW(), COLUMN(), 4)),0,-1),"")</f>
        <v/>
      </c>
    </row>
    <row r="39">
      <c r="A39" s="38" t="inlineStr">
        <is>
          <t>中裝置</t>
        </is>
      </c>
      <c r="B39" s="64">
        <f>IF(ISNUMBER(VLOOKUP(OFFSET(INDIRECT(ADDRESS(ROW(),COLUMN())),0,-1),素材一覽!$B:$F,2,FALSE)),VLOOKUP(OFFSET(INDIRECT(ADDRESS(ROW(),COLUMN())),0,-1),素材一覽!$B:$F,2,FALSE),"")</f>
        <v/>
      </c>
      <c r="C39" s="37">
        <f>40/4</f>
        <v/>
      </c>
      <c r="D39" s="167">
        <f>IFERROR(OFFSET(INDIRECT(ADDRESS(ROW(), COLUMN(), 4)),0,-2)/OFFSET(INDIRECT(ADDRESS(ROW(), COLUMN(), 4)),0,-1),"")</f>
        <v/>
      </c>
    </row>
    <row r="40">
      <c r="A40" s="38" t="inlineStr">
        <is>
          <t>中酯</t>
        </is>
      </c>
      <c r="B40" s="64">
        <f>IF(ISNUMBER(VLOOKUP(OFFSET(INDIRECT(ADDRESS(ROW(),COLUMN())),0,-1),素材一覽!$B:$F,2,FALSE)),VLOOKUP(OFFSET(INDIRECT(ADDRESS(ROW(),COLUMN())),0,-1),素材一覽!$B:$F,2,FALSE),"")</f>
        <v/>
      </c>
      <c r="C40" s="37">
        <f>25/4</f>
        <v/>
      </c>
      <c r="D40" s="167">
        <f>IFERROR(OFFSET(INDIRECT(ADDRESS(ROW(), COLUMN(), 4)),0,-2)/OFFSET(INDIRECT(ADDRESS(ROW(), COLUMN(), 4)),0,-1),"")</f>
        <v/>
      </c>
    </row>
    <row r="41">
      <c r="A41" s="38" t="inlineStr">
        <is>
          <t>中石頭</t>
        </is>
      </c>
      <c r="B41" s="64">
        <f>IF(ISNUMBER(VLOOKUP(OFFSET(INDIRECT(ADDRESS(ROW(),COLUMN())),0,-1),素材一覽!$B:$F,2,FALSE)),VLOOKUP(OFFSET(INDIRECT(ADDRESS(ROW(),COLUMN())),0,-1),素材一覽!$B:$F,2,FALSE),"")</f>
        <v/>
      </c>
      <c r="C41" s="37">
        <f>15/4</f>
        <v/>
      </c>
      <c r="D41" s="167">
        <f>IFERROR(OFFSET(INDIRECT(ADDRESS(ROW(), COLUMN(), 4)),0,-2)/OFFSET(INDIRECT(ADDRESS(ROW(), COLUMN(), 4)),0,-1),"")</f>
        <v/>
      </c>
    </row>
    <row r="42">
      <c r="A42" s="38" t="inlineStr">
        <is>
          <t>中糖</t>
        </is>
      </c>
      <c r="B42" s="64">
        <f>IF(ISNUMBER(VLOOKUP(OFFSET(INDIRECT(ADDRESS(ROW(),COLUMN())),0,-1),素材一覽!$B:$F,2,FALSE)),VLOOKUP(OFFSET(INDIRECT(ADDRESS(ROW(),COLUMN())),0,-1),素材一覽!$B:$F,2,FALSE),"")</f>
        <v/>
      </c>
      <c r="C42" s="37">
        <f>25/4</f>
        <v/>
      </c>
      <c r="D42" s="167">
        <f>IFERROR(OFFSET(INDIRECT(ADDRESS(ROW(), COLUMN(), 4)),0,-2)/OFFSET(INDIRECT(ADDRESS(ROW(), COLUMN(), 4)),0,-1),"")</f>
        <v/>
      </c>
    </row>
    <row r="43">
      <c r="A43" s="38" t="inlineStr">
        <is>
          <t>中酮</t>
        </is>
      </c>
      <c r="B43" s="64">
        <f>IF(ISNUMBER(VLOOKUP(OFFSET(INDIRECT(ADDRESS(ROW(),COLUMN())),0,-1),素材一覽!$B:$F,2,FALSE)),VLOOKUP(OFFSET(INDIRECT(ADDRESS(ROW(),COLUMN())),0,-1),素材一覽!$B:$F,2,FALSE),"")</f>
        <v/>
      </c>
      <c r="C43" s="37">
        <f>30/4</f>
        <v/>
      </c>
      <c r="D43" s="167">
        <f>IFERROR(OFFSET(INDIRECT(ADDRESS(ROW(), COLUMN(), 4)),0,-2)/OFFSET(INDIRECT(ADDRESS(ROW(), COLUMN(), 4)),0,-1),"")</f>
        <v/>
      </c>
    </row>
    <row r="44">
      <c r="A44" s="39" t="inlineStr">
        <is>
          <t>小鐵</t>
        </is>
      </c>
      <c r="B44" s="64">
        <f>IF(ISNUMBER(VLOOKUP(OFFSET(INDIRECT(ADDRESS(ROW(),COLUMN())),0,-1),素材一覽!$B:$F,2,FALSE)),VLOOKUP(OFFSET(INDIRECT(ADDRESS(ROW(),COLUMN())),0,-1),素材一覽!$B:$F,2,FALSE),"")</f>
        <v/>
      </c>
      <c r="C44" s="37">
        <f>30/8</f>
        <v/>
      </c>
      <c r="D44" s="167">
        <f>IFERROR(OFFSET(INDIRECT(ADDRESS(ROW(), COLUMN(), 4)),0,-2)/OFFSET(INDIRECT(ADDRESS(ROW(), COLUMN(), 4)),0,-1),"")</f>
        <v/>
      </c>
    </row>
    <row r="45">
      <c r="A45" s="39" t="inlineStr">
        <is>
          <t>小裝置</t>
        </is>
      </c>
      <c r="B45" s="64">
        <f>IF(ISNUMBER(VLOOKUP(OFFSET(INDIRECT(ADDRESS(ROW(),COLUMN())),0,-1),素材一覽!$B:$F,2,FALSE)),VLOOKUP(OFFSET(INDIRECT(ADDRESS(ROW(),COLUMN())),0,-1),素材一覽!$B:$F,2,FALSE),"")</f>
        <v/>
      </c>
      <c r="C45" s="37">
        <f>40/8</f>
        <v/>
      </c>
      <c r="D45" s="167">
        <f>IFERROR(OFFSET(INDIRECT(ADDRESS(ROW(), COLUMN(), 4)),0,-2)/OFFSET(INDIRECT(ADDRESS(ROW(), COLUMN(), 4)),0,-1),"")</f>
        <v/>
      </c>
    </row>
    <row r="46">
      <c r="A46" s="39" t="inlineStr">
        <is>
          <t>小酯</t>
        </is>
      </c>
      <c r="B46" s="64">
        <f>IF(ISNUMBER(VLOOKUP(OFFSET(INDIRECT(ADDRESS(ROW(),COLUMN())),0,-1),素材一覽!$B:$F,2,FALSE)),VLOOKUP(OFFSET(INDIRECT(ADDRESS(ROW(),COLUMN())),0,-1),素材一覽!$B:$F,2,FALSE),"")</f>
        <v/>
      </c>
      <c r="C46" s="37">
        <f>25/8</f>
        <v/>
      </c>
      <c r="D46" s="167">
        <f>IFERROR(OFFSET(INDIRECT(ADDRESS(ROW(), COLUMN(), 4)),0,-2)/OFFSET(INDIRECT(ADDRESS(ROW(), COLUMN(), 4)),0,-1),"")</f>
        <v/>
      </c>
    </row>
    <row r="47">
      <c r="A47" s="39" t="inlineStr">
        <is>
          <t>小石頭</t>
        </is>
      </c>
      <c r="B47" s="64">
        <f>IF(ISNUMBER(VLOOKUP(OFFSET(INDIRECT(ADDRESS(ROW(),COLUMN())),0,-1),素材一覽!$B:$F,2,FALSE)),VLOOKUP(OFFSET(INDIRECT(ADDRESS(ROW(),COLUMN())),0,-1),素材一覽!$B:$F,2,FALSE),"")</f>
        <v/>
      </c>
      <c r="C47" s="37">
        <f>15/8</f>
        <v/>
      </c>
      <c r="D47" s="167">
        <f>IFERROR(OFFSET(INDIRECT(ADDRESS(ROW(), COLUMN(), 4)),0,-2)/OFFSET(INDIRECT(ADDRESS(ROW(), COLUMN(), 4)),0,-1),"")</f>
        <v/>
      </c>
    </row>
    <row r="48">
      <c r="A48" s="39" t="inlineStr">
        <is>
          <t>小糖</t>
        </is>
      </c>
      <c r="B48" s="64">
        <f>IF(ISNUMBER(VLOOKUP(OFFSET(INDIRECT(ADDRESS(ROW(),COLUMN())),0,-1),素材一覽!$B:$F,2,FALSE)),VLOOKUP(OFFSET(INDIRECT(ADDRESS(ROW(),COLUMN())),0,-1),素材一覽!$B:$F,2,FALSE),"")</f>
        <v/>
      </c>
      <c r="C48" s="37">
        <f>25/8</f>
        <v/>
      </c>
      <c r="D48" s="167">
        <f>IFERROR(OFFSET(INDIRECT(ADDRESS(ROW(), COLUMN(), 4)),0,-2)/OFFSET(INDIRECT(ADDRESS(ROW(), COLUMN(), 4)),0,-1),"")</f>
        <v/>
      </c>
    </row>
    <row r="49" ht="16.65" customFormat="1" customHeight="1" s="22" thickBot="1">
      <c r="A49" s="40" t="inlineStr">
        <is>
          <t>小酮</t>
        </is>
      </c>
      <c r="B49" s="23">
        <f>IF(ISNUMBER(VLOOKUP(OFFSET(INDIRECT(ADDRESS(ROW(),COLUMN())),0,-1),素材一覽!$B:$F,2,FALSE)),VLOOKUP(OFFSET(INDIRECT(ADDRESS(ROW(),COLUMN())),0,-1),素材一覽!$B:$F,2,FALSE),"")</f>
        <v/>
      </c>
      <c r="C49" s="24">
        <f>30/8</f>
        <v/>
      </c>
      <c r="D49" s="168">
        <f>IFERROR(OFFSET(INDIRECT(ADDRESS(ROW(), COLUMN(), 4)),0,-2)/OFFSET(INDIRECT(ADDRESS(ROW(), COLUMN(), 4)),0,-1),"")</f>
        <v/>
      </c>
    </row>
    <row r="50" ht="16.65" customHeight="1" s="67" thickTop="1">
      <c r="A50" s="149" t="n"/>
      <c r="B50" s="30" t="n"/>
    </row>
    <row r="51">
      <c r="A51" s="149" t="n"/>
      <c r="B51" s="30" t="n"/>
    </row>
    <row r="52">
      <c r="B52" s="30" t="n"/>
    </row>
    <row r="53">
      <c r="B53" s="30" t="n"/>
    </row>
    <row r="54">
      <c r="B54" s="30" t="n"/>
    </row>
    <row r="55">
      <c r="B55" s="30" t="n"/>
    </row>
    <row r="56">
      <c r="B56" s="30" t="n"/>
    </row>
    <row r="57">
      <c r="B57" s="30" t="n"/>
    </row>
    <row r="58">
      <c r="B58" s="30" t="n"/>
    </row>
    <row r="59">
      <c r="B59" s="30" t="n"/>
    </row>
    <row r="60">
      <c r="B60" s="30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p9ngvfTItUF6sL+Awterg==" formatRows="1" sort="1" spinCount="100000" hashValue="556iKN7KPTX+Bb3j++FSVoDhVPkgf5XgrfcVAp/MGKtQAmAH1306oQ55BDoxrBqgIhXNmi6VxYWqUfgILCWA1g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工作表6">
    <outlinePr summaryBelow="1" summaryRight="1"/>
    <pageSetUpPr/>
  </sheetPr>
  <dimension ref="A1:N25"/>
  <sheetViews>
    <sheetView zoomScale="91" zoomScaleNormal="91" workbookViewId="0">
      <selection activeCell="A1" sqref="A1:A2"/>
    </sheetView>
  </sheetViews>
  <sheetFormatPr baseColWidth="8" defaultColWidth="8.69921875" defaultRowHeight="16.1"/>
  <cols>
    <col width="15.19921875" bestFit="1" customWidth="1" style="152" min="1" max="1"/>
    <col width="10.296875" bestFit="1" customWidth="1" style="170" min="2" max="2"/>
    <col width="8.09765625" bestFit="1" customWidth="1" style="152" min="3" max="3"/>
    <col width="5.8984375" bestFit="1" customWidth="1" style="152" min="4" max="4"/>
    <col width="7.69921875" bestFit="1" customWidth="1" style="170" min="5" max="5"/>
    <col width="8.09765625" bestFit="1" customWidth="1" style="152" min="6" max="6"/>
    <col width="5.8984375" bestFit="1" customWidth="1" style="152" min="7" max="7"/>
    <col width="7.69921875" bestFit="1" customWidth="1" style="170" min="8" max="8"/>
    <col width="8.09765625" bestFit="1" customWidth="1" style="152" min="9" max="9"/>
    <col width="5.8984375" bestFit="1" customWidth="1" style="152" min="10" max="10"/>
    <col width="7.69921875" bestFit="1" customWidth="1" style="170" min="11" max="11"/>
    <col width="8.69921875" customWidth="1" style="149" min="12" max="132"/>
    <col width="8.69921875" customWidth="1" style="149" min="133" max="16384"/>
  </cols>
  <sheetData>
    <row r="1" ht="16.65" customFormat="1" customHeight="1" s="152" thickTop="1">
      <c r="A1" s="146" t="inlineStr">
        <is>
          <t>-</t>
        </is>
      </c>
      <c r="B1" s="171" t="inlineStr">
        <is>
          <t>單個理智</t>
        </is>
      </c>
      <c r="C1" s="141" t="inlineStr">
        <is>
          <t>素材一</t>
        </is>
      </c>
      <c r="D1" s="142" t="n"/>
      <c r="E1" s="143" t="n"/>
      <c r="F1" s="141" t="inlineStr">
        <is>
          <t>素材二</t>
        </is>
      </c>
      <c r="G1" s="142" t="n"/>
      <c r="H1" s="143" t="n"/>
      <c r="I1" s="141" t="inlineStr">
        <is>
          <t>素材三</t>
        </is>
      </c>
      <c r="J1" s="142" t="n"/>
      <c r="K1" s="143" t="n"/>
    </row>
    <row r="2" customFormat="1" s="152">
      <c r="A2" s="147" t="n"/>
      <c r="B2" s="145" t="n"/>
      <c r="C2" s="28" t="inlineStr">
        <is>
          <t>種類</t>
        </is>
      </c>
      <c r="D2" s="28" t="inlineStr">
        <is>
          <t>數量</t>
        </is>
      </c>
      <c r="E2" s="172" t="inlineStr">
        <is>
          <t>理智</t>
        </is>
      </c>
      <c r="F2" s="28" t="inlineStr">
        <is>
          <t>種類</t>
        </is>
      </c>
      <c r="G2" s="28" t="inlineStr">
        <is>
          <t>數量</t>
        </is>
      </c>
      <c r="H2" s="172" t="inlineStr">
        <is>
          <t>理智</t>
        </is>
      </c>
      <c r="I2" s="28" t="inlineStr">
        <is>
          <t>種類</t>
        </is>
      </c>
      <c r="J2" s="28" t="inlineStr">
        <is>
          <t>數量</t>
        </is>
      </c>
      <c r="K2" s="173" t="inlineStr">
        <is>
          <t>理智</t>
        </is>
      </c>
    </row>
    <row r="3">
      <c r="A3" s="6" t="inlineStr">
        <is>
          <t>燒結核凝晶</t>
        </is>
      </c>
      <c r="B3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3" s="2" t="inlineStr">
        <is>
          <t>大鹽</t>
        </is>
      </c>
      <c r="D3" s="28" t="n">
        <v>1</v>
      </c>
      <c r="E3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3" s="2" t="inlineStr">
        <is>
          <t>大藍液</t>
        </is>
      </c>
      <c r="G3" s="28" t="n">
        <v>1</v>
      </c>
      <c r="H3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3" s="2" t="inlineStr">
        <is>
          <t>大粉劑</t>
        </is>
      </c>
      <c r="J3" s="28" t="n">
        <v>2</v>
      </c>
      <c r="K3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4">
      <c r="A4" s="6" t="inlineStr">
        <is>
          <t>晶體電子單元</t>
        </is>
      </c>
      <c r="B4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4" s="2" t="inlineStr">
        <is>
          <t>大凝膠</t>
        </is>
      </c>
      <c r="D4" s="28" t="n">
        <v>2</v>
      </c>
      <c r="E4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4" s="2" t="inlineStr">
        <is>
          <t>大晶體</t>
        </is>
      </c>
      <c r="G4" s="28" t="n">
        <v>1</v>
      </c>
      <c r="H4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4" s="2" t="inlineStr">
        <is>
          <t>大合金</t>
        </is>
      </c>
      <c r="J4" s="28" t="n">
        <v>1</v>
      </c>
      <c r="K4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5">
      <c r="A5" s="6" t="inlineStr">
        <is>
          <t>D32鋼</t>
        </is>
      </c>
      <c r="B5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5" s="2" t="inlineStr">
        <is>
          <t>大錳</t>
        </is>
      </c>
      <c r="D5" s="28" t="n">
        <v>1</v>
      </c>
      <c r="E5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5" s="2" t="inlineStr">
        <is>
          <t>大豆干</t>
        </is>
      </c>
      <c r="G5" s="28" t="n">
        <v>1</v>
      </c>
      <c r="H5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5" s="2" t="inlineStr">
        <is>
          <t>大海膽</t>
        </is>
      </c>
      <c r="J5" s="28" t="n">
        <v>1</v>
      </c>
      <c r="K5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6">
      <c r="A6" s="6" t="inlineStr">
        <is>
          <t>聚合劑</t>
        </is>
      </c>
      <c r="B6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6" s="2" t="inlineStr">
        <is>
          <t>大鐵</t>
        </is>
      </c>
      <c r="D6" s="28" t="n">
        <v>1</v>
      </c>
      <c r="E6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6" s="2" t="inlineStr">
        <is>
          <t>大酮</t>
        </is>
      </c>
      <c r="G6" s="28" t="n">
        <v>1</v>
      </c>
      <c r="H6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6" s="2" t="inlineStr">
        <is>
          <t>大石頭</t>
        </is>
      </c>
      <c r="J6" s="28" t="n">
        <v>1</v>
      </c>
      <c r="K6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7">
      <c r="A7" s="6" t="inlineStr">
        <is>
          <t>雙極納米片</t>
        </is>
      </c>
      <c r="B7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7" s="2" t="inlineStr">
        <is>
          <t>大醇</t>
        </is>
      </c>
      <c r="D7" s="28" t="n">
        <v>2</v>
      </c>
      <c r="E7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7" s="2" t="inlineStr">
        <is>
          <t>大裝置</t>
        </is>
      </c>
      <c r="G7" s="28" t="n">
        <v>1</v>
      </c>
      <c r="H7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7" s="28" t="inlineStr">
        <is>
          <t>-</t>
        </is>
      </c>
      <c r="J7" s="28" t="inlineStr">
        <is>
          <t>-</t>
        </is>
      </c>
      <c r="K7" s="173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8">
      <c r="A8" s="5" t="inlineStr">
        <is>
          <t>大烴</t>
        </is>
      </c>
      <c r="B8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8" s="3" t="inlineStr">
        <is>
          <t>烴</t>
        </is>
      </c>
      <c r="D8" s="28" t="n">
        <v>1</v>
      </c>
      <c r="E8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8" s="1" t="inlineStr">
        <is>
          <t>纖維</t>
        </is>
      </c>
      <c r="G8" s="28" t="n">
        <v>1</v>
      </c>
      <c r="H8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8" s="1" t="inlineStr">
        <is>
          <t>鹽</t>
        </is>
      </c>
      <c r="J8" s="28" t="n">
        <v>1</v>
      </c>
      <c r="K8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9">
      <c r="A9" s="5" t="inlineStr">
        <is>
          <t>大鐵</t>
        </is>
      </c>
      <c r="B9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9" s="1" t="inlineStr">
        <is>
          <t>鐵</t>
        </is>
      </c>
      <c r="D9" s="28" t="n">
        <v>2</v>
      </c>
      <c r="E9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9" s="1" t="inlineStr">
        <is>
          <t>裝置</t>
        </is>
      </c>
      <c r="G9" s="28" t="n">
        <v>1</v>
      </c>
      <c r="H9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9" s="1" t="inlineStr">
        <is>
          <t>酯</t>
        </is>
      </c>
      <c r="J9" s="28" t="n">
        <v>1</v>
      </c>
      <c r="K9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N9" s="65" t="n"/>
    </row>
    <row r="10">
      <c r="A10" s="5" t="inlineStr">
        <is>
          <t>大晶體</t>
        </is>
      </c>
      <c r="B10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0" s="1" t="inlineStr">
        <is>
          <t>晶體</t>
        </is>
      </c>
      <c r="D10" s="28" t="n">
        <v>2</v>
      </c>
      <c r="E10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0" s="1" t="inlineStr">
        <is>
          <t>凝膠</t>
        </is>
      </c>
      <c r="G10" s="28" t="n">
        <v>1</v>
      </c>
      <c r="H10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0" s="1" t="inlineStr">
        <is>
          <t>合金</t>
        </is>
      </c>
      <c r="J10" s="28" t="n">
        <v>1</v>
      </c>
      <c r="K10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1">
      <c r="A11" s="5" t="inlineStr">
        <is>
          <t>大粉劑</t>
        </is>
      </c>
      <c r="B11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1" s="3" t="inlineStr">
        <is>
          <t>粉劑</t>
        </is>
      </c>
      <c r="D11" s="28" t="n">
        <v>1</v>
      </c>
      <c r="E11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1" s="3" t="inlineStr">
        <is>
          <t>藍液</t>
        </is>
      </c>
      <c r="G11" s="28" t="n">
        <v>1</v>
      </c>
      <c r="H11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1" s="1" t="inlineStr">
        <is>
          <t>凝膠</t>
        </is>
      </c>
      <c r="J11" s="28" t="n">
        <v>1</v>
      </c>
      <c r="K11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2">
      <c r="A12" s="5" t="inlineStr">
        <is>
          <t>大鹽</t>
        </is>
      </c>
      <c r="B12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2" s="1" t="inlineStr">
        <is>
          <t>鹽</t>
        </is>
      </c>
      <c r="D12" s="28" t="n">
        <v>1</v>
      </c>
      <c r="E12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2" s="1" t="inlineStr">
        <is>
          <t>粉劑</t>
        </is>
      </c>
      <c r="G12" s="28" t="n">
        <v>1</v>
      </c>
      <c r="H12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2" s="1" t="inlineStr">
        <is>
          <t>糖</t>
        </is>
      </c>
      <c r="J12" s="28" t="n">
        <v>1</v>
      </c>
      <c r="K12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3">
      <c r="A13" s="5" t="inlineStr">
        <is>
          <t>大纖維</t>
        </is>
      </c>
      <c r="B13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3" s="3" t="inlineStr">
        <is>
          <t>纖維</t>
        </is>
      </c>
      <c r="D13" s="28" t="n">
        <v>1</v>
      </c>
      <c r="E13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3" s="1" t="inlineStr">
        <is>
          <t>酯</t>
        </is>
      </c>
      <c r="G13" s="28" t="n">
        <v>2</v>
      </c>
      <c r="H13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3" s="1" t="inlineStr">
        <is>
          <t>石頭</t>
        </is>
      </c>
      <c r="J13" s="28" t="n">
        <v>1</v>
      </c>
      <c r="K13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4">
      <c r="A14" s="5" t="inlineStr">
        <is>
          <t>大糖</t>
        </is>
      </c>
      <c r="B14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4" s="1" t="inlineStr">
        <is>
          <t>糖</t>
        </is>
      </c>
      <c r="D14" s="28" t="n">
        <v>2</v>
      </c>
      <c r="E14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4" s="1" t="inlineStr">
        <is>
          <t>錳</t>
        </is>
      </c>
      <c r="G14" s="28" t="n">
        <v>1</v>
      </c>
      <c r="H14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4" s="1" t="inlineStr">
        <is>
          <t>鐵</t>
        </is>
      </c>
      <c r="J14" s="28" t="n">
        <v>1</v>
      </c>
      <c r="K14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5">
      <c r="A15" s="5" t="inlineStr">
        <is>
          <t>大凝膠</t>
        </is>
      </c>
      <c r="B15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5" s="1" t="inlineStr">
        <is>
          <t>凝膠</t>
        </is>
      </c>
      <c r="D15" s="28" t="n">
        <v>1</v>
      </c>
      <c r="E15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5" s="1" t="inlineStr">
        <is>
          <t>合金</t>
        </is>
      </c>
      <c r="G15" s="28" t="n">
        <v>1</v>
      </c>
      <c r="H15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5" s="1" t="inlineStr">
        <is>
          <t>鐵</t>
        </is>
      </c>
      <c r="J15" s="28" t="n">
        <v>1</v>
      </c>
      <c r="K15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6">
      <c r="A16" s="5" t="inlineStr">
        <is>
          <t>大酮</t>
        </is>
      </c>
      <c r="B16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6" s="1" t="inlineStr">
        <is>
          <t>酮</t>
        </is>
      </c>
      <c r="D16" s="28" t="n">
        <v>2</v>
      </c>
      <c r="E16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6" s="1" t="inlineStr">
        <is>
          <t>錳</t>
        </is>
      </c>
      <c r="G16" s="28" t="n">
        <v>1</v>
      </c>
      <c r="H16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6" s="1" t="inlineStr">
        <is>
          <t>糖</t>
        </is>
      </c>
      <c r="J16" s="28" t="n">
        <v>1</v>
      </c>
      <c r="K16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7">
      <c r="A17" s="5" t="inlineStr">
        <is>
          <t>大豆干</t>
        </is>
      </c>
      <c r="B17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7" s="1" t="inlineStr">
        <is>
          <t>豆干</t>
        </is>
      </c>
      <c r="D17" s="28" t="n">
        <v>1</v>
      </c>
      <c r="E17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7" s="1" t="inlineStr">
        <is>
          <t>裝置</t>
        </is>
      </c>
      <c r="G17" s="28" t="n">
        <v>1</v>
      </c>
      <c r="H17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7" s="1" t="inlineStr">
        <is>
          <t>鐵</t>
        </is>
      </c>
      <c r="J17" s="28" t="n">
        <v>1</v>
      </c>
      <c r="K17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8">
      <c r="A18" s="5" t="inlineStr">
        <is>
          <t>大裝置</t>
        </is>
      </c>
      <c r="B18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8" s="1" t="inlineStr">
        <is>
          <t>裝置</t>
        </is>
      </c>
      <c r="D18" s="28" t="n">
        <v>1</v>
      </c>
      <c r="E18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8" s="1" t="inlineStr">
        <is>
          <t>石頭</t>
        </is>
      </c>
      <c r="G18" s="28" t="n">
        <v>2</v>
      </c>
      <c r="H18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8" s="1" t="inlineStr">
        <is>
          <t>豆干</t>
        </is>
      </c>
      <c r="J18" s="28" t="n">
        <v>1</v>
      </c>
      <c r="K18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19">
      <c r="A19" s="5" t="inlineStr">
        <is>
          <t>大錳</t>
        </is>
      </c>
      <c r="B19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19" s="1" t="inlineStr">
        <is>
          <t>錳</t>
        </is>
      </c>
      <c r="D19" s="28" t="n">
        <v>2</v>
      </c>
      <c r="E19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19" s="1" t="inlineStr">
        <is>
          <t>醇</t>
        </is>
      </c>
      <c r="G19" s="28" t="n">
        <v>1</v>
      </c>
      <c r="H19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19" s="1" t="inlineStr">
        <is>
          <t>酯</t>
        </is>
      </c>
      <c r="J19" s="28" t="n">
        <v>1</v>
      </c>
      <c r="K19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0">
      <c r="A20" s="5" t="inlineStr">
        <is>
          <t>大海膽</t>
        </is>
      </c>
      <c r="B20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20" s="1" t="inlineStr">
        <is>
          <t>海膽</t>
        </is>
      </c>
      <c r="D20" s="28" t="n">
        <v>1</v>
      </c>
      <c r="E20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20" s="1" t="inlineStr">
        <is>
          <t>石頭</t>
        </is>
      </c>
      <c r="G20" s="28" t="n">
        <v>2</v>
      </c>
      <c r="H20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20" s="1" t="inlineStr">
        <is>
          <t>酮</t>
        </is>
      </c>
      <c r="J20" s="28" t="n">
        <v>1</v>
      </c>
      <c r="K20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1">
      <c r="A21" s="5" t="inlineStr">
        <is>
          <t>大酯</t>
        </is>
      </c>
      <c r="B21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21" s="1" t="inlineStr">
        <is>
          <t>酯</t>
        </is>
      </c>
      <c r="D21" s="28" t="n">
        <v>2</v>
      </c>
      <c r="E21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21" s="1" t="inlineStr">
        <is>
          <t>醇</t>
        </is>
      </c>
      <c r="G21" s="28" t="n">
        <v>1</v>
      </c>
      <c r="H21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21" s="1" t="inlineStr">
        <is>
          <t>酮</t>
        </is>
      </c>
      <c r="J21" s="28" t="n">
        <v>1</v>
      </c>
      <c r="K21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2">
      <c r="A22" s="5" t="inlineStr">
        <is>
          <t>大合金</t>
        </is>
      </c>
      <c r="B22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22" s="1" t="inlineStr">
        <is>
          <t>合金</t>
        </is>
      </c>
      <c r="D22" s="28" t="n">
        <v>1</v>
      </c>
      <c r="E22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22" s="1" t="inlineStr">
        <is>
          <t>豆干</t>
        </is>
      </c>
      <c r="G22" s="28" t="n">
        <v>1</v>
      </c>
      <c r="H22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22" s="1" t="inlineStr">
        <is>
          <t>裝置</t>
        </is>
      </c>
      <c r="J22" s="28" t="n">
        <v>1</v>
      </c>
      <c r="K22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3">
      <c r="A23" s="5" t="inlineStr">
        <is>
          <t>大藍液</t>
        </is>
      </c>
      <c r="B23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23" s="3" t="inlineStr">
        <is>
          <t>藍液</t>
        </is>
      </c>
      <c r="D23" s="28" t="n">
        <v>1</v>
      </c>
      <c r="E23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23" s="1" t="inlineStr">
        <is>
          <t>晶體</t>
        </is>
      </c>
      <c r="G23" s="28" t="n">
        <v>1</v>
      </c>
      <c r="H23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23" s="1" t="inlineStr">
        <is>
          <t>海膽</t>
        </is>
      </c>
      <c r="J23" s="28" t="n">
        <v>1</v>
      </c>
      <c r="K23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4">
      <c r="A24" s="5" t="inlineStr">
        <is>
          <t>大醇</t>
        </is>
      </c>
      <c r="B24" s="174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24" s="1" t="inlineStr">
        <is>
          <t>醇</t>
        </is>
      </c>
      <c r="D24" s="28" t="n">
        <v>1</v>
      </c>
      <c r="E24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24" s="1" t="inlineStr">
        <is>
          <t>海膽</t>
        </is>
      </c>
      <c r="G24" s="28" t="n">
        <v>1</v>
      </c>
      <c r="H24" s="174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24" s="1" t="inlineStr">
        <is>
          <t>糖</t>
        </is>
      </c>
      <c r="J24" s="28" t="n">
        <v>1</v>
      </c>
      <c r="K24" s="175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5" ht="16.65" customHeight="1" s="67" thickBot="1">
      <c r="A25" s="29" t="inlineStr">
        <is>
          <t>大石頭</t>
        </is>
      </c>
      <c r="B25" s="176">
        <f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/>
      </c>
      <c r="C25" s="4" t="inlineStr">
        <is>
          <t>石頭</t>
        </is>
      </c>
      <c r="D25" s="8" t="n">
        <v>4</v>
      </c>
      <c r="E25" s="176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F25" s="8" t="inlineStr">
        <is>
          <t>-</t>
        </is>
      </c>
      <c r="G25" s="8" t="inlineStr">
        <is>
          <t>-</t>
        </is>
      </c>
      <c r="H25" s="177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  <c r="I25" s="8" t="inlineStr">
        <is>
          <t>-</t>
        </is>
      </c>
      <c r="J25" s="8" t="inlineStr">
        <is>
          <t>-</t>
        </is>
      </c>
      <c r="K25" s="178">
        <f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/>
      </c>
    </row>
    <row r="26" ht="16.65" customHeight="1" s="67" thickTop="1"/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zW9EMszVXMBFgcB0OuyZNQ==" formatRows="1" sort="1" spinCount="100000" hashValue="KJB74Rmox1VgfYdXY9deB8jsM6qAAWY7LkIgnCgRG38uNkY3jpscgn1ZijJmvPimvraQLxcePpOn839Q75zb4Q=="/>
  <mergeCells count="5">
    <mergeCell ref="C1:E1"/>
    <mergeCell ref="F1:H1"/>
    <mergeCell ref="I1:K1"/>
    <mergeCell ref="B1:B2"/>
    <mergeCell ref="A1:A2"/>
  </mergeCells>
  <pageMargins left="0.7" right="0.7" top="0.75" bottom="0.75" header="0.3" footer="0.3"/>
  <pageSetup orientation="portrait" paperSize="9" horizontalDpi="0" verticalDpi="0"/>
</worksheet>
</file>

<file path=xl/worksheets/sheet7.xml><?xml version="1.0" encoding="utf-8"?>
<worksheet xmlns="http://schemas.openxmlformats.org/spreadsheetml/2006/main">
  <sheetPr codeName="工作表7">
    <outlinePr summaryBelow="1" summaryRight="1"/>
    <pageSetUpPr/>
  </sheetPr>
  <dimension ref="A1:Y83"/>
  <sheetViews>
    <sheetView topLeftCell="E1" zoomScale="118" zoomScaleNormal="118" workbookViewId="0">
      <selection activeCell="U2" sqref="U2:U4"/>
    </sheetView>
  </sheetViews>
  <sheetFormatPr baseColWidth="8" defaultRowHeight="16.1"/>
  <cols>
    <col hidden="1" width="15" customWidth="1" style="179" min="1" max="1"/>
    <col hidden="1" width="15" customWidth="1" style="152" min="2" max="2"/>
    <col hidden="1" width="10.19921875" customWidth="1" style="148" min="3" max="3"/>
    <col hidden="1" width="10.19921875" customWidth="1" style="152" min="4" max="4"/>
    <col width="7.796875" customWidth="1" style="152" min="5" max="5"/>
    <col width="10" customWidth="1" style="180" min="6" max="6"/>
    <col hidden="1" width="8" customWidth="1" style="152" min="7" max="7"/>
    <col width="7.796875" customWidth="1" style="152" min="8" max="8"/>
    <col width="10" customWidth="1" style="149" min="9" max="9"/>
    <col hidden="1" width="12.59765625" customWidth="1" style="152" min="10" max="10"/>
    <col width="7.796875" customWidth="1" style="152" min="11" max="11"/>
    <col width="10" bestFit="1" customWidth="1" style="149" min="12" max="12"/>
    <col hidden="1" width="12.59765625" customWidth="1" style="152" min="13" max="13"/>
    <col width="7.796875" customWidth="1" style="152" min="14" max="14"/>
    <col width="10" bestFit="1" customWidth="1" style="149" min="15" max="15"/>
    <col hidden="1" width="15" customWidth="1" style="152" min="16" max="16"/>
    <col width="15" bestFit="1" customWidth="1" style="152" min="17" max="17"/>
    <col width="10" bestFit="1" customWidth="1" style="149" min="18" max="18"/>
    <col hidden="1" width="15" customWidth="1" style="152" min="19" max="19"/>
    <col width="7.796875" customWidth="1" style="152" min="20" max="20"/>
    <col width="10" bestFit="1" customWidth="1" style="149" min="21" max="21"/>
    <col width="8.796875" customWidth="1" style="149" min="22" max="142"/>
    <col width="8.796875" customWidth="1" style="149" min="143" max="16384"/>
  </cols>
  <sheetData>
    <row r="1" customFormat="1" s="152">
      <c r="A1" s="152" t="inlineStr">
        <is>
          <t>對應表</t>
        </is>
      </c>
      <c r="B1" s="152" t="inlineStr">
        <is>
          <t>白材</t>
        </is>
      </c>
      <c r="C1" s="152" t="inlineStr">
        <is>
          <t>單個理智</t>
        </is>
      </c>
      <c r="D1" s="42" t="inlineStr">
        <is>
          <t>對應表</t>
        </is>
      </c>
      <c r="E1" s="42" t="inlineStr">
        <is>
          <t>白材</t>
        </is>
      </c>
      <c r="F1" s="42" t="inlineStr">
        <is>
          <t>單個理智</t>
        </is>
      </c>
      <c r="G1" s="43" t="inlineStr">
        <is>
          <t>對應表</t>
        </is>
      </c>
      <c r="H1" s="43" t="inlineStr">
        <is>
          <t>綠材</t>
        </is>
      </c>
      <c r="I1" s="43" t="inlineStr">
        <is>
          <t>單個理智</t>
        </is>
      </c>
      <c r="J1" s="44" t="inlineStr">
        <is>
          <t>對應表</t>
        </is>
      </c>
      <c r="K1" s="44" t="inlineStr">
        <is>
          <t>藍材</t>
        </is>
      </c>
      <c r="L1" s="44" t="inlineStr">
        <is>
          <t>單個理智</t>
        </is>
      </c>
      <c r="M1" s="45" t="inlineStr">
        <is>
          <t>對應表</t>
        </is>
      </c>
      <c r="N1" s="45" t="inlineStr">
        <is>
          <t>紫材</t>
        </is>
      </c>
      <c r="O1" s="45" t="inlineStr">
        <is>
          <t>單個理智</t>
        </is>
      </c>
      <c r="P1" s="46" t="inlineStr">
        <is>
          <t>對應表</t>
        </is>
      </c>
      <c r="Q1" s="46" t="inlineStr">
        <is>
          <t>黃材</t>
        </is>
      </c>
      <c r="R1" s="46" t="inlineStr">
        <is>
          <t>單個理智</t>
        </is>
      </c>
      <c r="S1" s="47" t="inlineStr">
        <is>
          <t>對應表</t>
        </is>
      </c>
      <c r="T1" s="47" t="inlineStr">
        <is>
          <t>其他</t>
        </is>
      </c>
      <c r="U1" s="47" t="inlineStr">
        <is>
          <t>單個理智</t>
        </is>
      </c>
      <c r="V1" s="151" t="inlineStr">
        <is>
          <t>備註</t>
        </is>
      </c>
    </row>
    <row r="2">
      <c r="A2" s="179">
        <f>D2</f>
        <v/>
      </c>
      <c r="B2" s="179">
        <f>E2</f>
        <v/>
      </c>
      <c r="C2" s="170">
        <f>F2</f>
        <v/>
      </c>
      <c r="D2" s="49" t="inlineStr">
        <is>
          <t>破损装置</t>
        </is>
      </c>
      <c r="E2" s="49" t="inlineStr">
        <is>
          <t>小裝置</t>
        </is>
      </c>
      <c r="F2" s="12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/>
      </c>
      <c r="G2" s="43" t="inlineStr">
        <is>
          <t>装置</t>
        </is>
      </c>
      <c r="H2" s="43" t="inlineStr">
        <is>
          <t>中裝置</t>
        </is>
      </c>
      <c r="I2" s="13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/>
      </c>
      <c r="J2" s="44" t="inlineStr">
        <is>
          <t>环烃聚质</t>
        </is>
      </c>
      <c r="K2" s="44" t="inlineStr">
        <is>
          <t>烴</t>
        </is>
      </c>
      <c r="L2" s="14">
        <f>IF(ISNUMBER(VLOOKUP(OFFSET(INDIRECT(ADDRESS(ROW(),COLUMN(),4)),0,-1),打素材!$A:$B,2,FALSE)),VLOOKUP(OFFSET(INDIRECT(ADDRESS(ROW(),COLUMN(),4)),0,-1),打素材!$A:$B,2,FALSE),"")</f>
        <v/>
      </c>
      <c r="M2" s="45" t="inlineStr">
        <is>
          <t>环烃预制体</t>
        </is>
      </c>
      <c r="N2" s="45" t="inlineStr">
        <is>
          <t>大烴</t>
        </is>
      </c>
      <c r="O2" s="15">
        <f>IF(ISNUMBER(VLOOKUP(OFFSET(INDIRECT(ADDRESS(ROW(),COLUMN(),4)),0,-1),素材加工!$A:$B,2,FALSE)),VLOOKUP(OFFSET(INDIRECT(ADDRESS(ROW(),COLUMN(),4)),0,-1),素材加工!$A:$B,2,FALSE),"")</f>
        <v/>
      </c>
      <c r="P2" s="46" t="inlineStr">
        <is>
          <t>烧结核凝晶</t>
        </is>
      </c>
      <c r="Q2" s="46" t="inlineStr">
        <is>
          <t>燒結核凝晶</t>
        </is>
      </c>
      <c r="R2" s="16">
        <f>IF(ISNUMBER(VLOOKUP(OFFSET(INDIRECT(ADDRESS(ROW(),COLUMN(),4)),0,-1),素材加工!$A:$B,2,FALSE)),VLOOKUP(OFFSET(INDIRECT(ADDRESS(ROW(),COLUMN(),4)),0,-1),素材加工!$A:$B,2,FALSE),"")</f>
        <v/>
      </c>
      <c r="S2" s="46" t="inlineStr">
        <is>
          <t>高级作战记录</t>
        </is>
      </c>
      <c r="T2" s="46" t="inlineStr">
        <is>
          <t>黃經驗</t>
        </is>
      </c>
      <c r="U2" s="11" t="n">
        <v>9</v>
      </c>
      <c r="V2" s="150" t="inlineStr">
        <is>
          <t>取最低理智比模式</t>
        </is>
      </c>
    </row>
    <row r="3">
      <c r="A3" s="179">
        <f>D3</f>
        <v/>
      </c>
      <c r="B3" s="179">
        <f>E3</f>
        <v/>
      </c>
      <c r="C3" s="170">
        <f>F3</f>
        <v/>
      </c>
      <c r="D3" s="49" t="inlineStr">
        <is>
          <t>异铁碎片</t>
        </is>
      </c>
      <c r="E3" s="49" t="inlineStr">
        <is>
          <t>小鐵</t>
        </is>
      </c>
      <c r="F3" s="12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/>
      </c>
      <c r="G3" s="43" t="inlineStr">
        <is>
          <t>异铁</t>
        </is>
      </c>
      <c r="H3" s="43" t="inlineStr">
        <is>
          <t>中鐵</t>
        </is>
      </c>
      <c r="I3" s="13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/>
      </c>
      <c r="J3" s="44" t="inlineStr">
        <is>
          <t>转质盐组</t>
        </is>
      </c>
      <c r="K3" s="44" t="inlineStr">
        <is>
          <t>鹽</t>
        </is>
      </c>
      <c r="L3" s="14">
        <f>IF(ISNUMBER(VLOOKUP(OFFSET(INDIRECT(ADDRESS(ROW(),COLUMN(),4)),0,-1),打素材!$A:$B,2,FALSE)),VLOOKUP(OFFSET(INDIRECT(ADDRESS(ROW(),COLUMN(),4)),0,-1),打素材!$A:$B,2,FALSE),"")</f>
        <v/>
      </c>
      <c r="M3" s="45" t="inlineStr">
        <is>
          <t>异铁块</t>
        </is>
      </c>
      <c r="N3" s="45" t="inlineStr">
        <is>
          <t>大鐵</t>
        </is>
      </c>
      <c r="O3" s="15">
        <f>IF(ISNUMBER(VLOOKUP(OFFSET(INDIRECT(ADDRESS(ROW(),COLUMN(),4)),0,-1),素材加工!$A:$B,2,FALSE)),VLOOKUP(OFFSET(INDIRECT(ADDRESS(ROW(),COLUMN(),4)),0,-1),素材加工!$A:$B,2,FALSE),"")</f>
        <v/>
      </c>
      <c r="P3" s="46" t="inlineStr">
        <is>
          <t>晶体电子单元</t>
        </is>
      </c>
      <c r="Q3" s="46" t="inlineStr">
        <is>
          <t>晶體電子單元</t>
        </is>
      </c>
      <c r="R3" s="16">
        <f>IF(ISNUMBER(VLOOKUP(OFFSET(INDIRECT(ADDRESS(ROW(),COLUMN(),4)),0,-1),素材加工!$A:$B,2,FALSE)),VLOOKUP(OFFSET(INDIRECT(ADDRESS(ROW(),COLUMN(),4)),0,-1),素材加工!$A:$B,2,FALSE),"")</f>
        <v/>
      </c>
      <c r="S3" s="45" t="inlineStr">
        <is>
          <t>技巧概要·卷3</t>
        </is>
      </c>
      <c r="T3" s="45" t="inlineStr">
        <is>
          <t>藍書</t>
        </is>
      </c>
      <c r="U3" s="11" t="n">
        <v>15</v>
      </c>
      <c r="V3" s="148" t="inlineStr">
        <is>
          <t>赤金&amp;紫經驗等值(製造站72:180)</t>
        </is>
      </c>
    </row>
    <row r="4">
      <c r="A4" s="179">
        <f>D4</f>
        <v/>
      </c>
      <c r="B4" s="179">
        <f>E4</f>
        <v/>
      </c>
      <c r="C4" s="170">
        <f>F4</f>
        <v/>
      </c>
      <c r="D4" s="49" t="inlineStr">
        <is>
          <t>双酮</t>
        </is>
      </c>
      <c r="E4" s="49" t="inlineStr">
        <is>
          <t>小酮</t>
        </is>
      </c>
      <c r="F4" s="12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/>
      </c>
      <c r="G4" s="43" t="inlineStr">
        <is>
          <t>酮凝集</t>
        </is>
      </c>
      <c r="H4" s="43" t="inlineStr">
        <is>
          <t>中酮</t>
        </is>
      </c>
      <c r="I4" s="13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/>
      </c>
      <c r="J4" s="44" t="inlineStr">
        <is>
          <t>褐素纤维</t>
        </is>
      </c>
      <c r="K4" s="44" t="inlineStr">
        <is>
          <t>纖維</t>
        </is>
      </c>
      <c r="L4" s="14">
        <f>IF(ISNUMBER(VLOOKUP(OFFSET(INDIRECT(ADDRESS(ROW(),COLUMN(),4)),0,-1),打素材!$A:$B,2,FALSE)),VLOOKUP(OFFSET(INDIRECT(ADDRESS(ROW(),COLUMN(),4)),0,-1),打素材!$A:$B,2,FALSE),"")</f>
        <v/>
      </c>
      <c r="M4" s="45" t="inlineStr">
        <is>
          <t>晶体电路</t>
        </is>
      </c>
      <c r="N4" s="45" t="inlineStr">
        <is>
          <t>大晶體</t>
        </is>
      </c>
      <c r="O4" s="15">
        <f>IF(ISNUMBER(VLOOKUP(OFFSET(INDIRECT(ADDRESS(ROW(),COLUMN(),4)),0,-1),素材加工!$A:$B,2,FALSE)),VLOOKUP(OFFSET(INDIRECT(ADDRESS(ROW(),COLUMN(),4)),0,-1),素材加工!$A:$B,2,FALSE),"")</f>
        <v/>
      </c>
      <c r="P4" s="46" t="inlineStr">
        <is>
          <t>D32钢</t>
        </is>
      </c>
      <c r="Q4" s="46" t="inlineStr">
        <is>
          <t>D32鋼</t>
        </is>
      </c>
      <c r="R4" s="16">
        <f>IF(ISNUMBER(VLOOKUP(OFFSET(INDIRECT(ADDRESS(ROW(),COLUMN(),4)),0,-1),素材加工!$A:$B,2,FALSE)),VLOOKUP(OFFSET(INDIRECT(ADDRESS(ROW(),COLUMN(),4)),0,-1),素材加工!$A:$B,2,FALSE),"")</f>
        <v/>
      </c>
      <c r="S4" s="45" t="inlineStr">
        <is>
          <t>碳素组</t>
        </is>
      </c>
      <c r="T4" s="45" t="inlineStr">
        <is>
          <t>大碳</t>
        </is>
      </c>
      <c r="U4" s="11" t="n">
        <v>10</v>
      </c>
    </row>
    <row r="5">
      <c r="A5" s="179">
        <f>D5</f>
        <v/>
      </c>
      <c r="B5" s="179">
        <f>E5</f>
        <v/>
      </c>
      <c r="C5" s="170">
        <f>F5</f>
        <v/>
      </c>
      <c r="D5" s="49" t="inlineStr">
        <is>
          <t>酯原料</t>
        </is>
      </c>
      <c r="E5" s="49" t="inlineStr">
        <is>
          <t>小酯</t>
        </is>
      </c>
      <c r="F5" s="12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/>
      </c>
      <c r="G5" s="43" t="inlineStr">
        <is>
          <t>聚酸酯</t>
        </is>
      </c>
      <c r="H5" s="43" t="inlineStr">
        <is>
          <t>中酯</t>
        </is>
      </c>
      <c r="I5" s="13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/>
      </c>
      <c r="J5" s="44" t="inlineStr">
        <is>
          <t>半自然溶剂</t>
        </is>
      </c>
      <c r="K5" s="44" t="inlineStr">
        <is>
          <t>粉劑</t>
        </is>
      </c>
      <c r="L5" s="14">
        <f>IF(ISNUMBER(VLOOKUP(OFFSET(INDIRECT(ADDRESS(ROW(),COLUMN(),4)),0,-1),打素材!$A:$B,2,FALSE)),VLOOKUP(OFFSET(INDIRECT(ADDRESS(ROW(),COLUMN(),4)),0,-1),打素材!$A:$B,2,FALSE),"")</f>
        <v/>
      </c>
      <c r="M5" s="45" t="inlineStr">
        <is>
          <t>固化纤维板</t>
        </is>
      </c>
      <c r="N5" s="45" t="inlineStr">
        <is>
          <t>大粉劑</t>
        </is>
      </c>
      <c r="O5" s="15">
        <f>IF(ISNUMBER(VLOOKUP(OFFSET(INDIRECT(ADDRESS(ROW(),COLUMN(),4)),0,-1),素材加工!$A:$B,2,FALSE)),VLOOKUP(OFFSET(INDIRECT(ADDRESS(ROW(),COLUMN(),4)),0,-1),素材加工!$A:$B,2,FALSE),"")</f>
        <v/>
      </c>
      <c r="P5" s="46" t="inlineStr">
        <is>
          <t>聚合剂</t>
        </is>
      </c>
      <c r="Q5" s="46" t="inlineStr">
        <is>
          <t>聚合劑</t>
        </is>
      </c>
      <c r="R5" s="16">
        <f>IF(ISNUMBER(VLOOKUP(OFFSET(INDIRECT(ADDRESS(ROW(),COLUMN(),4)),0,-1),素材加工!$A:$B,2,FALSE)),VLOOKUP(OFFSET(INDIRECT(ADDRESS(ROW(),COLUMN(),4)),0,-1),素材加工!$A:$B,2,FALSE),"")</f>
        <v/>
      </c>
      <c r="S5" s="45" t="inlineStr">
        <is>
          <t>龙门币</t>
        </is>
      </c>
      <c r="T5" s="47" t="inlineStr">
        <is>
          <t>龍門幣</t>
        </is>
      </c>
      <c r="U5" s="181">
        <f>IF(ISNUMBER($U$6),$U$6 / 500,"")</f>
        <v/>
      </c>
    </row>
    <row r="6">
      <c r="A6" s="179">
        <f>D6</f>
        <v/>
      </c>
      <c r="B6" s="179">
        <f>E6</f>
        <v/>
      </c>
      <c r="C6" s="170">
        <f>F6</f>
        <v/>
      </c>
      <c r="D6" s="49" t="inlineStr">
        <is>
          <t>代糖</t>
        </is>
      </c>
      <c r="E6" s="49" t="inlineStr">
        <is>
          <t>小糖</t>
        </is>
      </c>
      <c r="F6" s="12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/>
      </c>
      <c r="G6" s="43" t="inlineStr">
        <is>
          <t>糖</t>
        </is>
      </c>
      <c r="H6" s="43" t="inlineStr">
        <is>
          <t>中糖</t>
        </is>
      </c>
      <c r="I6" s="13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/>
      </c>
      <c r="J6" s="44" t="inlineStr">
        <is>
          <t>凝胶</t>
        </is>
      </c>
      <c r="K6" s="44" t="inlineStr">
        <is>
          <t>凝膠</t>
        </is>
      </c>
      <c r="L6" s="14">
        <f>IF(ISNUMBER(VLOOKUP(OFFSET(INDIRECT(ADDRESS(ROW(),COLUMN(),4)),0,-1),打素材!$A:$B,2,FALSE)),VLOOKUP(OFFSET(INDIRECT(ADDRESS(ROW(),COLUMN(),4)),0,-1),打素材!$A:$B,2,FALSE),"")</f>
        <v/>
      </c>
      <c r="M6" s="45" t="inlineStr">
        <is>
          <t>精炼溶剂</t>
        </is>
      </c>
      <c r="N6" s="45" t="inlineStr">
        <is>
          <t>大鹽</t>
        </is>
      </c>
      <c r="O6" s="15">
        <f>IF(ISNUMBER(VLOOKUP(OFFSET(INDIRECT(ADDRESS(ROW(),COLUMN(),4)),0,-1),素材加工!$A:$B,2,FALSE)),VLOOKUP(OFFSET(INDIRECT(ADDRESS(ROW(),COLUMN(),4)),0,-1),素材加工!$A:$B,2,FALSE),"")</f>
        <v/>
      </c>
      <c r="P6" s="46" t="inlineStr">
        <is>
          <t>双极纳米片</t>
        </is>
      </c>
      <c r="Q6" s="46" t="inlineStr">
        <is>
          <t>雙極納米片</t>
        </is>
      </c>
      <c r="R6" s="16">
        <f>IF(ISNUMBER(VLOOKUP(OFFSET(INDIRECT(ADDRESS(ROW(),COLUMN(),4)),0,-1),素材加工!$A:$B,2,FALSE)),VLOOKUP(OFFSET(INDIRECT(ADDRESS(ROW(),COLUMN(),4)),0,-1),素材加工!$A:$B,2,FALSE),"")</f>
        <v/>
      </c>
      <c r="S6" s="47" t="inlineStr">
        <is>
          <t>赤金</t>
        </is>
      </c>
      <c r="T6" s="47" t="inlineStr">
        <is>
          <t>赤金</t>
        </is>
      </c>
      <c r="U6" s="64">
        <f>IF(ISNUMBER($U$7),$U$7 * 72 / 180,"")</f>
        <v/>
      </c>
    </row>
    <row r="7">
      <c r="A7" s="179">
        <f>D7</f>
        <v/>
      </c>
      <c r="B7" s="179">
        <f>E7</f>
        <v/>
      </c>
      <c r="C7" s="170">
        <f>F7</f>
        <v/>
      </c>
      <c r="D7" s="49" t="inlineStr">
        <is>
          <t>源岩</t>
        </is>
      </c>
      <c r="E7" s="49" t="inlineStr">
        <is>
          <t>小石頭</t>
        </is>
      </c>
      <c r="F7" s="12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 / 3,"")</f>
        <v/>
      </c>
      <c r="G7" s="43" t="inlineStr">
        <is>
          <t>固源岩</t>
        </is>
      </c>
      <c r="H7" s="43" t="inlineStr">
        <is>
          <t>中石頭</t>
        </is>
      </c>
      <c r="I7" s="13">
        <f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5,"")</f>
        <v/>
      </c>
      <c r="J7" s="44" t="inlineStr">
        <is>
          <t>RMA70-12</t>
        </is>
      </c>
      <c r="K7" s="44" t="inlineStr">
        <is>
          <t>海膽</t>
        </is>
      </c>
      <c r="L7" s="14">
        <f>IF(ISNUMBER(VLOOKUP(OFFSET(INDIRECT(ADDRESS(ROW(),COLUMN(),4)),0,-1),打素材!$A:$B,2,FALSE)),VLOOKUP(OFFSET(INDIRECT(ADDRESS(ROW(),COLUMN(),4)),0,-1),打素材!$A:$B,2,FALSE),"")</f>
        <v/>
      </c>
      <c r="M7" s="45" t="inlineStr">
        <is>
          <t>转质盐聚块</t>
        </is>
      </c>
      <c r="N7" s="45" t="inlineStr">
        <is>
          <t>大纖維</t>
        </is>
      </c>
      <c r="O7" s="15">
        <f>IF(ISNUMBER(VLOOKUP(OFFSET(INDIRECT(ADDRESS(ROW(),COLUMN(),4)),0,-1),素材加工!$A:$B,2,FALSE)),VLOOKUP(OFFSET(INDIRECT(ADDRESS(ROW(),COLUMN(),4)),0,-1),素材加工!$A:$B,2,FALSE),"")</f>
        <v/>
      </c>
      <c r="P7" s="148" t="n"/>
      <c r="Q7" s="148" t="n"/>
      <c r="R7" s="30" t="n"/>
      <c r="S7" s="47" t="inlineStr">
        <is>
          <t>中级作战记录</t>
        </is>
      </c>
      <c r="T7" s="47" t="inlineStr">
        <is>
          <t>紫經驗</t>
        </is>
      </c>
      <c r="U7" s="64">
        <f>IF(ISNUMBER($U$2),$U$2 / 2,"")</f>
        <v/>
      </c>
    </row>
    <row r="8">
      <c r="A8" s="148" t="n"/>
      <c r="B8" s="148" t="n"/>
      <c r="D8" s="148" t="n"/>
      <c r="E8" s="148" t="n"/>
      <c r="F8" s="30" t="n"/>
      <c r="G8" s="148" t="n"/>
      <c r="H8" s="148" t="n"/>
      <c r="I8" s="30" t="n"/>
      <c r="J8" s="44" t="inlineStr">
        <is>
          <t>全新装置</t>
        </is>
      </c>
      <c r="K8" s="44" t="inlineStr">
        <is>
          <t>裝置</t>
        </is>
      </c>
      <c r="L8" s="14">
        <f>IF(ISNUMBER(VLOOKUP(OFFSET(INDIRECT(ADDRESS(ROW(),COLUMN(),4)),0,-1),打素材!$A:$B,2,FALSE)),VLOOKUP(OFFSET(INDIRECT(ADDRESS(ROW(),COLUMN(),4)),0,-1),打素材!$A:$B,2,FALSE),"")</f>
        <v/>
      </c>
      <c r="M8" s="45" t="inlineStr">
        <is>
          <t>糖聚块</t>
        </is>
      </c>
      <c r="N8" s="45" t="inlineStr">
        <is>
          <t>大糖</t>
        </is>
      </c>
      <c r="O8" s="15">
        <f>IF(ISNUMBER(VLOOKUP(OFFSET(INDIRECT(ADDRESS(ROW(),COLUMN(),4)),0,-1),素材加工!$A:$B,2,FALSE)),VLOOKUP(OFFSET(INDIRECT(ADDRESS(ROW(),COLUMN(),4)),0,-1),素材加工!$A:$B,2,FALSE),"")</f>
        <v/>
      </c>
      <c r="P8" s="148" t="n"/>
      <c r="Q8" s="148" t="n"/>
      <c r="R8" s="30" t="n"/>
      <c r="S8" s="47" t="inlineStr">
        <is>
          <t>初级作战记录</t>
        </is>
      </c>
      <c r="T8" s="47" t="inlineStr">
        <is>
          <t>藍經驗</t>
        </is>
      </c>
      <c r="U8" s="64">
        <f>IF(ISNUMBER($U$2),$U$2 / 5,"")</f>
        <v/>
      </c>
    </row>
    <row r="9">
      <c r="A9" s="179">
        <f>G2</f>
        <v/>
      </c>
      <c r="B9" s="179">
        <f>H2</f>
        <v/>
      </c>
      <c r="C9" s="30">
        <f>I2</f>
        <v/>
      </c>
      <c r="D9" s="148" t="n"/>
      <c r="E9" s="148" t="n"/>
      <c r="F9" s="30" t="n"/>
      <c r="G9" s="148" t="n"/>
      <c r="H9" s="148" t="n"/>
      <c r="I9" s="30" t="n"/>
      <c r="J9" s="44" t="inlineStr">
        <is>
          <t>异铁组</t>
        </is>
      </c>
      <c r="K9" s="44" t="inlineStr">
        <is>
          <t>鐵</t>
        </is>
      </c>
      <c r="L9" s="14">
        <f>IF(ISNUMBER(VLOOKUP(OFFSET(INDIRECT(ADDRESS(ROW(),COLUMN(),4)),0,-1),打素材!$A:$B,2,FALSE)),VLOOKUP(OFFSET(INDIRECT(ADDRESS(ROW(),COLUMN(),4)),0,-1),打素材!$A:$B,2,FALSE),"")</f>
        <v/>
      </c>
      <c r="M9" s="45" t="inlineStr">
        <is>
          <t>聚合凝胶</t>
        </is>
      </c>
      <c r="N9" s="45" t="inlineStr">
        <is>
          <t>大凝膠</t>
        </is>
      </c>
      <c r="O9" s="15">
        <f>IF(ISNUMBER(VLOOKUP(OFFSET(INDIRECT(ADDRESS(ROW(),COLUMN(),4)),0,-1),素材加工!$A:$B,2,FALSE)),VLOOKUP(OFFSET(INDIRECT(ADDRESS(ROW(),COLUMN(),4)),0,-1),素材加工!$A:$B,2,FALSE),"")</f>
        <v/>
      </c>
      <c r="P9" s="148" t="n"/>
      <c r="Q9" s="148" t="n"/>
      <c r="R9" s="30" t="n"/>
      <c r="S9" s="47" t="inlineStr">
        <is>
          <t>基础作战记录</t>
        </is>
      </c>
      <c r="T9" s="47" t="inlineStr">
        <is>
          <t>綠經驗</t>
        </is>
      </c>
      <c r="U9" s="64">
        <f>IF(ISNUMBER($U$2),$U$2 / 10,"")</f>
        <v/>
      </c>
    </row>
    <row r="10">
      <c r="A10" s="179">
        <f>G3</f>
        <v/>
      </c>
      <c r="B10" s="179">
        <f>H3</f>
        <v/>
      </c>
      <c r="C10" s="30">
        <f>I3</f>
        <v/>
      </c>
      <c r="D10" s="148" t="n"/>
      <c r="E10" s="148" t="n"/>
      <c r="F10" s="30" t="n"/>
      <c r="G10" s="148" t="n"/>
      <c r="H10" s="148" t="n"/>
      <c r="I10" s="30" t="n"/>
      <c r="J10" s="44" t="inlineStr">
        <is>
          <t>研磨石</t>
        </is>
      </c>
      <c r="K10" s="44" t="inlineStr">
        <is>
          <t>豆干</t>
        </is>
      </c>
      <c r="L10" s="14">
        <f>IF(ISNUMBER(VLOOKUP(OFFSET(INDIRECT(ADDRESS(ROW(),COLUMN(),4)),0,-1),打素材!$A:$B,2,FALSE)),VLOOKUP(OFFSET(INDIRECT(ADDRESS(ROW(),COLUMN(),4)),0,-1),打素材!$A:$B,2,FALSE),"")</f>
        <v/>
      </c>
      <c r="M10" s="45" t="inlineStr">
        <is>
          <t>酮阵列</t>
        </is>
      </c>
      <c r="N10" s="45" t="inlineStr">
        <is>
          <t>大酮</t>
        </is>
      </c>
      <c r="O10" s="15">
        <f>IF(ISNUMBER(VLOOKUP(OFFSET(INDIRECT(ADDRESS(ROW(),COLUMN(),4)),0,-1),素材加工!$A:$B,2,FALSE)),VLOOKUP(OFFSET(INDIRECT(ADDRESS(ROW(),COLUMN(),4)),0,-1),素材加工!$A:$B,2,FALSE),"")</f>
        <v/>
      </c>
      <c r="P10" s="148" t="n"/>
      <c r="Q10" s="148" t="n"/>
      <c r="S10" s="47" t="inlineStr">
        <is>
          <t>技巧概要·卷2</t>
        </is>
      </c>
      <c r="T10" s="47" t="inlineStr">
        <is>
          <t>綠書</t>
        </is>
      </c>
      <c r="U10" s="64">
        <f>IF(ISNUMBER($U$3),$U$3 / 3,"")</f>
        <v/>
      </c>
    </row>
    <row r="11">
      <c r="A11" s="179">
        <f>G4</f>
        <v/>
      </c>
      <c r="B11" s="179">
        <f>H4</f>
        <v/>
      </c>
      <c r="C11" s="30">
        <f>I4</f>
        <v/>
      </c>
      <c r="D11" s="148" t="n"/>
      <c r="E11" s="148" t="n"/>
      <c r="F11" s="30" t="n"/>
      <c r="G11" s="148" t="n"/>
      <c r="H11" s="148" t="n"/>
      <c r="I11" s="30" t="n"/>
      <c r="J11" s="44" t="inlineStr">
        <is>
          <t>化合切削液</t>
        </is>
      </c>
      <c r="K11" s="44" t="inlineStr">
        <is>
          <t>藍液</t>
        </is>
      </c>
      <c r="L11" s="14">
        <f>IF(ISNUMBER(VLOOKUP(OFFSET(INDIRECT(ADDRESS(ROW(),COLUMN(),4)),0,-1),打素材!$A:$B,2,FALSE)),VLOOKUP(OFFSET(INDIRECT(ADDRESS(ROW(),COLUMN(),4)),0,-1),打素材!$A:$B,2,FALSE),"")</f>
        <v/>
      </c>
      <c r="M11" s="45" t="inlineStr">
        <is>
          <t>五水研磨石</t>
        </is>
      </c>
      <c r="N11" s="45" t="inlineStr">
        <is>
          <t>大豆干</t>
        </is>
      </c>
      <c r="O11" s="15">
        <f>IF(ISNUMBER(VLOOKUP(OFFSET(INDIRECT(ADDRESS(ROW(),COLUMN(),4)),0,-1),素材加工!$A:$B,2,FALSE)),VLOOKUP(OFFSET(INDIRECT(ADDRESS(ROW(),COLUMN(),4)),0,-1),素材加工!$A:$B,2,FALSE),"")</f>
        <v/>
      </c>
      <c r="P11" s="148" t="n"/>
      <c r="Q11" s="66" t="n"/>
      <c r="S11" s="47" t="inlineStr">
        <is>
          <t>技巧概要·卷1</t>
        </is>
      </c>
      <c r="T11" s="47" t="inlineStr">
        <is>
          <t>白書</t>
        </is>
      </c>
      <c r="U11" s="64">
        <f>IF(ISNUMBER($U$3),$U$3 / 9,"")</f>
        <v/>
      </c>
    </row>
    <row r="12">
      <c r="A12" s="179">
        <f>G5</f>
        <v/>
      </c>
      <c r="B12" s="179">
        <f>H5</f>
        <v/>
      </c>
      <c r="C12" s="30">
        <f>I5</f>
        <v/>
      </c>
      <c r="D12" s="148" t="n"/>
      <c r="E12" s="148" t="n"/>
      <c r="F12" s="30" t="n"/>
      <c r="G12" s="148" t="n"/>
      <c r="H12" s="148" t="n"/>
      <c r="I12" s="30" t="n"/>
      <c r="J12" s="44" t="inlineStr">
        <is>
          <t>轻锰矿</t>
        </is>
      </c>
      <c r="K12" s="44" t="inlineStr">
        <is>
          <t>錳</t>
        </is>
      </c>
      <c r="L12" s="14">
        <f>IF(ISNUMBER(VLOOKUP(OFFSET(INDIRECT(ADDRESS(ROW(),COLUMN(),4)),0,-1),打素材!$A:$B,2,FALSE)),VLOOKUP(OFFSET(INDIRECT(ADDRESS(ROW(),COLUMN(),4)),0,-1),打素材!$A:$B,2,FALSE),"")</f>
        <v/>
      </c>
      <c r="M12" s="45" t="inlineStr">
        <is>
          <t>改量装置</t>
        </is>
      </c>
      <c r="N12" s="45" t="inlineStr">
        <is>
          <t>大裝置</t>
        </is>
      </c>
      <c r="O12" s="15">
        <f>IF(ISNUMBER(VLOOKUP(OFFSET(INDIRECT(ADDRESS(ROW(),COLUMN(),4)),0,-1),素材加工!$A:$B,2,FALSE)),VLOOKUP(OFFSET(INDIRECT(ADDRESS(ROW(),COLUMN(),4)),0,-1),素材加工!$A:$B,2,FALSE),"")</f>
        <v/>
      </c>
      <c r="P12" s="148" t="n"/>
      <c r="Q12" s="66" t="n"/>
      <c r="S12" s="47" t="inlineStr">
        <is>
          <t>碳素</t>
        </is>
      </c>
      <c r="T12" s="47" t="inlineStr">
        <is>
          <t>中碳</t>
        </is>
      </c>
      <c r="U12" s="64">
        <f>IF(ISNUMBER($U$4),$U$4 / 3,"")</f>
        <v/>
      </c>
    </row>
    <row r="13">
      <c r="A13" s="179">
        <f>G6</f>
        <v/>
      </c>
      <c r="B13" s="179">
        <f>H6</f>
        <v/>
      </c>
      <c r="C13" s="30">
        <f>I6</f>
        <v/>
      </c>
      <c r="D13" s="148" t="n"/>
      <c r="E13" s="148" t="n"/>
      <c r="G13" s="148" t="n"/>
      <c r="H13" s="148" t="n"/>
      <c r="I13" s="30" t="n"/>
      <c r="J13" s="44" t="inlineStr">
        <is>
          <t>酮凝集组</t>
        </is>
      </c>
      <c r="K13" s="44" t="inlineStr">
        <is>
          <t>酮</t>
        </is>
      </c>
      <c r="L13" s="14">
        <f>IF(ISNUMBER(VLOOKUP(OFFSET(INDIRECT(ADDRESS(ROW(),COLUMN(),4)),0,-1),打素材!$A:$B,2,FALSE)),VLOOKUP(OFFSET(INDIRECT(ADDRESS(ROW(),COLUMN(),4)),0,-1),打素材!$A:$B,2,FALSE),"")</f>
        <v/>
      </c>
      <c r="M13" s="45" t="inlineStr">
        <is>
          <t>三水锰矿</t>
        </is>
      </c>
      <c r="N13" s="45" t="inlineStr">
        <is>
          <t>大錳</t>
        </is>
      </c>
      <c r="O13" s="15">
        <f>IF(ISNUMBER(VLOOKUP(OFFSET(INDIRECT(ADDRESS(ROW(),COLUMN(),4)),0,-1),素材加工!$A:$B,2,FALSE)),VLOOKUP(OFFSET(INDIRECT(ADDRESS(ROW(),COLUMN(),4)),0,-1),素材加工!$A:$B,2,FALSE),"")</f>
        <v/>
      </c>
      <c r="P13" s="148" t="n"/>
      <c r="S13" s="47" t="inlineStr">
        <is>
          <t>碳</t>
        </is>
      </c>
      <c r="T13" s="47" t="inlineStr">
        <is>
          <t>小碳</t>
        </is>
      </c>
      <c r="U13" s="64">
        <f>IF(ISNUMBER($U$4),$U$4 / 9,"")</f>
        <v/>
      </c>
    </row>
    <row r="14">
      <c r="A14" s="179">
        <f>G7</f>
        <v/>
      </c>
      <c r="B14" s="179">
        <f>H7</f>
        <v/>
      </c>
      <c r="C14" s="30">
        <f>I7</f>
        <v/>
      </c>
      <c r="D14" s="148" t="n"/>
      <c r="E14" s="148" t="n"/>
      <c r="F14" s="30" t="n"/>
      <c r="G14" s="148" t="n"/>
      <c r="H14" s="148" t="n"/>
      <c r="I14" s="30" t="n"/>
      <c r="J14" s="44" t="inlineStr">
        <is>
          <t>炽合金</t>
        </is>
      </c>
      <c r="K14" s="44" t="inlineStr">
        <is>
          <t>合金</t>
        </is>
      </c>
      <c r="L14" s="14">
        <f>IF(ISNUMBER(VLOOKUP(OFFSET(INDIRECT(ADDRESS(ROW(),COLUMN(),4)),0,-1),打素材!$A:$B,2,FALSE)),VLOOKUP(OFFSET(INDIRECT(ADDRESS(ROW(),COLUMN(),4)),0,-1),打素材!$A:$B,2,FALSE),"")</f>
        <v/>
      </c>
      <c r="M14" s="45" t="inlineStr">
        <is>
          <t>RMA70-24</t>
        </is>
      </c>
      <c r="N14" s="45" t="inlineStr">
        <is>
          <t>大海膽</t>
        </is>
      </c>
      <c r="O14" s="15">
        <f>IF(ISNUMBER(VLOOKUP(OFFSET(INDIRECT(ADDRESS(ROW(),COLUMN(),4)),0,-1),素材加工!$A:$B,2,FALSE)),VLOOKUP(OFFSET(INDIRECT(ADDRESS(ROW(),COLUMN(),4)),0,-1),素材加工!$A:$B,2,FALSE),"")</f>
        <v/>
      </c>
      <c r="P14" s="148" t="n"/>
      <c r="Q14" s="148" t="n"/>
    </row>
    <row r="15">
      <c r="C15" s="30" t="n"/>
      <c r="D15" s="148" t="n"/>
      <c r="E15" s="148" t="n"/>
      <c r="F15" s="30" t="n"/>
      <c r="G15" s="148" t="n"/>
      <c r="H15" s="148" t="n"/>
      <c r="I15" s="30" t="n"/>
      <c r="J15" s="44" t="inlineStr">
        <is>
          <t>晶体元件</t>
        </is>
      </c>
      <c r="K15" s="44" t="inlineStr">
        <is>
          <t>晶體</t>
        </is>
      </c>
      <c r="L15" s="14">
        <f>IF(ISNUMBER(VLOOKUP(OFFSET(INDIRECT(ADDRESS(ROW(),COLUMN(),4)),0,-1),打素材!$A:$B,2,FALSE)),VLOOKUP(OFFSET(INDIRECT(ADDRESS(ROW(),COLUMN(),4)),0,-1),打素材!$A:$B,2,FALSE),"")</f>
        <v/>
      </c>
      <c r="M15" s="45" t="inlineStr">
        <is>
          <t>聚酸酯块</t>
        </is>
      </c>
      <c r="N15" s="45" t="inlineStr">
        <is>
          <t>大酯</t>
        </is>
      </c>
      <c r="O15" s="15">
        <f>IF(ISNUMBER(VLOOKUP(OFFSET(INDIRECT(ADDRESS(ROW(),COLUMN(),4)),0,-1),素材加工!$A:$B,2,FALSE)),VLOOKUP(OFFSET(INDIRECT(ADDRESS(ROW(),COLUMN(),4)),0,-1),素材加工!$A:$B,2,FALSE),"")</f>
        <v/>
      </c>
      <c r="P15" s="148" t="n"/>
      <c r="Q15" s="148" t="n"/>
    </row>
    <row r="16">
      <c r="A16" s="179">
        <f>J2</f>
        <v/>
      </c>
      <c r="B16" s="179">
        <f>K2</f>
        <v/>
      </c>
      <c r="C16" s="30">
        <f>L2</f>
        <v/>
      </c>
      <c r="D16" s="148" t="n"/>
      <c r="E16" s="148" t="n"/>
      <c r="F16" s="30" t="n"/>
      <c r="G16" s="148" t="n"/>
      <c r="H16" s="148" t="n"/>
      <c r="I16" s="30" t="n"/>
      <c r="J16" s="44" t="inlineStr">
        <is>
          <t>扭转醇</t>
        </is>
      </c>
      <c r="K16" s="44" t="inlineStr">
        <is>
          <t>醇</t>
        </is>
      </c>
      <c r="L16" s="14">
        <f>IF(ISNUMBER(VLOOKUP(OFFSET(INDIRECT(ADDRESS(ROW(),COLUMN(),4)),0,-1),打素材!$A:$B,2,FALSE)),VLOOKUP(OFFSET(INDIRECT(ADDRESS(ROW(),COLUMN(),4)),0,-1),打素材!$A:$B,2,FALSE),"")</f>
        <v/>
      </c>
      <c r="M16" s="45" t="inlineStr">
        <is>
          <t>炽合金块</t>
        </is>
      </c>
      <c r="N16" s="45" t="inlineStr">
        <is>
          <t>大合金</t>
        </is>
      </c>
      <c r="O16" s="15">
        <f>IF(ISNUMBER(VLOOKUP(OFFSET(INDIRECT(ADDRESS(ROW(),COLUMN(),4)),0,-1),素材加工!$A:$B,2,FALSE)),VLOOKUP(OFFSET(INDIRECT(ADDRESS(ROW(),COLUMN(),4)),0,-1),素材加工!$A:$B,2,FALSE),"")</f>
        <v/>
      </c>
      <c r="P16" s="148" t="n"/>
      <c r="Q16" s="148" t="n"/>
      <c r="S16" s="148" t="n"/>
      <c r="T16" s="148" t="n"/>
      <c r="U16" s="48" t="n"/>
      <c r="V16" s="48" t="n"/>
      <c r="W16" s="48" t="n"/>
      <c r="X16" s="48" t="n"/>
    </row>
    <row r="17">
      <c r="A17" s="179">
        <f>J3</f>
        <v/>
      </c>
      <c r="B17" s="179">
        <f>K3</f>
        <v/>
      </c>
      <c r="C17" s="30">
        <f>L3</f>
        <v/>
      </c>
      <c r="D17" s="148" t="n"/>
      <c r="E17" s="148" t="n"/>
      <c r="F17" s="30" t="n"/>
      <c r="G17" s="148" t="n"/>
      <c r="H17" s="148" t="n"/>
      <c r="I17" s="30" t="n"/>
      <c r="J17" s="44" t="inlineStr">
        <is>
          <t>聚酸酯组</t>
        </is>
      </c>
      <c r="K17" s="44" t="inlineStr">
        <is>
          <t>酯</t>
        </is>
      </c>
      <c r="L17" s="14">
        <f>IF(ISNUMBER(VLOOKUP(OFFSET(INDIRECT(ADDRESS(ROW(),COLUMN(),4)),0,-1),打素材!$A:$B,2,FALSE)),VLOOKUP(OFFSET(INDIRECT(ADDRESS(ROW(),COLUMN(),4)),0,-1),打素材!$A:$B,2,FALSE),"")</f>
        <v/>
      </c>
      <c r="M17" s="45" t="inlineStr">
        <is>
          <t>切削原液</t>
        </is>
      </c>
      <c r="N17" s="45" t="inlineStr">
        <is>
          <t>大藍液</t>
        </is>
      </c>
      <c r="O17" s="15">
        <f>IF(ISNUMBER(VLOOKUP(OFFSET(INDIRECT(ADDRESS(ROW(),COLUMN(),4)),0,-1),素材加工!$A:$B,2,FALSE)),VLOOKUP(OFFSET(INDIRECT(ADDRESS(ROW(),COLUMN(),4)),0,-1),素材加工!$A:$B,2,FALSE),"")</f>
        <v/>
      </c>
      <c r="P17" s="148" t="n"/>
      <c r="Q17" s="148" t="n"/>
      <c r="R17" s="30" t="n"/>
      <c r="S17" s="148" t="n"/>
      <c r="T17" s="148" t="n"/>
      <c r="U17" s="48" t="n"/>
      <c r="V17" s="48" t="n"/>
      <c r="W17" s="48" t="n"/>
      <c r="X17" s="48" t="n"/>
    </row>
    <row r="18">
      <c r="A18" s="179">
        <f>J4</f>
        <v/>
      </c>
      <c r="B18" s="179">
        <f>K4</f>
        <v/>
      </c>
      <c r="C18" s="30">
        <f>L4</f>
        <v/>
      </c>
      <c r="D18" s="148" t="n"/>
      <c r="E18" s="148" t="n"/>
      <c r="F18" s="30" t="n"/>
      <c r="G18" s="148" t="n"/>
      <c r="H18" s="148" t="n"/>
      <c r="I18" s="30" t="n"/>
      <c r="J18" s="44" t="inlineStr">
        <is>
          <t>糖组</t>
        </is>
      </c>
      <c r="K18" s="44" t="inlineStr">
        <is>
          <t>糖</t>
        </is>
      </c>
      <c r="L18" s="14">
        <f>IF(ISNUMBER(VLOOKUP(OFFSET(INDIRECT(ADDRESS(ROW(),COLUMN(),4)),0,-1),打素材!$A:$B,2,FALSE)),VLOOKUP(OFFSET(INDIRECT(ADDRESS(ROW(),COLUMN(),4)),0,-1),打素材!$A:$B,2,FALSE),"")</f>
        <v/>
      </c>
      <c r="M18" s="45" t="inlineStr">
        <is>
          <t>白马醇</t>
        </is>
      </c>
      <c r="N18" s="45" t="inlineStr">
        <is>
          <t>大醇</t>
        </is>
      </c>
      <c r="O18" s="15">
        <f>IF(ISNUMBER(VLOOKUP(OFFSET(INDIRECT(ADDRESS(ROW(),COLUMN(),4)),0,-1),素材加工!$A:$B,2,FALSE)),VLOOKUP(OFFSET(INDIRECT(ADDRESS(ROW(),COLUMN(),4)),0,-1),素材加工!$A:$B,2,FALSE),"")</f>
        <v/>
      </c>
      <c r="P18" s="148" t="n"/>
      <c r="Q18" s="148" t="n"/>
      <c r="R18" s="30" t="n"/>
      <c r="S18" s="148" t="n"/>
      <c r="T18" s="148" t="n"/>
      <c r="U18" s="30" t="n"/>
    </row>
    <row r="19">
      <c r="A19" s="179">
        <f>J5</f>
        <v/>
      </c>
      <c r="B19" s="179">
        <f>K5</f>
        <v/>
      </c>
      <c r="C19" s="30">
        <f>L5</f>
        <v/>
      </c>
      <c r="D19" s="148" t="n"/>
      <c r="E19" s="148" t="n"/>
      <c r="F19" s="30" t="n"/>
      <c r="G19" s="148" t="n"/>
      <c r="H19" s="148" t="n"/>
      <c r="I19" s="30" t="n"/>
      <c r="J19" s="44" t="inlineStr">
        <is>
          <t>固源岩组</t>
        </is>
      </c>
      <c r="K19" s="44" t="inlineStr">
        <is>
          <t>石頭</t>
        </is>
      </c>
      <c r="L19" s="14">
        <f>IF(ISNUMBER(VLOOKUP(OFFSET(INDIRECT(ADDRESS(ROW(),COLUMN(),4)),0,-1),打素材!$A:$B,2,FALSE)),VLOOKUP(OFFSET(INDIRECT(ADDRESS(ROW(),COLUMN(),4)),0,-1),打素材!$A:$B,2,FALSE),"")</f>
        <v/>
      </c>
      <c r="M19" s="45" t="inlineStr">
        <is>
          <t>提纯源岩</t>
        </is>
      </c>
      <c r="N19" s="45" t="inlineStr">
        <is>
          <t>大石頭</t>
        </is>
      </c>
      <c r="O19" s="15">
        <f>IF(ISNUMBER(VLOOKUP(OFFSET(INDIRECT(ADDRESS(ROW(),COLUMN(),4)),0,-1),素材加工!$A:$B,2,FALSE)),VLOOKUP(OFFSET(INDIRECT(ADDRESS(ROW(),COLUMN(),4)),0,-1),素材加工!$A:$B,2,FALSE),"")</f>
        <v/>
      </c>
      <c r="P19" s="148" t="n"/>
      <c r="Q19" s="148" t="n"/>
      <c r="R19" s="30" t="n"/>
      <c r="S19" s="148" t="n"/>
      <c r="T19" s="148" t="n"/>
      <c r="U19" s="30" t="n"/>
    </row>
    <row r="20">
      <c r="A20" s="179">
        <f>J6</f>
        <v/>
      </c>
      <c r="B20" s="179">
        <f>K6</f>
        <v/>
      </c>
      <c r="C20" s="30">
        <f>L6</f>
        <v/>
      </c>
    </row>
    <row r="21">
      <c r="A21" s="179">
        <f>J7</f>
        <v/>
      </c>
      <c r="B21" s="179">
        <f>K7</f>
        <v/>
      </c>
      <c r="C21" s="30">
        <f>L7</f>
        <v/>
      </c>
      <c r="D21" s="179" t="n"/>
      <c r="E21" s="179" t="n"/>
    </row>
    <row r="22">
      <c r="A22" s="179">
        <f>J8</f>
        <v/>
      </c>
      <c r="B22" s="179">
        <f>K8</f>
        <v/>
      </c>
      <c r="C22" s="30">
        <f>L8</f>
        <v/>
      </c>
      <c r="D22" s="179" t="n"/>
      <c r="E22" s="179" t="n"/>
    </row>
    <row r="23">
      <c r="A23" s="179">
        <f>J9</f>
        <v/>
      </c>
      <c r="B23" s="179">
        <f>K9</f>
        <v/>
      </c>
      <c r="C23" s="30">
        <f>L9</f>
        <v/>
      </c>
      <c r="D23" s="179" t="n"/>
      <c r="E23" s="179" t="n"/>
    </row>
    <row r="24">
      <c r="A24" s="179">
        <f>J10</f>
        <v/>
      </c>
      <c r="B24" s="179">
        <f>K10</f>
        <v/>
      </c>
      <c r="C24" s="30">
        <f>L10</f>
        <v/>
      </c>
      <c r="D24" s="179" t="n"/>
      <c r="E24" s="179" t="n"/>
    </row>
    <row r="25">
      <c r="A25" s="179">
        <f>J11</f>
        <v/>
      </c>
      <c r="B25" s="179">
        <f>K11</f>
        <v/>
      </c>
      <c r="C25" s="30">
        <f>L11</f>
        <v/>
      </c>
      <c r="D25" s="179" t="n"/>
      <c r="E25" s="179" t="n"/>
    </row>
    <row r="26">
      <c r="A26" s="179">
        <f>J12</f>
        <v/>
      </c>
      <c r="B26" s="179">
        <f>K12</f>
        <v/>
      </c>
      <c r="C26" s="30">
        <f>L12</f>
        <v/>
      </c>
      <c r="D26" s="179" t="n"/>
      <c r="E26" s="179" t="n"/>
    </row>
    <row r="27">
      <c r="A27" s="179">
        <f>J13</f>
        <v/>
      </c>
      <c r="B27" s="179">
        <f>K13</f>
        <v/>
      </c>
      <c r="C27" s="30">
        <f>L13</f>
        <v/>
      </c>
    </row>
    <row r="28">
      <c r="A28" s="179">
        <f>J14</f>
        <v/>
      </c>
      <c r="B28" s="179">
        <f>K14</f>
        <v/>
      </c>
      <c r="C28" s="30">
        <f>L14</f>
        <v/>
      </c>
      <c r="D28" s="179" t="n"/>
      <c r="E28" s="179" t="n"/>
    </row>
    <row r="29">
      <c r="A29" s="179">
        <f>J15</f>
        <v/>
      </c>
      <c r="B29" s="179">
        <f>K15</f>
        <v/>
      </c>
      <c r="C29" s="30">
        <f>L15</f>
        <v/>
      </c>
      <c r="D29" s="179" t="n"/>
      <c r="E29" s="179" t="n"/>
    </row>
    <row r="30">
      <c r="A30" s="179">
        <f>J16</f>
        <v/>
      </c>
      <c r="B30" s="179">
        <f>K16</f>
        <v/>
      </c>
      <c r="C30" s="30">
        <f>L16</f>
        <v/>
      </c>
      <c r="D30" s="179" t="n"/>
      <c r="E30" s="179" t="n"/>
    </row>
    <row r="31">
      <c r="A31" s="179">
        <f>J17</f>
        <v/>
      </c>
      <c r="B31" s="179">
        <f>K17</f>
        <v/>
      </c>
      <c r="C31" s="30">
        <f>L17</f>
        <v/>
      </c>
      <c r="D31" s="179" t="n"/>
      <c r="E31" s="179" t="n"/>
    </row>
    <row r="32">
      <c r="A32" s="179">
        <f>J18</f>
        <v/>
      </c>
      <c r="B32" s="179">
        <f>K18</f>
        <v/>
      </c>
      <c r="C32" s="30">
        <f>L18</f>
        <v/>
      </c>
      <c r="D32" s="179" t="n"/>
      <c r="E32" s="179" t="n"/>
    </row>
    <row r="33">
      <c r="A33" s="179">
        <f>J19</f>
        <v/>
      </c>
      <c r="B33" s="179">
        <f>K19</f>
        <v/>
      </c>
      <c r="C33" s="30">
        <f>L19</f>
        <v/>
      </c>
      <c r="D33" s="179" t="n"/>
      <c r="E33" s="179" t="n"/>
    </row>
    <row r="34">
      <c r="C34" s="30" t="n"/>
      <c r="D34" s="179" t="n"/>
      <c r="E34" s="179" t="n"/>
    </row>
    <row r="35">
      <c r="A35" s="179">
        <f>M2</f>
        <v/>
      </c>
      <c r="B35" s="179">
        <f>N2</f>
        <v/>
      </c>
      <c r="C35" s="30">
        <f>O2</f>
        <v/>
      </c>
      <c r="D35" s="179" t="n"/>
      <c r="E35" s="179" t="n"/>
    </row>
    <row r="36">
      <c r="A36" s="179">
        <f>M3</f>
        <v/>
      </c>
      <c r="B36" s="179">
        <f>N3</f>
        <v/>
      </c>
      <c r="C36" s="30">
        <f>O3</f>
        <v/>
      </c>
      <c r="D36" s="179" t="n"/>
      <c r="E36" s="179" t="n"/>
    </row>
    <row r="37">
      <c r="A37" s="179">
        <f>M4</f>
        <v/>
      </c>
      <c r="B37" s="179">
        <f>N4</f>
        <v/>
      </c>
      <c r="C37" s="30">
        <f>O4</f>
        <v/>
      </c>
      <c r="D37" s="179" t="n"/>
      <c r="E37" s="179" t="n"/>
    </row>
    <row r="38">
      <c r="A38" s="179">
        <f>M5</f>
        <v/>
      </c>
      <c r="B38" s="179">
        <f>N5</f>
        <v/>
      </c>
      <c r="C38" s="30">
        <f>O5</f>
        <v/>
      </c>
      <c r="D38" s="179" t="n"/>
      <c r="E38" s="179" t="n"/>
    </row>
    <row r="39">
      <c r="A39" s="179">
        <f>M6</f>
        <v/>
      </c>
      <c r="B39" s="179">
        <f>N6</f>
        <v/>
      </c>
      <c r="C39" s="30">
        <f>O6</f>
        <v/>
      </c>
      <c r="D39" s="179" t="n"/>
      <c r="E39" s="179" t="n"/>
    </row>
    <row r="40">
      <c r="A40" s="179">
        <f>M7</f>
        <v/>
      </c>
      <c r="B40" s="179">
        <f>N7</f>
        <v/>
      </c>
      <c r="C40" s="30">
        <f>O7</f>
        <v/>
      </c>
      <c r="D40" s="179" t="n"/>
      <c r="E40" s="179" t="n"/>
    </row>
    <row r="41">
      <c r="A41" s="179">
        <f>M8</f>
        <v/>
      </c>
      <c r="B41" s="179">
        <f>N8</f>
        <v/>
      </c>
      <c r="C41" s="30">
        <f>O8</f>
        <v/>
      </c>
      <c r="D41" s="179" t="n"/>
      <c r="E41" s="179" t="n"/>
    </row>
    <row r="42">
      <c r="A42" s="179">
        <f>M9</f>
        <v/>
      </c>
      <c r="B42" s="179">
        <f>N9</f>
        <v/>
      </c>
      <c r="C42" s="30">
        <f>O9</f>
        <v/>
      </c>
      <c r="D42" s="179" t="n"/>
      <c r="E42" s="179" t="n"/>
    </row>
    <row r="43">
      <c r="A43" s="179">
        <f>M10</f>
        <v/>
      </c>
      <c r="B43" s="179">
        <f>N10</f>
        <v/>
      </c>
      <c r="C43" s="30">
        <f>O10</f>
        <v/>
      </c>
      <c r="D43" s="179" t="n"/>
      <c r="E43" s="179" t="n"/>
    </row>
    <row r="44">
      <c r="A44" s="179">
        <f>M11</f>
        <v/>
      </c>
      <c r="B44" s="179">
        <f>N11</f>
        <v/>
      </c>
      <c r="C44" s="30">
        <f>O11</f>
        <v/>
      </c>
      <c r="D44" s="179" t="n"/>
      <c r="E44" s="179" t="n"/>
    </row>
    <row r="45">
      <c r="A45" s="179">
        <f>M12</f>
        <v/>
      </c>
      <c r="B45" s="179">
        <f>N12</f>
        <v/>
      </c>
      <c r="C45" s="30">
        <f>O12</f>
        <v/>
      </c>
      <c r="D45" s="179" t="n"/>
      <c r="E45" s="179" t="n"/>
    </row>
    <row r="46">
      <c r="A46" s="179">
        <f>M13</f>
        <v/>
      </c>
      <c r="B46" s="179">
        <f>N13</f>
        <v/>
      </c>
      <c r="C46" s="30">
        <f>O13</f>
        <v/>
      </c>
    </row>
    <row r="47">
      <c r="A47" s="179">
        <f>M14</f>
        <v/>
      </c>
      <c r="B47" s="179">
        <f>N14</f>
        <v/>
      </c>
      <c r="C47" s="30">
        <f>O14</f>
        <v/>
      </c>
      <c r="D47" s="179" t="n"/>
      <c r="E47" s="179" t="n"/>
    </row>
    <row r="48">
      <c r="A48" s="179">
        <f>M15</f>
        <v/>
      </c>
      <c r="B48" s="179">
        <f>N15</f>
        <v/>
      </c>
      <c r="C48" s="30">
        <f>O15</f>
        <v/>
      </c>
      <c r="D48" s="179" t="n"/>
      <c r="E48" s="179" t="n"/>
    </row>
    <row r="49">
      <c r="A49" s="179">
        <f>M16</f>
        <v/>
      </c>
      <c r="B49" s="179">
        <f>N16</f>
        <v/>
      </c>
      <c r="C49" s="30">
        <f>O16</f>
        <v/>
      </c>
      <c r="D49" s="179" t="n"/>
      <c r="E49" s="179" t="n"/>
    </row>
    <row r="50">
      <c r="A50" s="179">
        <f>M17</f>
        <v/>
      </c>
      <c r="B50" s="179">
        <f>N17</f>
        <v/>
      </c>
      <c r="C50" s="30">
        <f>O17</f>
        <v/>
      </c>
      <c r="D50" s="179" t="n"/>
      <c r="E50" s="179" t="n"/>
    </row>
    <row r="51">
      <c r="A51" s="179">
        <f>M18</f>
        <v/>
      </c>
      <c r="B51" s="179">
        <f>N18</f>
        <v/>
      </c>
      <c r="C51" s="30">
        <f>O18</f>
        <v/>
      </c>
      <c r="D51" s="179" t="n"/>
      <c r="E51" s="179" t="n"/>
    </row>
    <row r="52">
      <c r="A52" s="179">
        <f>M19</f>
        <v/>
      </c>
      <c r="B52" s="179">
        <f>N19</f>
        <v/>
      </c>
      <c r="C52" s="30">
        <f>O19</f>
        <v/>
      </c>
      <c r="D52" s="179" t="n"/>
      <c r="E52" s="179" t="n"/>
    </row>
    <row r="53">
      <c r="C53" s="30" t="n"/>
      <c r="D53" s="179" t="n"/>
      <c r="E53" s="179" t="n"/>
    </row>
    <row r="54">
      <c r="A54" s="179">
        <f>P2</f>
        <v/>
      </c>
      <c r="B54" s="179">
        <f>Q2</f>
        <v/>
      </c>
      <c r="C54" s="30">
        <f>R2</f>
        <v/>
      </c>
      <c r="D54" s="179" t="n"/>
      <c r="E54" s="179" t="n"/>
    </row>
    <row r="55">
      <c r="A55" s="179">
        <f>P3</f>
        <v/>
      </c>
      <c r="B55" s="179">
        <f>Q3</f>
        <v/>
      </c>
      <c r="C55" s="30">
        <f>R3</f>
        <v/>
      </c>
      <c r="D55" s="179" t="n"/>
      <c r="E55" s="179" t="n"/>
    </row>
    <row r="56">
      <c r="A56" s="179">
        <f>P4</f>
        <v/>
      </c>
      <c r="B56" s="179">
        <f>Q4</f>
        <v/>
      </c>
      <c r="C56" s="30">
        <f>R4</f>
        <v/>
      </c>
      <c r="D56" s="179" t="n"/>
      <c r="E56" s="179" t="n"/>
    </row>
    <row r="57">
      <c r="A57" s="179">
        <f>P5</f>
        <v/>
      </c>
      <c r="B57" s="179">
        <f>Q5</f>
        <v/>
      </c>
      <c r="C57" s="30">
        <f>R5</f>
        <v/>
      </c>
      <c r="D57" s="179" t="n"/>
      <c r="E57" s="179" t="n"/>
    </row>
    <row r="58">
      <c r="A58" s="179">
        <f>P6</f>
        <v/>
      </c>
      <c r="B58" s="179">
        <f>Q6</f>
        <v/>
      </c>
      <c r="C58" s="30">
        <f>R6</f>
        <v/>
      </c>
      <c r="D58" s="179" t="n"/>
      <c r="E58" s="179" t="n"/>
    </row>
    <row r="59">
      <c r="C59" s="30" t="n"/>
      <c r="D59" s="179" t="n"/>
      <c r="E59" s="179" t="n"/>
    </row>
    <row r="60">
      <c r="A60" s="179">
        <f>S2</f>
        <v/>
      </c>
      <c r="B60" s="179">
        <f>T2</f>
        <v/>
      </c>
      <c r="C60" s="30">
        <f>U2</f>
        <v/>
      </c>
      <c r="D60" s="179" t="n"/>
      <c r="E60" s="179" t="n"/>
    </row>
    <row r="61">
      <c r="A61" s="179">
        <f>S3</f>
        <v/>
      </c>
      <c r="B61" s="179">
        <f>T3</f>
        <v/>
      </c>
      <c r="C61" s="30">
        <f>U3</f>
        <v/>
      </c>
      <c r="D61" s="179" t="n"/>
      <c r="E61" s="179" t="n"/>
    </row>
    <row r="62">
      <c r="A62" s="179">
        <f>S4</f>
        <v/>
      </c>
      <c r="B62" s="179">
        <f>T4</f>
        <v/>
      </c>
      <c r="C62" s="30">
        <f>U4</f>
        <v/>
      </c>
      <c r="D62" s="179" t="n"/>
      <c r="E62" s="179" t="n"/>
    </row>
    <row r="63">
      <c r="A63" s="179">
        <f>S5</f>
        <v/>
      </c>
      <c r="B63" s="179">
        <f>T5</f>
        <v/>
      </c>
      <c r="C63" s="30">
        <f>U5</f>
        <v/>
      </c>
      <c r="D63" s="179" t="n"/>
      <c r="E63" s="179" t="n"/>
    </row>
    <row r="64">
      <c r="A64" s="179">
        <f>S6</f>
        <v/>
      </c>
      <c r="B64" s="179">
        <f>T6</f>
        <v/>
      </c>
      <c r="C64" s="30">
        <f>U6</f>
        <v/>
      </c>
    </row>
    <row r="65">
      <c r="A65" s="179">
        <f>S7</f>
        <v/>
      </c>
      <c r="B65" s="179">
        <f>T7</f>
        <v/>
      </c>
      <c r="C65" s="30">
        <f>U7</f>
        <v/>
      </c>
    </row>
    <row r="66">
      <c r="A66" s="179">
        <f>S8</f>
        <v/>
      </c>
      <c r="B66" s="179">
        <f>T8</f>
        <v/>
      </c>
      <c r="C66" s="30">
        <f>U8</f>
        <v/>
      </c>
      <c r="D66" s="179" t="n"/>
      <c r="E66" s="179" t="n"/>
    </row>
    <row r="67">
      <c r="A67" s="179">
        <f>S9</f>
        <v/>
      </c>
      <c r="B67" s="179">
        <f>T9</f>
        <v/>
      </c>
      <c r="C67" s="30">
        <f>U9</f>
        <v/>
      </c>
      <c r="D67" s="179" t="n"/>
      <c r="E67" s="179" t="n"/>
    </row>
    <row r="68">
      <c r="A68" s="179">
        <f>S10</f>
        <v/>
      </c>
      <c r="B68" s="179">
        <f>T10</f>
        <v/>
      </c>
      <c r="C68" s="30">
        <f>U10</f>
        <v/>
      </c>
      <c r="D68" s="179" t="n"/>
      <c r="E68" s="179" t="n"/>
    </row>
    <row r="69">
      <c r="A69" s="179">
        <f>S11</f>
        <v/>
      </c>
      <c r="B69" s="179">
        <f>T11</f>
        <v/>
      </c>
      <c r="C69" s="30">
        <f>U11</f>
        <v/>
      </c>
      <c r="D69" s="179" t="n"/>
      <c r="E69" s="179" t="n"/>
    </row>
    <row r="70">
      <c r="A70" s="179">
        <f>S12</f>
        <v/>
      </c>
      <c r="B70" s="179">
        <f>T12</f>
        <v/>
      </c>
      <c r="C70" s="30">
        <f>U12</f>
        <v/>
      </c>
      <c r="D70" s="179" t="n"/>
      <c r="E70" s="179" t="n"/>
    </row>
    <row r="71">
      <c r="A71" s="179">
        <f>S13</f>
        <v/>
      </c>
      <c r="B71" s="179">
        <f>T13</f>
        <v/>
      </c>
      <c r="C71" s="30">
        <f>U13</f>
        <v/>
      </c>
    </row>
    <row r="72">
      <c r="D72" s="179" t="n"/>
      <c r="E72" s="179" t="n"/>
    </row>
    <row r="73">
      <c r="D73" s="179" t="n"/>
      <c r="E73" s="179" t="n"/>
    </row>
    <row r="74">
      <c r="D74" s="179" t="n"/>
      <c r="E74" s="179" t="n"/>
    </row>
    <row r="75">
      <c r="D75" s="179" t="n"/>
      <c r="E75" s="179" t="n"/>
    </row>
    <row r="76">
      <c r="D76" s="179" t="n"/>
      <c r="E76" s="179" t="n"/>
    </row>
    <row r="77">
      <c r="D77" s="179" t="n"/>
      <c r="E77" s="179" t="n"/>
    </row>
    <row r="78">
      <c r="D78" s="179" t="n"/>
      <c r="E78" s="179" t="n"/>
    </row>
    <row r="79">
      <c r="D79" s="179" t="n"/>
      <c r="E79" s="179" t="n"/>
    </row>
    <row r="80">
      <c r="D80" s="179" t="n"/>
      <c r="E80" s="179" t="n"/>
    </row>
    <row r="81">
      <c r="D81" s="179" t="n"/>
      <c r="E81" s="179" t="n"/>
    </row>
    <row r="82">
      <c r="D82" s="179" t="n"/>
      <c r="E82" s="179" t="n"/>
    </row>
    <row r="83">
      <c r="D83" s="179" t="n"/>
      <c r="E83" s="179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Y8vWXoaDCZ6XcFLT3RIUzA==" formatRows="1" sort="1" spinCount="100000" hashValue="Bo8z63RduLW/P1DW+6ETPSg1zeEflqNdFQLan78kZ7PPv/iXZXyxepQm5JM96KtBGn0n4ZDdNXHQS0d5wauQRA=="/>
  <mergeCells count="3">
    <mergeCell ref="V3:Y3"/>
    <mergeCell ref="V2:Y2"/>
    <mergeCell ref="V1:Y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2021-06-11T10:42:48Z</dcterms:created>
  <dcterms:modified xmlns:dcterms="http://purl.org/dc/terms/" xmlns:xsi="http://www.w3.org/2001/XMLSchema-instance" xsi:type="dcterms:W3CDTF">2025-02-02T09:02:57Z</dcterms:modified>
  <cp:lastModifiedBy>Starlight</cp:lastModifiedBy>
</cp:coreProperties>
</file>